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<sst xmlns="http://schemas.openxmlformats.org/spreadsheetml/2006/main" count="217" uniqueCount="107">
  <si>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</si>
  <si>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</si>
  <si>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</si>
  <si>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</si>
  <si>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</si>
  <si>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</si>
  <si>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</si>
  <si>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</si>
  <si>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</si>
  <si>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</si>
  <si>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</si>
  <si>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</si>
  <si>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</si>
  <si>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</si>
  <si>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</si>
  <si>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</si>
  <si>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</si>
  <si>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</si>
  <si>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</si>
  <si>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</si>
  <si>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</si>
  <si>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</si>
  <si>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</si>
  <si>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</si>
  <si>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</si>
  <si>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</si>
  <si>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</si>
  <si>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</si>
  <si>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</si>
  <si>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</si>
  <si>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</si>
  <si>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</si>
  <si>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</si>
  <si>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</si>
  <si>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</si>
  <si>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</si>
  <si>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</si>
  <si>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</si>
  <si>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</si>
  <si>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</si>
  <si>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</si>
  <si>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</si>
  <si>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</si>
  <si>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</si>
  <si>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</si>
  <si>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</si>
  <si>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</si>
  <si>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</si>
  <si>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</si>
  <si>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</si>
  <si>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</si>
  <si>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</si>
  <si>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</si>
  <si>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</si>
  <si>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</si>
  <si>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</si>
  <si>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</si>
  <si>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</si>
  <si>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</si>
  <si>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</si>
  <si>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</si>
  <si>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</si>
  <si>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</si>
  <si>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</si>
  <si>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</si>
  <si>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</si>
  <si>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</si>
  <si>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</si>
  <si>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</si>
  <si>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</si>
  <si>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</si>
  <si>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</si>
  <si>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</si>
  <si>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</si>
  <si>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</si>
  <si>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</si>
  <si>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</si>
  <si>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</si>
  <si>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</si>
  <si>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</si>
  <si>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</si>
  <si>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</si>
  <si>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</si>
  <si>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</si>
  <si>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</si>
  <si>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</si>
  <si>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</si>
  <si>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</si>
  <si>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</si>
  <si>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</si>
  <si>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</si>
  <si>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</si>
  <si>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</si>
  <si>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湯梨浜町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</si>
  <si>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</si>
  <si>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</si>
  <si>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</si>
  <si>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</si>
  <si>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</si>
  <si>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</si>
  <si>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</si>
  <si>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</si>
  <si>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</si>
  <si>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</si>
  <si>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効率的な運営により、健全経営を確保していると言える。
経常収支比率については、全国平均、類似団体を上回っており、安定経営に努めている。
　流動比率は100%を超えていれば短期的な支払いは問題ないとされるが、長期的な視野に立てば安定的に推移させたいところであるが、平成23年度においては、繰上償還を行ったことに起因するものである。また、企業債残高対給水収益比率は各平均値を大きく下回っている状態である。
　施設利用率については、全国平均、類似団体を下回っている。この指標は人口減少や節水技術の向上により需要が減少したこと等が要因で低下するため、全国的に減少傾向となっている。
　有収率については、全国平均、類似団体を上回っている。</t>
    <rPh sb="0" eb="3">
      <t>コウリツテキ</t>
    </rPh>
    <rPh sb="4" eb="6">
      <t>ウンエイ</t>
    </rPh>
    <rPh sb="10" eb="12">
      <t>ケンゼン</t>
    </rPh>
    <rPh sb="12" eb="14">
      <t>ケイエイ</t>
    </rPh>
    <rPh sb="15" eb="17">
      <t>カクホ</t>
    </rPh>
    <rPh sb="22" eb="23">
      <t>イ</t>
    </rPh>
    <rPh sb="49" eb="50">
      <t>ウエ</t>
    </rPh>
    <rPh sb="56" eb="58">
      <t>アンテイ</t>
    </rPh>
    <rPh sb="58" eb="60">
      <t>ケイエイ</t>
    </rPh>
    <rPh sb="61" eb="62">
      <t>ツト</t>
    </rPh>
    <rPh sb="107" eb="109">
      <t>シヤ</t>
    </rPh>
    <rPh sb="110" eb="111">
      <t>タ</t>
    </rPh>
    <rPh sb="113" eb="116">
      <t>アンテイテキ</t>
    </rPh>
    <rPh sb="117" eb="119">
      <t>スイイ</t>
    </rPh>
    <rPh sb="131" eb="133">
      <t>ヘイセイ</t>
    </rPh>
    <rPh sb="135" eb="137">
      <t>ネンド</t>
    </rPh>
    <rPh sb="143" eb="145">
      <t>クリアゲ</t>
    </rPh>
    <rPh sb="145" eb="147">
      <t>ショウカン</t>
    </rPh>
    <rPh sb="148" eb="149">
      <t>オコナ</t>
    </rPh>
    <rPh sb="154" eb="156">
      <t>キイン</t>
    </rPh>
    <rPh sb="188" eb="189">
      <t>シタ</t>
    </rPh>
    <rPh sb="307" eb="308">
      <t>ウワ</t>
    </rPh>
    <phoneticPr fontId="4"/>
  </si>
  <si>
    <t>現在、管路の老朽化は安定状態にあり、その他施設について検討を行っているところである。
　有形固定資産減価償却率は全国平均、類似団体と同程度にある。昭和後期から平成にかけて整備した施設が多数あり、平成40年代から60年代にかけて、更新時期を迎えることが見込まれる。
管路の更新は資金との調整を図りながら、実施している状況にある。</t>
    <rPh sb="0" eb="2">
      <t>ゲンザイ</t>
    </rPh>
    <rPh sb="3" eb="5">
      <t>カンロ</t>
    </rPh>
    <rPh sb="6" eb="9">
      <t>ロウキュウカ</t>
    </rPh>
    <rPh sb="10" eb="12">
      <t>アンテイ</t>
    </rPh>
    <rPh sb="12" eb="14">
      <t>ジョウタイ</t>
    </rPh>
    <rPh sb="20" eb="21">
      <t>タ</t>
    </rPh>
    <rPh sb="21" eb="23">
      <t>シセツ</t>
    </rPh>
    <rPh sb="27" eb="29">
      <t>ケントウ</t>
    </rPh>
    <rPh sb="30" eb="31">
      <t>オコナ</t>
    </rPh>
    <rPh sb="66" eb="69">
      <t>ドウテイド</t>
    </rPh>
    <rPh sb="73" eb="75">
      <t>ショウワ</t>
    </rPh>
    <rPh sb="75" eb="77">
      <t>コウキ</t>
    </rPh>
    <rPh sb="79" eb="81">
      <t>ヘイセイ</t>
    </rPh>
    <rPh sb="85" eb="87">
      <t>セイビ</t>
    </rPh>
    <rPh sb="89" eb="91">
      <t>シセツ</t>
    </rPh>
    <rPh sb="92" eb="94">
      <t>タスウ</t>
    </rPh>
    <rPh sb="97" eb="99">
      <t>ヘイセイ</t>
    </rPh>
    <rPh sb="101" eb="103">
      <t>ネンダイ</t>
    </rPh>
    <rPh sb="107" eb="109">
      <t>ネンダイ</t>
    </rPh>
    <rPh sb="114" eb="116">
      <t>コウシン</t>
    </rPh>
    <rPh sb="116" eb="118">
      <t>ジキ</t>
    </rPh>
    <rPh sb="119" eb="120">
      <t>ムカ</t>
    </rPh>
    <rPh sb="125" eb="127">
      <t>ミコ</t>
    </rPh>
    <rPh sb="151" eb="153">
      <t>ジッシ</t>
    </rPh>
    <rPh sb="157" eb="159">
      <t>ジョウキョウ</t>
    </rPh>
    <phoneticPr fontId="4"/>
  </si>
  <si>
    <t>水道料金の低廉化を図りながら、合理的な運営を目指すことが課題である。
企業債残高対給水収益比率が全国平均よりやや低い方に属し、今後の事業に企業債を充てることが可能である。
反面料金回収率が減少状況にあり、いかにして現状を維持していくのかが今後の課題となる。</t>
    <rPh sb="0" eb="2">
      <t>スイドウ</t>
    </rPh>
    <rPh sb="2" eb="4">
      <t>リョウキン</t>
    </rPh>
    <rPh sb="5" eb="8">
      <t>テイレンカ</t>
    </rPh>
    <rPh sb="9" eb="10">
      <t>ハカ</t>
    </rPh>
    <rPh sb="15" eb="18">
      <t>ゴウリテキ</t>
    </rPh>
    <rPh sb="19" eb="21">
      <t>ウンエイ</t>
    </rPh>
    <rPh sb="22" eb="24">
      <t>メザ</t>
    </rPh>
    <rPh sb="28" eb="30">
      <t>カダイ</t>
    </rPh>
    <rPh sb="35" eb="37">
      <t>キギョウ</t>
    </rPh>
    <rPh sb="37" eb="38">
      <t>サイ</t>
    </rPh>
    <rPh sb="38" eb="40">
      <t>ザンダカ</t>
    </rPh>
    <rPh sb="40" eb="41">
      <t>タイ</t>
    </rPh>
    <rPh sb="41" eb="43">
      <t>キュウスイ</t>
    </rPh>
    <rPh sb="43" eb="45">
      <t>シュウエキ</t>
    </rPh>
    <rPh sb="86" eb="88">
      <t>ハンメン</t>
    </rPh>
    <rPh sb="88" eb="90">
      <t>リョウキン</t>
    </rPh>
    <rPh sb="90" eb="92">
      <t>カイシュウ</t>
    </rPh>
    <rPh sb="92" eb="93">
      <t>リツ</t>
    </rPh>
    <rPh sb="94" eb="96">
      <t>ゲンショウ</t>
    </rPh>
    <rPh sb="96" eb="98">
      <t>ジョウキョウ</t>
    </rPh>
    <rPh sb="107" eb="109">
      <t>ゲンジョウ</t>
    </rPh>
    <rPh sb="110" eb="112">
      <t>イジ</t>
    </rPh>
    <rPh sb="119" eb="121">
      <t>コンゴ</t>
    </rPh>
    <rPh sb="122" eb="12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</si>
</sst>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3.97</c:v>
                </c:pt>
                <c:pt idx="2">
                  <c:v>0.97</c:v>
                </c:pt>
                <c:pt idx="3">
                  <c:v>0.57999999999999996</c:v>
                </c:pt>
                <c:pt idx="4" formatCode="#,##0.00;&quot;△&quot;#,##0.00">
                  <c:v>0</c:v>
                </c:pt>
              </c:numCache>
            </c:numRef>
          </c:val>
        </c:ser>
        <c:dLbls>
          <c:showLegendKey val="0"/>
          <c:showVal val="0"/>
          <c:showCatName val="0"/>
          <c:showSerName val="0"/>
          <c:showPercent val="0"/>
          <c:showBubbleSize val="0"/>
        </c:dLbls>
        <c:gapWidth val="150"/>
        <c:axId val="156938240"/>
        <c:axId val="1569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156938240"/>
        <c:axId val="156940544"/>
      </c:lineChart>
      <c:dateAx>
        <c:axId val="156938240"/>
        <c:scaling>
          <c:orientation val="minMax"/>
        </c:scaling>
        <c:delete val="1"/>
        <c:axPos val="b"/>
        <c:numFmt formatCode="ge" sourceLinked="1"/>
        <c:majorTickMark val="none"/>
        <c:minorTickMark val="none"/>
        <c:tickLblPos val="none"/>
        <c:crossAx val="156940544"/>
        <c:crosses val="autoZero"/>
        <c:auto val="1"/>
        <c:lblOffset val="100"/>
        <c:baseTimeUnit val="years"/>
      </c:dateAx>
      <c:valAx>
        <c:axId val="1569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56.86</c:v>
                </c:pt>
                <c:pt idx="1">
                  <c:v>55.98</c:v>
                </c:pt>
                <c:pt idx="2">
                  <c:v>53.29</c:v>
                </c:pt>
                <c:pt idx="3">
                  <c:v>49.45</c:v>
                </c:pt>
                <c:pt idx="4">
                  <c:v>52.16</c:v>
                </c:pt>
              </c:numCache>
            </c:numRef>
          </c:val>
        </c:ser>
        <c:dLbls>
          <c:showLegendKey val="0"/>
          <c:showVal val="0"/>
          <c:showCatName val="0"/>
          <c:showSerName val="0"/>
          <c:showPercent val="0"/>
          <c:showBubbleSize val="0"/>
        </c:dLbls>
        <c:gapWidth val="150"/>
        <c:axId val="41406464"/>
        <c:axId val="4140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41406464"/>
        <c:axId val="41408384"/>
      </c:lineChart>
      <c:dateAx>
        <c:axId val="41406464"/>
        <c:scaling>
          <c:orientation val="minMax"/>
        </c:scaling>
        <c:delete val="1"/>
        <c:axPos val="b"/>
        <c:numFmt formatCode="ge" sourceLinked="1"/>
        <c:majorTickMark val="none"/>
        <c:minorTickMark val="none"/>
        <c:tickLblPos val="none"/>
        <c:crossAx val="41408384"/>
        <c:crosses val="autoZero"/>
        <c:auto val="1"/>
        <c:lblOffset val="100"/>
        <c:baseTimeUnit val="years"/>
      </c:dateAx>
      <c:valAx>
        <c:axId val="4140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87.84</c:v>
                </c:pt>
                <c:pt idx="1">
                  <c:v>87.61</c:v>
                </c:pt>
                <c:pt idx="2">
                  <c:v>87.76</c:v>
                </c:pt>
                <c:pt idx="3">
                  <c:v>94.15</c:v>
                </c:pt>
                <c:pt idx="4">
                  <c:v>87.86</c:v>
                </c:pt>
              </c:numCache>
            </c:numRef>
          </c:val>
        </c:ser>
        <c:dLbls>
          <c:showLegendKey val="0"/>
          <c:showVal val="0"/>
          <c:showCatName val="0"/>
          <c:showSerName val="0"/>
          <c:showPercent val="0"/>
          <c:showBubbleSize val="0"/>
        </c:dLbls>
        <c:gapWidth val="150"/>
        <c:axId val="41418112"/>
        <c:axId val="414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41418112"/>
        <c:axId val="41440768"/>
      </c:lineChart>
      <c:dateAx>
        <c:axId val="41418112"/>
        <c:scaling>
          <c:orientation val="minMax"/>
        </c:scaling>
        <c:delete val="1"/>
        <c:axPos val="b"/>
        <c:numFmt formatCode="ge" sourceLinked="1"/>
        <c:majorTickMark val="none"/>
        <c:minorTickMark val="none"/>
        <c:tickLblPos val="none"/>
        <c:crossAx val="41440768"/>
        <c:crosses val="autoZero"/>
        <c:auto val="1"/>
        <c:lblOffset val="100"/>
        <c:baseTimeUnit val="years"/>
      </c:dateAx>
      <c:valAx>
        <c:axId val="414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116.71</c:v>
                </c:pt>
                <c:pt idx="1">
                  <c:v>122.31</c:v>
                </c:pt>
                <c:pt idx="2">
                  <c:v>115.31</c:v>
                </c:pt>
                <c:pt idx="3">
                  <c:v>111.69</c:v>
                </c:pt>
                <c:pt idx="4">
                  <c:v>113.89</c:v>
                </c:pt>
              </c:numCache>
            </c:numRef>
          </c:val>
        </c:ser>
        <c:dLbls>
          <c:showLegendKey val="0"/>
          <c:showVal val="0"/>
          <c:showCatName val="0"/>
          <c:showSerName val="0"/>
          <c:showPercent val="0"/>
          <c:showBubbleSize val="0"/>
        </c:dLbls>
        <c:gapWidth val="150"/>
        <c:axId val="165598720"/>
        <c:axId val="1663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165598720"/>
        <c:axId val="166362496"/>
      </c:lineChart>
      <c:dateAx>
        <c:axId val="165598720"/>
        <c:scaling>
          <c:orientation val="minMax"/>
        </c:scaling>
        <c:delete val="1"/>
        <c:axPos val="b"/>
        <c:numFmt formatCode="ge" sourceLinked="1"/>
        <c:majorTickMark val="none"/>
        <c:minorTickMark val="none"/>
        <c:tickLblPos val="none"/>
        <c:crossAx val="166362496"/>
        <c:crosses val="autoZero"/>
        <c:auto val="1"/>
        <c:lblOffset val="100"/>
        <c:baseTimeUnit val="years"/>
      </c:dateAx>
      <c:valAx>
        <c:axId val="16636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5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42.67</c:v>
                </c:pt>
                <c:pt idx="1">
                  <c:v>39.76</c:v>
                </c:pt>
                <c:pt idx="2">
                  <c:v>40.85</c:v>
                </c:pt>
                <c:pt idx="3">
                  <c:v>41.94</c:v>
                </c:pt>
                <c:pt idx="4">
                  <c:v>47.26</c:v>
                </c:pt>
              </c:numCache>
            </c:numRef>
          </c:val>
        </c:ser>
        <c:dLbls>
          <c:showLegendKey val="0"/>
          <c:showVal val="0"/>
          <c:showCatName val="0"/>
          <c:showSerName val="0"/>
          <c:showPercent val="0"/>
          <c:showBubbleSize val="0"/>
        </c:dLbls>
        <c:gapWidth val="150"/>
        <c:axId val="166619008"/>
        <c:axId val="1679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166619008"/>
        <c:axId val="167920000"/>
      </c:lineChart>
      <c:dateAx>
        <c:axId val="166619008"/>
        <c:scaling>
          <c:orientation val="minMax"/>
        </c:scaling>
        <c:delete val="1"/>
        <c:axPos val="b"/>
        <c:numFmt formatCode="ge" sourceLinked="1"/>
        <c:majorTickMark val="none"/>
        <c:minorTickMark val="none"/>
        <c:tickLblPos val="none"/>
        <c:crossAx val="167920000"/>
        <c:crosses val="autoZero"/>
        <c:auto val="1"/>
        <c:lblOffset val="100"/>
        <c:baseTimeUnit val="years"/>
      </c:dateAx>
      <c:valAx>
        <c:axId val="1679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8150912"/>
        <c:axId val="1681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168150912"/>
        <c:axId val="168186624"/>
      </c:lineChart>
      <c:dateAx>
        <c:axId val="168150912"/>
        <c:scaling>
          <c:orientation val="minMax"/>
        </c:scaling>
        <c:delete val="1"/>
        <c:axPos val="b"/>
        <c:numFmt formatCode="ge" sourceLinked="1"/>
        <c:majorTickMark val="none"/>
        <c:minorTickMark val="none"/>
        <c:tickLblPos val="none"/>
        <c:crossAx val="168186624"/>
        <c:crosses val="autoZero"/>
        <c:auto val="1"/>
        <c:lblOffset val="100"/>
        <c:baseTimeUnit val="years"/>
      </c:dateAx>
      <c:valAx>
        <c:axId val="1681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659008"/>
        <c:axId val="1701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169659008"/>
        <c:axId val="170197760"/>
      </c:lineChart>
      <c:dateAx>
        <c:axId val="169659008"/>
        <c:scaling>
          <c:orientation val="minMax"/>
        </c:scaling>
        <c:delete val="1"/>
        <c:axPos val="b"/>
        <c:numFmt formatCode="ge" sourceLinked="1"/>
        <c:majorTickMark val="none"/>
        <c:minorTickMark val="none"/>
        <c:tickLblPos val="none"/>
        <c:crossAx val="170197760"/>
        <c:crosses val="autoZero"/>
        <c:auto val="1"/>
        <c:lblOffset val="100"/>
        <c:baseTimeUnit val="years"/>
      </c:dateAx>
      <c:valAx>
        <c:axId val="170197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6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3223.48</c:v>
                </c:pt>
                <c:pt idx="1">
                  <c:v>510.5</c:v>
                </c:pt>
                <c:pt idx="2">
                  <c:v>3170.95</c:v>
                </c:pt>
                <c:pt idx="3">
                  <c:v>3463.75</c:v>
                </c:pt>
                <c:pt idx="4">
                  <c:v>1699.59</c:v>
                </c:pt>
              </c:numCache>
            </c:numRef>
          </c:val>
        </c:ser>
        <c:dLbls>
          <c:showLegendKey val="0"/>
          <c:showVal val="0"/>
          <c:showCatName val="0"/>
          <c:showSerName val="0"/>
          <c:showPercent val="0"/>
          <c:showBubbleSize val="0"/>
        </c:dLbls>
        <c:gapWidth val="150"/>
        <c:axId val="175631360"/>
        <c:axId val="1762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175631360"/>
        <c:axId val="176222976"/>
      </c:lineChart>
      <c:dateAx>
        <c:axId val="175631360"/>
        <c:scaling>
          <c:orientation val="minMax"/>
        </c:scaling>
        <c:delete val="1"/>
        <c:axPos val="b"/>
        <c:numFmt formatCode="ge" sourceLinked="1"/>
        <c:majorTickMark val="none"/>
        <c:minorTickMark val="none"/>
        <c:tickLblPos val="none"/>
        <c:crossAx val="176222976"/>
        <c:crosses val="autoZero"/>
        <c:auto val="1"/>
        <c:lblOffset val="100"/>
        <c:baseTimeUnit val="years"/>
      </c:dateAx>
      <c:valAx>
        <c:axId val="17622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6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160.36000000000001</c:v>
                </c:pt>
                <c:pt idx="1">
                  <c:v>153.06</c:v>
                </c:pt>
                <c:pt idx="2">
                  <c:v>124.24</c:v>
                </c:pt>
                <c:pt idx="3">
                  <c:v>117.43</c:v>
                </c:pt>
                <c:pt idx="4">
                  <c:v>111.55</c:v>
                </c:pt>
              </c:numCache>
            </c:numRef>
          </c:val>
        </c:ser>
        <c:dLbls>
          <c:showLegendKey val="0"/>
          <c:showVal val="0"/>
          <c:showCatName val="0"/>
          <c:showSerName val="0"/>
          <c:showPercent val="0"/>
          <c:showBubbleSize val="0"/>
        </c:dLbls>
        <c:gapWidth val="150"/>
        <c:axId val="176898048"/>
        <c:axId val="1771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176898048"/>
        <c:axId val="177107712"/>
      </c:lineChart>
      <c:dateAx>
        <c:axId val="176898048"/>
        <c:scaling>
          <c:orientation val="minMax"/>
        </c:scaling>
        <c:delete val="1"/>
        <c:axPos val="b"/>
        <c:numFmt formatCode="ge" sourceLinked="1"/>
        <c:majorTickMark val="none"/>
        <c:minorTickMark val="none"/>
        <c:tickLblPos val="none"/>
        <c:crossAx val="177107712"/>
        <c:crosses val="autoZero"/>
        <c:auto val="1"/>
        <c:lblOffset val="100"/>
        <c:baseTimeUnit val="years"/>
      </c:dateAx>
      <c:valAx>
        <c:axId val="17710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8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113.71</c:v>
                </c:pt>
                <c:pt idx="1">
                  <c:v>119.02</c:v>
                </c:pt>
                <c:pt idx="2">
                  <c:v>112.08</c:v>
                </c:pt>
                <c:pt idx="3">
                  <c:v>106.92</c:v>
                </c:pt>
                <c:pt idx="4">
                  <c:v>104.65</c:v>
                </c:pt>
              </c:numCache>
            </c:numRef>
          </c:val>
        </c:ser>
        <c:dLbls>
          <c:showLegendKey val="0"/>
          <c:showVal val="0"/>
          <c:showCatName val="0"/>
          <c:showSerName val="0"/>
          <c:showPercent val="0"/>
          <c:showBubbleSize val="0"/>
        </c:dLbls>
        <c:gapWidth val="150"/>
        <c:axId val="192745472"/>
        <c:axId val="1927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192745472"/>
        <c:axId val="192747776"/>
      </c:lineChart>
      <c:dateAx>
        <c:axId val="192745472"/>
        <c:scaling>
          <c:orientation val="minMax"/>
        </c:scaling>
        <c:delete val="1"/>
        <c:axPos val="b"/>
        <c:numFmt formatCode="ge" sourceLinked="1"/>
        <c:majorTickMark val="none"/>
        <c:minorTickMark val="none"/>
        <c:tickLblPos val="none"/>
        <c:crossAx val="192747776"/>
        <c:crosses val="autoZero"/>
        <c:auto val="1"/>
        <c:lblOffset val="100"/>
        <c:baseTimeUnit val="years"/>
      </c:dateAx>
      <c:valAx>
        <c:axId val="1927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88.82</c:v>
                </c:pt>
                <c:pt idx="1">
                  <c:v>85.07</c:v>
                </c:pt>
                <c:pt idx="2">
                  <c:v>90.96</c:v>
                </c:pt>
                <c:pt idx="3">
                  <c:v>95.59</c:v>
                </c:pt>
                <c:pt idx="4">
                  <c:v>98.04</c:v>
                </c:pt>
              </c:numCache>
            </c:numRef>
          </c:val>
        </c:ser>
        <c:dLbls>
          <c:showLegendKey val="0"/>
          <c:showVal val="0"/>
          <c:showCatName val="0"/>
          <c:showSerName val="0"/>
          <c:showPercent val="0"/>
          <c:showBubbleSize val="0"/>
        </c:dLbls>
        <c:gapWidth val="150"/>
        <c:axId val="41361792"/>
        <c:axId val="4136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41361792"/>
        <c:axId val="41363712"/>
      </c:lineChart>
      <c:dateAx>
        <c:axId val="41361792"/>
        <c:scaling>
          <c:orientation val="minMax"/>
        </c:scaling>
        <c:delete val="1"/>
        <c:axPos val="b"/>
        <c:numFmt formatCode="ge" sourceLinked="1"/>
        <c:majorTickMark val="none"/>
        <c:minorTickMark val="none"/>
        <c:tickLblPos val="none"/>
        <c:crossAx val="41363712"/>
        <c:crosses val="autoZero"/>
        <c:auto val="1"/>
        <c:lblOffset val="100"/>
        <c:baseTimeUnit val="years"/>
      </c:dateAx>
      <c:valAx>
        <c:axId val="4136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3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鳥取県　湯梨浜町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17433</v>
      </c>
      <c r="AJ8" s="75"/>
      <c r="AK8" s="75"/>
      <c r="AL8" s="75"/>
      <c r="AM8" s="75"/>
      <c r="AN8" s="75"/>
      <c r="AO8" s="75"/>
      <c r="AP8" s="76"/>
      <c r="AQ8" s="57">
        <f>データ!R6</f>
        <v>77.94</v>
      </c>
      <c r="AR8" s="57"/>
      <c r="AS8" s="57"/>
      <c r="AT8" s="57"/>
      <c r="AU8" s="57"/>
      <c r="AV8" s="57"/>
      <c r="AW8" s="57"/>
      <c r="AX8" s="57"/>
      <c r="AY8" s="57">
        <f>データ!S6</f>
        <v>223.67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90.22</v>
      </c>
      <c r="K10" s="57"/>
      <c r="L10" s="57"/>
      <c r="M10" s="57"/>
      <c r="N10" s="57"/>
      <c r="O10" s="57"/>
      <c r="P10" s="57"/>
      <c r="Q10" s="57"/>
      <c r="R10" s="57">
        <f>データ!O6</f>
        <v>81.36</v>
      </c>
      <c r="S10" s="57"/>
      <c r="T10" s="57"/>
      <c r="U10" s="57"/>
      <c r="V10" s="57"/>
      <c r="W10" s="57"/>
      <c r="X10" s="57"/>
      <c r="Y10" s="57"/>
      <c r="Z10" s="65">
        <f>データ!P6</f>
        <v>2160</v>
      </c>
      <c r="AA10" s="65"/>
      <c r="AB10" s="65"/>
      <c r="AC10" s="65"/>
      <c r="AD10" s="65"/>
      <c r="AE10" s="65"/>
      <c r="AF10" s="65"/>
      <c r="AG10" s="65"/>
      <c r="AH10" s="2"/>
      <c r="AI10" s="65">
        <f>データ!T6</f>
        <v>14127</v>
      </c>
      <c r="AJ10" s="65"/>
      <c r="AK10" s="65"/>
      <c r="AL10" s="65"/>
      <c r="AM10" s="65"/>
      <c r="AN10" s="65"/>
      <c r="AO10" s="65"/>
      <c r="AP10" s="65"/>
      <c r="AQ10" s="57">
        <f>データ!U6</f>
        <v>43.16</v>
      </c>
      <c r="AR10" s="57"/>
      <c r="AS10" s="57"/>
      <c r="AT10" s="57"/>
      <c r="AU10" s="57"/>
      <c r="AV10" s="57"/>
      <c r="AW10" s="57"/>
      <c r="AX10" s="57"/>
      <c r="AY10" s="57">
        <f>データ!V6</f>
        <v>327.32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313700</v>
      </c>
      <c r="D6" s="31">
        <f t="shared" si="3"/>
        <v>46</v>
      </c>
      <c r="E6" s="31">
        <f t="shared" si="3"/>
        <v>1</v>
      </c>
      <c r="F6" s="31">
        <f t="shared" si="3"/>
        <v>0</v>
      </c>
      <c r="G6" s="31">
        <f t="shared" si="3"/>
        <v>1</v>
      </c>
      <c r="H6" s="31" t="str">
        <f t="shared" si="3"/>
        <v>鳥取県　湯梨浜町</v>
      </c>
      <c r="I6" s="31" t="str">
        <f t="shared" si="3"/>
        <v>法適用</v>
      </c>
      <c r="J6" s="31" t="str">
        <f t="shared" si="3"/>
        <v>水道事業</v>
      </c>
      <c r="K6" s="31" t="str">
        <f t="shared" si="3"/>
        <v>末端給水事業</v>
      </c>
      <c r="L6" s="31" t="str">
        <f t="shared" si="3"/>
        <v>A7</v>
      </c>
      <c r="M6" s="32" t="str">
        <f t="shared" si="3"/>
        <v>-</v>
      </c>
      <c r="N6" s="32">
        <f t="shared" si="3"/>
        <v>90.22</v>
      </c>
      <c r="O6" s="32">
        <f t="shared" si="3"/>
        <v>81.36</v>
      </c>
      <c r="P6" s="32">
        <f t="shared" si="3"/>
        <v>2160</v>
      </c>
      <c r="Q6" s="32">
        <f t="shared" si="3"/>
        <v>17433</v>
      </c>
      <c r="R6" s="32">
        <f t="shared" si="3"/>
        <v>77.94</v>
      </c>
      <c r="S6" s="32">
        <f t="shared" si="3"/>
        <v>223.67</v>
      </c>
      <c r="T6" s="32">
        <f t="shared" si="3"/>
        <v>14127</v>
      </c>
      <c r="U6" s="32">
        <f t="shared" si="3"/>
        <v>43.16</v>
      </c>
      <c r="V6" s="32">
        <f t="shared" si="3"/>
        <v>327.32</v>
      </c>
      <c r="W6" s="33">
        <f>IF(W7="",NA(),W7)</f>
        <v>116.71</v>
      </c>
      <c r="X6" s="33">
        <f t="shared" ref="X6:AF6" si="4">IF(X7="",NA(),X7)</f>
        <v>122.31</v>
      </c>
      <c r="Y6" s="33">
        <f t="shared" si="4"/>
        <v>115.31</v>
      </c>
      <c r="Z6" s="33">
        <f t="shared" si="4"/>
        <v>111.69</v>
      </c>
      <c r="AA6" s="33">
        <f t="shared" si="4"/>
        <v>113.89</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3223.48</v>
      </c>
      <c r="AT6" s="33">
        <f t="shared" ref="AT6:BB6" si="6">IF(AT7="",NA(),AT7)</f>
        <v>510.5</v>
      </c>
      <c r="AU6" s="33">
        <f t="shared" si="6"/>
        <v>3170.95</v>
      </c>
      <c r="AV6" s="33">
        <f t="shared" si="6"/>
        <v>3463.75</v>
      </c>
      <c r="AW6" s="33">
        <f t="shared" si="6"/>
        <v>1699.59</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160.36000000000001</v>
      </c>
      <c r="BE6" s="33">
        <f t="shared" ref="BE6:BM6" si="7">IF(BE7="",NA(),BE7)</f>
        <v>153.06</v>
      </c>
      <c r="BF6" s="33">
        <f t="shared" si="7"/>
        <v>124.24</v>
      </c>
      <c r="BG6" s="33">
        <f t="shared" si="7"/>
        <v>117.43</v>
      </c>
      <c r="BH6" s="33">
        <f t="shared" si="7"/>
        <v>111.55</v>
      </c>
      <c r="BI6" s="33">
        <f t="shared" si="7"/>
        <v>462.52</v>
      </c>
      <c r="BJ6" s="33">
        <f t="shared" si="7"/>
        <v>474.06</v>
      </c>
      <c r="BK6" s="33">
        <f t="shared" si="7"/>
        <v>458</v>
      </c>
      <c r="BL6" s="33">
        <f t="shared" si="7"/>
        <v>443.13</v>
      </c>
      <c r="BM6" s="33">
        <f t="shared" si="7"/>
        <v>442.54</v>
      </c>
      <c r="BN6" s="32" t="str">
        <f>IF(BN7="","",IF(BN7="-","【-】","【"&amp;SUBSTITUTE(TEXT(BN7,"#,##0.00"),"-","△")&amp;"】"))</f>
        <v>【283.72】</v>
      </c>
      <c r="BO6" s="33">
        <f>IF(BO7="",NA(),BO7)</f>
        <v>113.71</v>
      </c>
      <c r="BP6" s="33">
        <f t="shared" ref="BP6:BX6" si="8">IF(BP7="",NA(),BP7)</f>
        <v>119.02</v>
      </c>
      <c r="BQ6" s="33">
        <f t="shared" si="8"/>
        <v>112.08</v>
      </c>
      <c r="BR6" s="33">
        <f t="shared" si="8"/>
        <v>106.92</v>
      </c>
      <c r="BS6" s="33">
        <f t="shared" si="8"/>
        <v>104.65</v>
      </c>
      <c r="BT6" s="33">
        <f t="shared" si="8"/>
        <v>99.71</v>
      </c>
      <c r="BU6" s="33">
        <f t="shared" si="8"/>
        <v>96.62</v>
      </c>
      <c r="BV6" s="33">
        <f t="shared" si="8"/>
        <v>96.27</v>
      </c>
      <c r="BW6" s="33">
        <f t="shared" si="8"/>
        <v>95.4</v>
      </c>
      <c r="BX6" s="33">
        <f t="shared" si="8"/>
        <v>98.6</v>
      </c>
      <c r="BY6" s="32" t="str">
        <f>IF(BY7="","",IF(BY7="-","【-】","【"&amp;SUBSTITUTE(TEXT(BY7,"#,##0.00"),"-","△")&amp;"】"))</f>
        <v>【104.60】</v>
      </c>
      <c r="BZ6" s="33">
        <f>IF(BZ7="",NA(),BZ7)</f>
        <v>88.82</v>
      </c>
      <c r="CA6" s="33">
        <f t="shared" ref="CA6:CI6" si="9">IF(CA7="",NA(),CA7)</f>
        <v>85.07</v>
      </c>
      <c r="CB6" s="33">
        <f t="shared" si="9"/>
        <v>90.96</v>
      </c>
      <c r="CC6" s="33">
        <f t="shared" si="9"/>
        <v>95.59</v>
      </c>
      <c r="CD6" s="33">
        <f t="shared" si="9"/>
        <v>98.04</v>
      </c>
      <c r="CE6" s="33">
        <f t="shared" si="9"/>
        <v>176.84</v>
      </c>
      <c r="CF6" s="33">
        <f t="shared" si="9"/>
        <v>184.53</v>
      </c>
      <c r="CG6" s="33">
        <f t="shared" si="9"/>
        <v>186.94</v>
      </c>
      <c r="CH6" s="33">
        <f t="shared" si="9"/>
        <v>186.15</v>
      </c>
      <c r="CI6" s="33">
        <f t="shared" si="9"/>
        <v>181.67</v>
      </c>
      <c r="CJ6" s="32" t="str">
        <f>IF(CJ7="","",IF(CJ7="-","【-】","【"&amp;SUBSTITUTE(TEXT(CJ7,"#,##0.00"),"-","△")&amp;"】"))</f>
        <v>【164.21】</v>
      </c>
      <c r="CK6" s="33">
        <f>IF(CK7="",NA(),CK7)</f>
        <v>56.86</v>
      </c>
      <c r="CL6" s="33">
        <f t="shared" ref="CL6:CT6" si="10">IF(CL7="",NA(),CL7)</f>
        <v>55.98</v>
      </c>
      <c r="CM6" s="33">
        <f t="shared" si="10"/>
        <v>53.29</v>
      </c>
      <c r="CN6" s="33">
        <f t="shared" si="10"/>
        <v>49.45</v>
      </c>
      <c r="CO6" s="33">
        <f t="shared" si="10"/>
        <v>52.16</v>
      </c>
      <c r="CP6" s="33">
        <f t="shared" si="10"/>
        <v>53.5</v>
      </c>
      <c r="CQ6" s="33">
        <f t="shared" si="10"/>
        <v>52.9</v>
      </c>
      <c r="CR6" s="33">
        <f t="shared" si="10"/>
        <v>54.51</v>
      </c>
      <c r="CS6" s="33">
        <f t="shared" si="10"/>
        <v>54.47</v>
      </c>
      <c r="CT6" s="33">
        <f t="shared" si="10"/>
        <v>53.61</v>
      </c>
      <c r="CU6" s="32" t="str">
        <f>IF(CU7="","",IF(CU7="-","【-】","【"&amp;SUBSTITUTE(TEXT(CU7,"#,##0.00"),"-","△")&amp;"】"))</f>
        <v>【59.80】</v>
      </c>
      <c r="CV6" s="33">
        <f>IF(CV7="",NA(),CV7)</f>
        <v>87.84</v>
      </c>
      <c r="CW6" s="33">
        <f t="shared" ref="CW6:DE6" si="11">IF(CW7="",NA(),CW7)</f>
        <v>87.61</v>
      </c>
      <c r="CX6" s="33">
        <f t="shared" si="11"/>
        <v>87.76</v>
      </c>
      <c r="CY6" s="33">
        <f t="shared" si="11"/>
        <v>94.15</v>
      </c>
      <c r="CZ6" s="33">
        <f t="shared" si="11"/>
        <v>87.86</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42.67</v>
      </c>
      <c r="DH6" s="33">
        <f t="shared" ref="DH6:DP6" si="12">IF(DH7="",NA(),DH7)</f>
        <v>39.76</v>
      </c>
      <c r="DI6" s="33">
        <f t="shared" si="12"/>
        <v>40.85</v>
      </c>
      <c r="DJ6" s="33">
        <f t="shared" si="12"/>
        <v>41.94</v>
      </c>
      <c r="DK6" s="33">
        <f t="shared" si="12"/>
        <v>47.26</v>
      </c>
      <c r="DL6" s="33">
        <f t="shared" si="12"/>
        <v>35.71</v>
      </c>
      <c r="DM6" s="33">
        <f t="shared" si="12"/>
        <v>37.25</v>
      </c>
      <c r="DN6" s="33">
        <f t="shared" si="12"/>
        <v>37.799999999999997</v>
      </c>
      <c r="DO6" s="33">
        <f t="shared" si="12"/>
        <v>38.520000000000003</v>
      </c>
      <c r="DP6" s="33">
        <f t="shared" si="12"/>
        <v>46.67</v>
      </c>
      <c r="DQ6" s="32" t="str">
        <f>IF(DQ7="","",IF(DQ7="-","【-】","【"&amp;SUBSTITUTE(TEXT(DQ7,"#,##0.00"),"-","△")&amp;"】"))</f>
        <v>【46.31】</v>
      </c>
      <c r="DR6" s="32">
        <f>IF(DR7="",NA(),DR7)</f>
        <v>0</v>
      </c>
      <c r="DS6" s="32">
        <f t="shared" ref="DS6:EA6" si="13">IF(DS7="",NA(),DS7)</f>
        <v>0</v>
      </c>
      <c r="DT6" s="32">
        <f t="shared" si="13"/>
        <v>0</v>
      </c>
      <c r="DU6" s="32">
        <f t="shared" si="13"/>
        <v>0</v>
      </c>
      <c r="DV6" s="32">
        <f t="shared" si="13"/>
        <v>0</v>
      </c>
      <c r="DW6" s="33">
        <f t="shared" si="13"/>
        <v>6.62</v>
      </c>
      <c r="DX6" s="33">
        <f t="shared" si="13"/>
        <v>7.9</v>
      </c>
      <c r="DY6" s="33">
        <f t="shared" si="13"/>
        <v>8.2200000000000006</v>
      </c>
      <c r="DZ6" s="33">
        <f t="shared" si="13"/>
        <v>9.43</v>
      </c>
      <c r="EA6" s="33">
        <f t="shared" si="13"/>
        <v>10.029999999999999</v>
      </c>
      <c r="EB6" s="32" t="str">
        <f>IF(EB7="","",IF(EB7="-","【-】","【"&amp;SUBSTITUTE(TEXT(EB7,"#,##0.00"),"-","△")&amp;"】"))</f>
        <v>【12.42】</v>
      </c>
      <c r="EC6" s="32">
        <f>IF(EC7="",NA(),EC7)</f>
        <v>0</v>
      </c>
      <c r="ED6" s="33">
        <f t="shared" ref="ED6:EL6" si="14">IF(ED7="",NA(),ED7)</f>
        <v>3.97</v>
      </c>
      <c r="EE6" s="33">
        <f t="shared" si="14"/>
        <v>0.97</v>
      </c>
      <c r="EF6" s="33">
        <f t="shared" si="14"/>
        <v>0.57999999999999996</v>
      </c>
      <c r="EG6" s="32">
        <f t="shared" si="14"/>
        <v>0</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313700</v>
      </c>
      <c r="D7" s="35">
        <v>46</v>
      </c>
      <c r="E7" s="35">
        <v>1</v>
      </c>
      <c r="F7" s="35">
        <v>0</v>
      </c>
      <c r="G7" s="35">
        <v>1</v>
      </c>
      <c r="H7" s="35" t="s">
        <v>93</v>
      </c>
      <c r="I7" s="35" t="s">
        <v>94</v>
      </c>
      <c r="J7" s="35" t="s">
        <v>95</v>
      </c>
      <c r="K7" s="35" t="s">
        <v>96</v>
      </c>
      <c r="L7" s="35" t="s">
        <v>97</v>
      </c>
      <c r="M7" s="36" t="s">
        <v>98</v>
      </c>
      <c r="N7" s="36">
        <v>90.22</v>
      </c>
      <c r="O7" s="36">
        <v>81.36</v>
      </c>
      <c r="P7" s="36">
        <v>2160</v>
      </c>
      <c r="Q7" s="36">
        <v>17433</v>
      </c>
      <c r="R7" s="36">
        <v>77.94</v>
      </c>
      <c r="S7" s="36">
        <v>223.67</v>
      </c>
      <c r="T7" s="36">
        <v>14127</v>
      </c>
      <c r="U7" s="36">
        <v>43.16</v>
      </c>
      <c r="V7" s="36">
        <v>327.32</v>
      </c>
      <c r="W7" s="36">
        <v>116.71</v>
      </c>
      <c r="X7" s="36">
        <v>122.31</v>
      </c>
      <c r="Y7" s="36">
        <v>115.31</v>
      </c>
      <c r="Z7" s="36">
        <v>111.69</v>
      </c>
      <c r="AA7" s="36">
        <v>113.89</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3223.48</v>
      </c>
      <c r="AT7" s="36">
        <v>510.5</v>
      </c>
      <c r="AU7" s="36">
        <v>3170.95</v>
      </c>
      <c r="AV7" s="36">
        <v>3463.75</v>
      </c>
      <c r="AW7" s="36">
        <v>1699.59</v>
      </c>
      <c r="AX7" s="36">
        <v>1149.75</v>
      </c>
      <c r="AY7" s="36">
        <v>1128.25</v>
      </c>
      <c r="AZ7" s="36">
        <v>1159.4100000000001</v>
      </c>
      <c r="BA7" s="36">
        <v>1081.23</v>
      </c>
      <c r="BB7" s="36">
        <v>406.37</v>
      </c>
      <c r="BC7" s="36">
        <v>264.16000000000003</v>
      </c>
      <c r="BD7" s="36">
        <v>160.36000000000001</v>
      </c>
      <c r="BE7" s="36">
        <v>153.06</v>
      </c>
      <c r="BF7" s="36">
        <v>124.24</v>
      </c>
      <c r="BG7" s="36">
        <v>117.43</v>
      </c>
      <c r="BH7" s="36">
        <v>111.55</v>
      </c>
      <c r="BI7" s="36">
        <v>462.52</v>
      </c>
      <c r="BJ7" s="36">
        <v>474.06</v>
      </c>
      <c r="BK7" s="36">
        <v>458</v>
      </c>
      <c r="BL7" s="36">
        <v>443.13</v>
      </c>
      <c r="BM7" s="36">
        <v>442.54</v>
      </c>
      <c r="BN7" s="36">
        <v>283.72000000000003</v>
      </c>
      <c r="BO7" s="36">
        <v>113.71</v>
      </c>
      <c r="BP7" s="36">
        <v>119.02</v>
      </c>
      <c r="BQ7" s="36">
        <v>112.08</v>
      </c>
      <c r="BR7" s="36">
        <v>106.92</v>
      </c>
      <c r="BS7" s="36">
        <v>104.65</v>
      </c>
      <c r="BT7" s="36">
        <v>99.71</v>
      </c>
      <c r="BU7" s="36">
        <v>96.62</v>
      </c>
      <c r="BV7" s="36">
        <v>96.27</v>
      </c>
      <c r="BW7" s="36">
        <v>95.4</v>
      </c>
      <c r="BX7" s="36">
        <v>98.6</v>
      </c>
      <c r="BY7" s="36">
        <v>104.6</v>
      </c>
      <c r="BZ7" s="36">
        <v>88.82</v>
      </c>
      <c r="CA7" s="36">
        <v>85.07</v>
      </c>
      <c r="CB7" s="36">
        <v>90.96</v>
      </c>
      <c r="CC7" s="36">
        <v>95.59</v>
      </c>
      <c r="CD7" s="36">
        <v>98.04</v>
      </c>
      <c r="CE7" s="36">
        <v>176.84</v>
      </c>
      <c r="CF7" s="36">
        <v>184.53</v>
      </c>
      <c r="CG7" s="36">
        <v>186.94</v>
      </c>
      <c r="CH7" s="36">
        <v>186.15</v>
      </c>
      <c r="CI7" s="36">
        <v>181.67</v>
      </c>
      <c r="CJ7" s="36">
        <v>164.21</v>
      </c>
      <c r="CK7" s="36">
        <v>56.86</v>
      </c>
      <c r="CL7" s="36">
        <v>55.98</v>
      </c>
      <c r="CM7" s="36">
        <v>53.29</v>
      </c>
      <c r="CN7" s="36">
        <v>49.45</v>
      </c>
      <c r="CO7" s="36">
        <v>52.16</v>
      </c>
      <c r="CP7" s="36">
        <v>53.5</v>
      </c>
      <c r="CQ7" s="36">
        <v>52.9</v>
      </c>
      <c r="CR7" s="36">
        <v>54.51</v>
      </c>
      <c r="CS7" s="36">
        <v>54.47</v>
      </c>
      <c r="CT7" s="36">
        <v>53.61</v>
      </c>
      <c r="CU7" s="36">
        <v>59.8</v>
      </c>
      <c r="CV7" s="36">
        <v>87.84</v>
      </c>
      <c r="CW7" s="36">
        <v>87.61</v>
      </c>
      <c r="CX7" s="36">
        <v>87.76</v>
      </c>
      <c r="CY7" s="36">
        <v>94.15</v>
      </c>
      <c r="CZ7" s="36">
        <v>87.86</v>
      </c>
      <c r="DA7" s="36">
        <v>82.8</v>
      </c>
      <c r="DB7" s="36">
        <v>81.63</v>
      </c>
      <c r="DC7" s="36">
        <v>81.790000000000006</v>
      </c>
      <c r="DD7" s="36">
        <v>81.459999999999994</v>
      </c>
      <c r="DE7" s="36">
        <v>81.31</v>
      </c>
      <c r="DF7" s="36">
        <v>89.78</v>
      </c>
      <c r="DG7" s="36">
        <v>42.67</v>
      </c>
      <c r="DH7" s="36">
        <v>39.76</v>
      </c>
      <c r="DI7" s="36">
        <v>40.85</v>
      </c>
      <c r="DJ7" s="36">
        <v>41.94</v>
      </c>
      <c r="DK7" s="36">
        <v>47.26</v>
      </c>
      <c r="DL7" s="36">
        <v>35.71</v>
      </c>
      <c r="DM7" s="36">
        <v>37.25</v>
      </c>
      <c r="DN7" s="36">
        <v>37.799999999999997</v>
      </c>
      <c r="DO7" s="36">
        <v>38.520000000000003</v>
      </c>
      <c r="DP7" s="36">
        <v>46.67</v>
      </c>
      <c r="DQ7" s="36">
        <v>46.31</v>
      </c>
      <c r="DR7" s="36">
        <v>0</v>
      </c>
      <c r="DS7" s="36">
        <v>0</v>
      </c>
      <c r="DT7" s="36">
        <v>0</v>
      </c>
      <c r="DU7" s="36">
        <v>0</v>
      </c>
      <c r="DV7" s="36">
        <v>0</v>
      </c>
      <c r="DW7" s="36">
        <v>6.62</v>
      </c>
      <c r="DX7" s="36">
        <v>7.9</v>
      </c>
      <c r="DY7" s="36">
        <v>8.2200000000000006</v>
      </c>
      <c r="DZ7" s="36">
        <v>9.43</v>
      </c>
      <c r="EA7" s="36">
        <v>10.029999999999999</v>
      </c>
      <c r="EB7" s="36">
        <v>12.42</v>
      </c>
      <c r="EC7" s="36">
        <v>0</v>
      </c>
      <c r="ED7" s="36">
        <v>3.97</v>
      </c>
      <c r="EE7" s="36">
        <v>0.97</v>
      </c>
      <c r="EF7" s="36">
        <v>0.57999999999999996</v>
      </c>
      <c r="EG7" s="36">
        <v>0</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U2604</cp:lastModifiedBy>
  <cp:lastPrinted>2016-02-23T10:52:39Z</cp:lastPrinted>
  <dcterms:created xsi:type="dcterms:W3CDTF">2016-01-18T04:52:14Z</dcterms:created>
  <dcterms:modified xsi:type="dcterms:W3CDTF">2016-02-23T10:52:40Z</dcterms:modified>
</cp:coreProperties>
</file>