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5055" yWindow="-9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<sst xmlns="http://schemas.openxmlformats.org/spreadsheetml/2006/main" count="221" uniqueCount="111">
  <si>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</si>
  <si>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</si>
  <si>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</si>
  <si>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</si>
  <si>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</si>
  <si>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</si>
  <si>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</si>
  <si>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</si>
  <si>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</si>
  <si>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</si>
  <si>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</si>
  <si>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</si>
  <si>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</si>
  <si>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</si>
  <si>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</si>
  <si>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</si>
  <si>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</si>
  <si>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</si>
  <si>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</si>
  <si>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</si>
  <si>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</si>
  <si>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</si>
  <si>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</si>
  <si>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</si>
  <si>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</si>
  <si>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</si>
  <si>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</si>
  <si>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</si>
  <si>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</si>
  <si>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</si>
  <si>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</si>
  <si>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</si>
  <si>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</si>
  <si>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</si>
  <si>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</si>
  <si>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</si>
  <si>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</si>
  <si>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</si>
  <si>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</si>
  <si>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</si>
  <si>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</si>
  <si>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</si>
  <si>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</si>
  <si>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</si>
  <si>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</si>
  <si>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</si>
  <si>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</si>
  <si>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</si>
  <si>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</si>
  <si>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</si>
  <si>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</si>
  <si>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</si>
  <si>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</si>
  <si>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</si>
  <si>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</si>
  <si>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</si>
  <si>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</si>
  <si>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</si>
  <si>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</si>
  <si>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</si>
  <si>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</si>
  <si>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</si>
  <si>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</si>
  <si>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</si>
  <si>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</si>
  <si>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</si>
  <si>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</si>
  <si>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</si>
  <si>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</si>
  <si>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</si>
  <si>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</si>
  <si>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</si>
  <si>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</si>
  <si>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</si>
  <si>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</si>
  <si>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</si>
  <si>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</si>
  <si>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</si>
  <si>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</si>
  <si>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</si>
  <si>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</si>
  <si>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</si>
  <si>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</si>
  <si>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</si>
  <si>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</si>
  <si>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</si>
  <si>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</si>
  <si>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</si>
  <si>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</si>
  <si>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</si>
  <si>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</si>
  <si>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</si>
  <si>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</si>
  <si>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</si>
  <si>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</si>
  <si>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</si>
  <si>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湯梨浜町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</si>
  <si>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</si>
  <si>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</si>
  <si>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</si>
  <si>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</si>
  <si>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</si>
  <si>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</si>
  <si>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</si>
  <si>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</si>
  <si>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</si>
  <si>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</si>
  <si>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</si>
  <si>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整備工事はほぼ終了し、管渠延長の工事もほとんどなく、維持管理が業務の主体となっている。
　企業債残高対事業規模比率は減少傾向であり、健全性を保てている。</t>
    <phoneticPr fontId="4"/>
  </si>
  <si>
    <t>　水処理施設設備の老朽化が進んでいる現状を踏まえ、近年改修を進めてきたが、今後も継続した改修が必要である。
　近い将来、管渠老朽化による管渠改修の必要が生じるものと考えられる。</t>
    <rPh sb="25" eb="27">
      <t>キンネン</t>
    </rPh>
    <rPh sb="37" eb="39">
      <t>コンゴ</t>
    </rPh>
    <rPh sb="40" eb="42">
      <t>ケイゾク</t>
    </rPh>
    <rPh sb="44" eb="46">
      <t>カイシュウ</t>
    </rPh>
    <rPh sb="47" eb="49">
      <t>ヒツヨウ</t>
    </rPh>
    <phoneticPr fontId="4"/>
  </si>
  <si>
    <t>　今後も、老朽した処理場・マンホールポンプの更新を控えており、より一層の経営の健全性・効率性のためには、他の下水道３事業を含めた料金体系の見直しも必要である。
　また、契約・購入方法・汚泥処理などを見直し、費用の削減に努める。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</si>
</sst>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1600"/>
        <c:axId val="9148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81600"/>
        <c:axId val="91483520"/>
      </c:lineChart>
      <c:dateAx>
        <c:axId val="9148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483520"/>
        <c:crosses val="autoZero"/>
        <c:auto val="1"/>
        <c:lblOffset val="100"/>
        <c:baseTimeUnit val="years"/>
      </c:dateAx>
      <c:valAx>
        <c:axId val="9148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8160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47.55</c:v>
                </c:pt>
                <c:pt idx="1">
                  <c:v>47.55</c:v>
                </c:pt>
                <c:pt idx="2">
                  <c:v>47.55</c:v>
                </c:pt>
                <c:pt idx="3">
                  <c:v>47.55</c:v>
                </c:pt>
                <c:pt idx="4">
                  <c:v>47.55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29216"/>
        <c:axId val="91955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58.47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29216"/>
        <c:axId val="91955968"/>
      </c:lineChart>
      <c:dateAx>
        <c:axId val="91929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55968"/>
        <c:crosses val="autoZero"/>
        <c:auto val="1"/>
        <c:lblOffset val="100"/>
        <c:baseTimeUnit val="years"/>
      </c:dateAx>
      <c:valAx>
        <c:axId val="91955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29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94.98</c:v>
                </c:pt>
                <c:pt idx="1">
                  <c:v>95.95</c:v>
                </c:pt>
                <c:pt idx="2">
                  <c:v>96.2</c:v>
                </c:pt>
                <c:pt idx="3">
                  <c:v>95.82</c:v>
                </c:pt>
                <c:pt idx="4">
                  <c:v>96.57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82080"/>
        <c:axId val="9199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982080"/>
        <c:axId val="91992448"/>
      </c:lineChart>
      <c:dateAx>
        <c:axId val="919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92448"/>
        <c:crosses val="autoZero"/>
        <c:auto val="1"/>
        <c:lblOffset val="100"/>
        <c:baseTimeUnit val="years"/>
      </c:dateAx>
      <c:valAx>
        <c:axId val="9199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98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46.37</c:v>
                </c:pt>
                <c:pt idx="1">
                  <c:v>41.54</c:v>
                </c:pt>
                <c:pt idx="2">
                  <c:v>46.28</c:v>
                </c:pt>
                <c:pt idx="3">
                  <c:v>45.72</c:v>
                </c:pt>
                <c:pt idx="4">
                  <c:v>42.94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45056"/>
        <c:axId val="9164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5056"/>
        <c:axId val="91646976"/>
      </c:lineChart>
      <c:dateAx>
        <c:axId val="9164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46976"/>
        <c:crosses val="autoZero"/>
        <c:auto val="1"/>
        <c:lblOffset val="100"/>
        <c:baseTimeUnit val="years"/>
      </c:dateAx>
      <c:valAx>
        <c:axId val="9164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4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69248"/>
        <c:axId val="91671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69248"/>
        <c:axId val="91671168"/>
      </c:lineChart>
      <c:dateAx>
        <c:axId val="91669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71168"/>
        <c:crosses val="autoZero"/>
        <c:auto val="1"/>
        <c:lblOffset val="100"/>
        <c:baseTimeUnit val="years"/>
      </c:dateAx>
      <c:valAx>
        <c:axId val="91671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669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18016"/>
        <c:axId val="9171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18016"/>
        <c:axId val="91719936"/>
      </c:lineChart>
      <c:dateAx>
        <c:axId val="9171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19936"/>
        <c:crosses val="autoZero"/>
        <c:auto val="1"/>
        <c:lblOffset val="100"/>
        <c:baseTimeUnit val="years"/>
      </c:dateAx>
      <c:valAx>
        <c:axId val="9171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1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54496"/>
        <c:axId val="9175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4496"/>
        <c:axId val="91756416"/>
      </c:lineChart>
      <c:dateAx>
        <c:axId val="9175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56416"/>
        <c:crosses val="autoZero"/>
        <c:auto val="1"/>
        <c:lblOffset val="100"/>
        <c:baseTimeUnit val="years"/>
      </c:dateAx>
      <c:valAx>
        <c:axId val="9175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5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82528"/>
        <c:axId val="9181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82528"/>
        <c:axId val="91817472"/>
      </c:lineChart>
      <c:dateAx>
        <c:axId val="9178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17472"/>
        <c:crosses val="autoZero"/>
        <c:auto val="1"/>
        <c:lblOffset val="100"/>
        <c:baseTimeUnit val="years"/>
      </c:dateAx>
      <c:valAx>
        <c:axId val="9181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82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2368.27</c:v>
                </c:pt>
                <c:pt idx="1">
                  <c:v>2132.5300000000002</c:v>
                </c:pt>
                <c:pt idx="2">
                  <c:v>2516.8200000000002</c:v>
                </c:pt>
                <c:pt idx="3">
                  <c:v>2681.41</c:v>
                </c:pt>
                <c:pt idx="4">
                  <c:v>2220.0500000000002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27200"/>
        <c:axId val="918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632.94000000000005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27200"/>
        <c:axId val="91837568"/>
      </c:lineChart>
      <c:dateAx>
        <c:axId val="9182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37568"/>
        <c:crosses val="autoZero"/>
        <c:auto val="1"/>
        <c:lblOffset val="100"/>
        <c:baseTimeUnit val="years"/>
      </c:dateAx>
      <c:valAx>
        <c:axId val="918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2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31.18</c:v>
                </c:pt>
                <c:pt idx="1">
                  <c:v>32.340000000000003</c:v>
                </c:pt>
                <c:pt idx="2">
                  <c:v>26.92</c:v>
                </c:pt>
                <c:pt idx="3">
                  <c:v>21.31</c:v>
                </c:pt>
                <c:pt idx="4">
                  <c:v>35.799999999999997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71872"/>
        <c:axId val="91874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62.3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71872"/>
        <c:axId val="91874048"/>
      </c:lineChart>
      <c:dateAx>
        <c:axId val="9187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74048"/>
        <c:crosses val="autoZero"/>
        <c:auto val="1"/>
        <c:lblOffset val="100"/>
        <c:baseTimeUnit val="years"/>
      </c:dateAx>
      <c:valAx>
        <c:axId val="91874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7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527.64</c:v>
                </c:pt>
                <c:pt idx="1">
                  <c:v>517.54999999999995</c:v>
                </c:pt>
                <c:pt idx="2">
                  <c:v>626.51</c:v>
                </c:pt>
                <c:pt idx="3">
                  <c:v>786.49</c:v>
                </c:pt>
                <c:pt idx="4">
                  <c:v>486.87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92736"/>
        <c:axId val="9190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235.07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92736"/>
        <c:axId val="91903104"/>
      </c:lineChart>
      <c:dateAx>
        <c:axId val="9189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903104"/>
        <c:crosses val="autoZero"/>
        <c:auto val="1"/>
        <c:lblOffset val="100"/>
        <c:baseTimeUnit val="years"/>
      </c:dateAx>
      <c:valAx>
        <c:axId val="9190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89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Y58" zoomScaleNormal="100" workbookViewId="0">
      <selection activeCell="CF64" sqref="CF6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湯梨浜町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17433</v>
      </c>
      <c r="AM8" s="64"/>
      <c r="AN8" s="64"/>
      <c r="AO8" s="64"/>
      <c r="AP8" s="64"/>
      <c r="AQ8" s="64"/>
      <c r="AR8" s="64"/>
      <c r="AS8" s="64"/>
      <c r="AT8" s="63">
        <f>データ!S6</f>
        <v>77.94</v>
      </c>
      <c r="AU8" s="63"/>
      <c r="AV8" s="63"/>
      <c r="AW8" s="63"/>
      <c r="AX8" s="63"/>
      <c r="AY8" s="63"/>
      <c r="AZ8" s="63"/>
      <c r="BA8" s="63"/>
      <c r="BB8" s="63">
        <f>データ!T6</f>
        <v>223.67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13.61</v>
      </c>
      <c r="Q10" s="63"/>
      <c r="R10" s="63"/>
      <c r="S10" s="63"/>
      <c r="T10" s="63"/>
      <c r="U10" s="63"/>
      <c r="V10" s="63"/>
      <c r="W10" s="63">
        <f>データ!P6</f>
        <v>92</v>
      </c>
      <c r="X10" s="63"/>
      <c r="Y10" s="63"/>
      <c r="Z10" s="63"/>
      <c r="AA10" s="63"/>
      <c r="AB10" s="63"/>
      <c r="AC10" s="63"/>
      <c r="AD10" s="64">
        <f>データ!Q6</f>
        <v>3295</v>
      </c>
      <c r="AE10" s="64"/>
      <c r="AF10" s="64"/>
      <c r="AG10" s="64"/>
      <c r="AH10" s="64"/>
      <c r="AI10" s="64"/>
      <c r="AJ10" s="64"/>
      <c r="AK10" s="2"/>
      <c r="AL10" s="64">
        <f>データ!U6</f>
        <v>2363</v>
      </c>
      <c r="AM10" s="64"/>
      <c r="AN10" s="64"/>
      <c r="AO10" s="64"/>
      <c r="AP10" s="64"/>
      <c r="AQ10" s="64"/>
      <c r="AR10" s="64"/>
      <c r="AS10" s="64"/>
      <c r="AT10" s="63">
        <f>データ!V6</f>
        <v>0.75</v>
      </c>
      <c r="AU10" s="63"/>
      <c r="AV10" s="63"/>
      <c r="AW10" s="63"/>
      <c r="AX10" s="63"/>
      <c r="AY10" s="63"/>
      <c r="AZ10" s="63"/>
      <c r="BA10" s="63"/>
      <c r="BB10" s="63">
        <f>データ!W6</f>
        <v>3150.67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313700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鳥取県　湯梨浜町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13.61</v>
      </c>
      <c r="P6" s="32">
        <f t="shared" si="3"/>
        <v>92</v>
      </c>
      <c r="Q6" s="32">
        <f t="shared" si="3"/>
        <v>3295</v>
      </c>
      <c r="R6" s="32">
        <f t="shared" si="3"/>
        <v>17433</v>
      </c>
      <c r="S6" s="32">
        <f t="shared" si="3"/>
        <v>77.94</v>
      </c>
      <c r="T6" s="32">
        <f t="shared" si="3"/>
        <v>223.67</v>
      </c>
      <c r="U6" s="32">
        <f t="shared" si="3"/>
        <v>2363</v>
      </c>
      <c r="V6" s="32">
        <f t="shared" si="3"/>
        <v>0.75</v>
      </c>
      <c r="W6" s="32">
        <f t="shared" si="3"/>
        <v>3150.67</v>
      </c>
      <c r="X6" s="33">
        <f>IF(X7="",NA(),X7)</f>
        <v>46.37</v>
      </c>
      <c r="Y6" s="33">
        <f t="shared" ref="Y6:AG6" si="4">IF(Y7="",NA(),Y7)</f>
        <v>41.54</v>
      </c>
      <c r="Z6" s="33">
        <f t="shared" si="4"/>
        <v>46.28</v>
      </c>
      <c r="AA6" s="33">
        <f t="shared" si="4"/>
        <v>45.72</v>
      </c>
      <c r="AB6" s="33">
        <f t="shared" si="4"/>
        <v>42.94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2368.27</v>
      </c>
      <c r="BF6" s="33">
        <f t="shared" ref="BF6:BN6" si="7">IF(BF7="",NA(),BF7)</f>
        <v>2132.5300000000002</v>
      </c>
      <c r="BG6" s="33">
        <f t="shared" si="7"/>
        <v>2516.8200000000002</v>
      </c>
      <c r="BH6" s="33">
        <f t="shared" si="7"/>
        <v>2681.41</v>
      </c>
      <c r="BI6" s="33">
        <f t="shared" si="7"/>
        <v>2220.0500000000002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632.94000000000005</v>
      </c>
      <c r="BO6" s="32" t="str">
        <f>IF(BO7="","",IF(BO7="-","【-】","【"&amp;SUBSTITUTE(TEXT(BO7,"#,##0.00"),"-","△")&amp;"】"))</f>
        <v>【992.47】</v>
      </c>
      <c r="BP6" s="33">
        <f>IF(BP7="",NA(),BP7)</f>
        <v>31.18</v>
      </c>
      <c r="BQ6" s="33">
        <f t="shared" ref="BQ6:BY6" si="8">IF(BQ7="",NA(),BQ7)</f>
        <v>32.340000000000003</v>
      </c>
      <c r="BR6" s="33">
        <f t="shared" si="8"/>
        <v>26.92</v>
      </c>
      <c r="BS6" s="33">
        <f t="shared" si="8"/>
        <v>21.31</v>
      </c>
      <c r="BT6" s="33">
        <f t="shared" si="8"/>
        <v>35.799999999999997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62.3</v>
      </c>
      <c r="BZ6" s="32" t="str">
        <f>IF(BZ7="","",IF(BZ7="-","【-】","【"&amp;SUBSTITUTE(TEXT(BZ7,"#,##0.00"),"-","△")&amp;"】"))</f>
        <v>【51.49】</v>
      </c>
      <c r="CA6" s="33">
        <f>IF(CA7="",NA(),CA7)</f>
        <v>527.64</v>
      </c>
      <c r="CB6" s="33">
        <f t="shared" ref="CB6:CJ6" si="9">IF(CB7="",NA(),CB7)</f>
        <v>517.54999999999995</v>
      </c>
      <c r="CC6" s="33">
        <f t="shared" si="9"/>
        <v>626.51</v>
      </c>
      <c r="CD6" s="33">
        <f t="shared" si="9"/>
        <v>786.49</v>
      </c>
      <c r="CE6" s="33">
        <f t="shared" si="9"/>
        <v>486.87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235.07</v>
      </c>
      <c r="CK6" s="32" t="str">
        <f>IF(CK7="","",IF(CK7="-","【-】","【"&amp;SUBSTITUTE(TEXT(CK7,"#,##0.00"),"-","△")&amp;"】"))</f>
        <v>【295.10】</v>
      </c>
      <c r="CL6" s="33">
        <f>IF(CL7="",NA(),CL7)</f>
        <v>47.55</v>
      </c>
      <c r="CM6" s="33">
        <f t="shared" ref="CM6:CU6" si="10">IF(CM7="",NA(),CM7)</f>
        <v>47.55</v>
      </c>
      <c r="CN6" s="33">
        <f t="shared" si="10"/>
        <v>47.55</v>
      </c>
      <c r="CO6" s="33">
        <f t="shared" si="10"/>
        <v>47.55</v>
      </c>
      <c r="CP6" s="33">
        <f t="shared" si="10"/>
        <v>47.55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58.47</v>
      </c>
      <c r="CV6" s="32" t="str">
        <f>IF(CV7="","",IF(CV7="-","【-】","【"&amp;SUBSTITUTE(TEXT(CV7,"#,##0.00"),"-","△")&amp;"】"))</f>
        <v>【53.32】</v>
      </c>
      <c r="CW6" s="33">
        <f>IF(CW7="",NA(),CW7)</f>
        <v>94.98</v>
      </c>
      <c r="CX6" s="33">
        <f t="shared" ref="CX6:DF6" si="11">IF(CX7="",NA(),CX7)</f>
        <v>95.95</v>
      </c>
      <c r="CY6" s="33">
        <f t="shared" si="11"/>
        <v>96.2</v>
      </c>
      <c r="CZ6" s="33">
        <f t="shared" si="11"/>
        <v>95.82</v>
      </c>
      <c r="DA6" s="33">
        <f t="shared" si="11"/>
        <v>96.57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88.58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0.03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313700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13.61</v>
      </c>
      <c r="P7" s="36">
        <v>92</v>
      </c>
      <c r="Q7" s="36">
        <v>3295</v>
      </c>
      <c r="R7" s="36">
        <v>17433</v>
      </c>
      <c r="S7" s="36">
        <v>77.94</v>
      </c>
      <c r="T7" s="36">
        <v>223.67</v>
      </c>
      <c r="U7" s="36">
        <v>2363</v>
      </c>
      <c r="V7" s="36">
        <v>0.75</v>
      </c>
      <c r="W7" s="36">
        <v>3150.67</v>
      </c>
      <c r="X7" s="36">
        <v>46.37</v>
      </c>
      <c r="Y7" s="36">
        <v>41.54</v>
      </c>
      <c r="Z7" s="36">
        <v>46.28</v>
      </c>
      <c r="AA7" s="36">
        <v>45.72</v>
      </c>
      <c r="AB7" s="36">
        <v>42.94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2368.27</v>
      </c>
      <c r="BF7" s="36">
        <v>2132.5300000000002</v>
      </c>
      <c r="BG7" s="36">
        <v>2516.8200000000002</v>
      </c>
      <c r="BH7" s="36">
        <v>2681.41</v>
      </c>
      <c r="BI7" s="36">
        <v>2220.0500000000002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632.94000000000005</v>
      </c>
      <c r="BO7" s="36">
        <v>992.47</v>
      </c>
      <c r="BP7" s="36">
        <v>31.18</v>
      </c>
      <c r="BQ7" s="36">
        <v>32.340000000000003</v>
      </c>
      <c r="BR7" s="36">
        <v>26.92</v>
      </c>
      <c r="BS7" s="36">
        <v>21.31</v>
      </c>
      <c r="BT7" s="36">
        <v>35.799999999999997</v>
      </c>
      <c r="BU7" s="36">
        <v>53.42</v>
      </c>
      <c r="BV7" s="36">
        <v>51.56</v>
      </c>
      <c r="BW7" s="36">
        <v>51.03</v>
      </c>
      <c r="BX7" s="36">
        <v>50.9</v>
      </c>
      <c r="BY7" s="36">
        <v>62.3</v>
      </c>
      <c r="BZ7" s="36">
        <v>51.49</v>
      </c>
      <c r="CA7" s="36">
        <v>527.64</v>
      </c>
      <c r="CB7" s="36">
        <v>517.54999999999995</v>
      </c>
      <c r="CC7" s="36">
        <v>626.51</v>
      </c>
      <c r="CD7" s="36">
        <v>786.49</v>
      </c>
      <c r="CE7" s="36">
        <v>486.87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235.07</v>
      </c>
      <c r="CK7" s="36">
        <v>295.10000000000002</v>
      </c>
      <c r="CL7" s="36">
        <v>47.55</v>
      </c>
      <c r="CM7" s="36">
        <v>47.55</v>
      </c>
      <c r="CN7" s="36">
        <v>47.55</v>
      </c>
      <c r="CO7" s="36">
        <v>47.55</v>
      </c>
      <c r="CP7" s="36">
        <v>47.55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58.47</v>
      </c>
      <c r="CV7" s="36">
        <v>53.32</v>
      </c>
      <c r="CW7" s="36">
        <v>94.98</v>
      </c>
      <c r="CX7" s="36">
        <v>95.95</v>
      </c>
      <c r="CY7" s="36">
        <v>96.2</v>
      </c>
      <c r="CZ7" s="36">
        <v>95.82</v>
      </c>
      <c r="DA7" s="36">
        <v>96.57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88.58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0.03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hbis</cp:lastModifiedBy>
  <cp:lastPrinted>2016-02-23T05:57:32Z</cp:lastPrinted>
  <dcterms:created xsi:type="dcterms:W3CDTF">2016-02-03T09:16:10Z</dcterms:created>
  <dcterms:modified xsi:type="dcterms:W3CDTF">2016-02-23T05:57:35Z</dcterms:modified>
  <cp:category/>
</cp:coreProperties>
</file>