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da-a\Desktop\"/>
    </mc:Choice>
  </mc:AlternateContent>
  <workbookProtection workbookPassword="B501" lockStructure="1"/>
  <bookViews>
    <workbookView xWindow="0" yWindow="0" windowWidth="28800" windowHeight="1369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<sst xmlns="http://schemas.openxmlformats.org/spreadsheetml/2006/main" count="217" uniqueCount="107">
  <si>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</si>
  <si>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</si>
  <si>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</si>
  <si>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</si>
  <si>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</si>
  <si>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</si>
  <si>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</si>
  <si>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</si>
  <si>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</si>
  <si>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</si>
  <si>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</si>
  <si>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</si>
  <si>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</si>
  <si>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</si>
  <si>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</si>
  <si>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</si>
  <si>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</si>
  <si>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</si>
  <si>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</si>
  <si>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</si>
  <si>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</si>
  <si>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</si>
  <si>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</si>
  <si>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</si>
  <si>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</si>
  <si>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</si>
  <si>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</si>
  <si>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</si>
  <si>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</si>
  <si>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</si>
  <si>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</si>
  <si>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</si>
  <si>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</si>
  <si>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</si>
  <si>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</si>
  <si>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</si>
  <si>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</si>
  <si>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</si>
  <si>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</si>
  <si>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</si>
  <si>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</si>
  <si>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</si>
  <si>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</si>
  <si>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</si>
  <si>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</si>
  <si>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</si>
  <si>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</si>
  <si>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</si>
  <si>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</si>
  <si>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</si>
  <si>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</si>
  <si>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</si>
  <si>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</si>
  <si>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</si>
  <si>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</si>
  <si>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</si>
  <si>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</si>
  <si>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</si>
  <si>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</si>
  <si>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</si>
  <si>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</si>
  <si>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</si>
  <si>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</si>
  <si>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</si>
  <si>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</si>
  <si>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</si>
  <si>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</si>
  <si>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</si>
  <si>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</si>
  <si>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</si>
  <si>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</si>
  <si>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</si>
  <si>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</si>
  <si>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</si>
  <si>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</si>
  <si>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</si>
  <si>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</si>
  <si>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</si>
  <si>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</si>
  <si>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</si>
  <si>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</si>
  <si>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</si>
  <si>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</si>
  <si>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</si>
  <si>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</si>
  <si>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</si>
  <si>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</si>
  <si>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</si>
  <si>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</si>
  <si>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</si>
  <si>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</si>
  <si>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</si>
  <si>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</si>
  <si>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琴浦町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</si>
  <si>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</si>
  <si>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</si>
  <si>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</si>
  <si>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</si>
  <si>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</si>
  <si>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</si>
  <si>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</si>
  <si>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</si>
  <si>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</si>
  <si>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</si>
  <si>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経常収支比率については、平成25年度より全国平均、類似団体を下回っており、経営改善のため27年度からの料金改定で経営安定を図りたい。
　流動比率は制度改正の影響もあり、平成26年度においては149%となっている。100%を超えていれば短期的な支払いは問題ないとされるが、長期的にみれば余裕をもって200%は超えておきたい。また、企業債残高対給水収益比率は各平均値を大きく上回っている状態のため、企業債への依存度が大きく、これも流動比率を引き下げる要因となっている。
　施設利用率については、全国平均、類似団体を下回っているため、施設が効率的に稼動できていない面もある。なお、この指標は人口減少や節水技術の向上により需要が減少したこと等が要因で低下するため、全国的に減少傾向となっている。
　有収率については、全国平均、類似団体を大きく下回っている。この指標が低いということは、漏水が多い可能性が高いと考えられることから、老朽管の更新を計画的に行うとともに、漏水調査の実施など漏水防止対策を進める必要がある。</t>
    <rPh sb="1" eb="3">
      <t>ケイジョウ</t>
    </rPh>
    <rPh sb="3" eb="5">
      <t>シュウシ</t>
    </rPh>
    <rPh sb="5" eb="7">
      <t>ヒリツ</t>
    </rPh>
    <rPh sb="13" eb="15">
      <t>ヘイセイ</t>
    </rPh>
    <rPh sb="17" eb="19">
      <t>ネンド</t>
    </rPh>
    <rPh sb="21" eb="23">
      <t>ゼンコク</t>
    </rPh>
    <rPh sb="23" eb="25">
      <t>ヘイキン</t>
    </rPh>
    <rPh sb="26" eb="28">
      <t>ルイジ</t>
    </rPh>
    <rPh sb="28" eb="30">
      <t>ダンタイ</t>
    </rPh>
    <rPh sb="31" eb="33">
      <t>シタマワ</t>
    </rPh>
    <rPh sb="38" eb="40">
      <t>ケイエイ</t>
    </rPh>
    <rPh sb="40" eb="42">
      <t>カイゼン</t>
    </rPh>
    <rPh sb="47" eb="49">
      <t>ネンド</t>
    </rPh>
    <rPh sb="52" eb="54">
      <t>リョウキン</t>
    </rPh>
    <rPh sb="54" eb="56">
      <t>カイテイ</t>
    </rPh>
    <rPh sb="57" eb="59">
      <t>ケイエイ</t>
    </rPh>
    <rPh sb="59" eb="61">
      <t>アンテイ</t>
    </rPh>
    <rPh sb="62" eb="63">
      <t>ハカ</t>
    </rPh>
    <rPh sb="69" eb="71">
      <t>リュウドウ</t>
    </rPh>
    <rPh sb="71" eb="73">
      <t>ヒリツ</t>
    </rPh>
    <rPh sb="74" eb="76">
      <t>セイド</t>
    </rPh>
    <rPh sb="76" eb="78">
      <t>カイセイ</t>
    </rPh>
    <rPh sb="79" eb="81">
      <t>エイキョウ</t>
    </rPh>
    <rPh sb="85" eb="87">
      <t>ヘイセイ</t>
    </rPh>
    <rPh sb="89" eb="91">
      <t>ネンド</t>
    </rPh>
    <rPh sb="112" eb="113">
      <t>コ</t>
    </rPh>
    <rPh sb="118" eb="121">
      <t>タンキテキ</t>
    </rPh>
    <rPh sb="122" eb="124">
      <t>シハラ</t>
    </rPh>
    <rPh sb="126" eb="128">
      <t>モンダイ</t>
    </rPh>
    <rPh sb="136" eb="139">
      <t>チョウキテキ</t>
    </rPh>
    <rPh sb="143" eb="145">
      <t>ヨユウ</t>
    </rPh>
    <rPh sb="154" eb="155">
      <t>コ</t>
    </rPh>
    <rPh sb="165" eb="167">
      <t>キギョウ</t>
    </rPh>
    <rPh sb="167" eb="168">
      <t>サイ</t>
    </rPh>
    <rPh sb="168" eb="170">
      <t>ザンダカ</t>
    </rPh>
    <rPh sb="170" eb="171">
      <t>タイ</t>
    </rPh>
    <rPh sb="171" eb="173">
      <t>キュウスイ</t>
    </rPh>
    <rPh sb="173" eb="175">
      <t>シュウエキ</t>
    </rPh>
    <rPh sb="175" eb="177">
      <t>ヒリツ</t>
    </rPh>
    <rPh sb="178" eb="179">
      <t>カク</t>
    </rPh>
    <rPh sb="179" eb="182">
      <t>ヘイキンチ</t>
    </rPh>
    <rPh sb="183" eb="184">
      <t>オオ</t>
    </rPh>
    <rPh sb="186" eb="188">
      <t>ウワマワ</t>
    </rPh>
    <rPh sb="192" eb="194">
      <t>ジョウタイ</t>
    </rPh>
    <rPh sb="198" eb="200">
      <t>キギョウ</t>
    </rPh>
    <rPh sb="200" eb="201">
      <t>サイ</t>
    </rPh>
    <rPh sb="203" eb="206">
      <t>イゾンド</t>
    </rPh>
    <rPh sb="207" eb="208">
      <t>オオ</t>
    </rPh>
    <rPh sb="214" eb="216">
      <t>リュウドウ</t>
    </rPh>
    <rPh sb="216" eb="218">
      <t>ヒリツ</t>
    </rPh>
    <rPh sb="219" eb="220">
      <t>ヒ</t>
    </rPh>
    <rPh sb="221" eb="222">
      <t>サ</t>
    </rPh>
    <rPh sb="224" eb="226">
      <t>ヨウイン</t>
    </rPh>
    <rPh sb="235" eb="237">
      <t>シセツ</t>
    </rPh>
    <rPh sb="237" eb="240">
      <t>リヨウリツ</t>
    </rPh>
    <rPh sb="246" eb="248">
      <t>ゼンコク</t>
    </rPh>
    <rPh sb="248" eb="250">
      <t>ヘイキン</t>
    </rPh>
    <rPh sb="251" eb="253">
      <t>ルイジ</t>
    </rPh>
    <rPh sb="253" eb="255">
      <t>ダンタイ</t>
    </rPh>
    <rPh sb="256" eb="258">
      <t>シタマワ</t>
    </rPh>
    <rPh sb="265" eb="267">
      <t>シセツ</t>
    </rPh>
    <rPh sb="268" eb="271">
      <t>コウリツテキ</t>
    </rPh>
    <rPh sb="272" eb="274">
      <t>カドウ</t>
    </rPh>
    <rPh sb="280" eb="281">
      <t>メン</t>
    </rPh>
    <rPh sb="346" eb="347">
      <t>ユウ</t>
    </rPh>
    <rPh sb="347" eb="348">
      <t>シュウ</t>
    </rPh>
    <rPh sb="348" eb="349">
      <t>リツ</t>
    </rPh>
    <rPh sb="355" eb="357">
      <t>ゼンコク</t>
    </rPh>
    <rPh sb="357" eb="359">
      <t>ヘイキン</t>
    </rPh>
    <rPh sb="360" eb="362">
      <t>ルイジ</t>
    </rPh>
    <rPh sb="362" eb="364">
      <t>ダンタイ</t>
    </rPh>
    <rPh sb="365" eb="366">
      <t>オオ</t>
    </rPh>
    <rPh sb="368" eb="370">
      <t>シタマワ</t>
    </rPh>
    <rPh sb="377" eb="379">
      <t>シヒョウ</t>
    </rPh>
    <rPh sb="380" eb="381">
      <t>ヒク</t>
    </rPh>
    <rPh sb="389" eb="391">
      <t>ロウスイ</t>
    </rPh>
    <rPh sb="392" eb="393">
      <t>オオ</t>
    </rPh>
    <rPh sb="394" eb="397">
      <t>カノウセイ</t>
    </rPh>
    <rPh sb="411" eb="413">
      <t>ロウキュウ</t>
    </rPh>
    <rPh sb="413" eb="414">
      <t>カン</t>
    </rPh>
    <rPh sb="415" eb="417">
      <t>コウシン</t>
    </rPh>
    <rPh sb="418" eb="421">
      <t>ケイカクテキ</t>
    </rPh>
    <rPh sb="422" eb="423">
      <t>オコナ</t>
    </rPh>
    <rPh sb="429" eb="431">
      <t>ロウスイ</t>
    </rPh>
    <rPh sb="431" eb="433">
      <t>チョウサ</t>
    </rPh>
    <rPh sb="434" eb="436">
      <t>ジッシ</t>
    </rPh>
    <rPh sb="438" eb="440">
      <t>ロウスイ</t>
    </rPh>
    <rPh sb="440" eb="442">
      <t>ボウシ</t>
    </rPh>
    <rPh sb="442" eb="444">
      <t>タイサク</t>
    </rPh>
    <rPh sb="445" eb="446">
      <t>スス</t>
    </rPh>
    <rPh sb="448" eb="450">
      <t>ヒツヨウ</t>
    </rPh>
    <phoneticPr fontId="4"/>
  </si>
  <si>
    <t>　有形固定資産減価償却率、管路経年化率をみる限り、老朽化度合は全国平均、類似団体と比較しても低い傾向にある。もしこの指標が高くなれば老朽化が進んでいる、ということであるため、その時期には施設の修繕、更新に係る費用が大きくなってくる。
　管路については現在は下水道工事に伴う老朽管の更新をしているため他団体と比較して更新率は高いが、配水池等については経年老朽化が進んでいるため管路の更新計画や資金との調整を図りながら事業運営に必要な資金を確保しておく必要があ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3">
      <t>カギ</t>
    </rPh>
    <rPh sb="25" eb="27">
      <t>ロウキュウ</t>
    </rPh>
    <rPh sb="27" eb="28">
      <t>カ</t>
    </rPh>
    <rPh sb="28" eb="30">
      <t>ドア</t>
    </rPh>
    <rPh sb="31" eb="33">
      <t>ゼンコク</t>
    </rPh>
    <rPh sb="33" eb="35">
      <t>ヘイキン</t>
    </rPh>
    <rPh sb="36" eb="38">
      <t>ルイジ</t>
    </rPh>
    <rPh sb="38" eb="40">
      <t>ダンタイ</t>
    </rPh>
    <rPh sb="41" eb="43">
      <t>ヒカク</t>
    </rPh>
    <rPh sb="46" eb="47">
      <t>ヒク</t>
    </rPh>
    <rPh sb="48" eb="50">
      <t>ケイコウ</t>
    </rPh>
    <rPh sb="89" eb="91">
      <t>ジキ</t>
    </rPh>
    <rPh sb="118" eb="120">
      <t>カンロ</t>
    </rPh>
    <rPh sb="125" eb="127">
      <t>ゲンザイ</t>
    </rPh>
    <rPh sb="128" eb="131">
      <t>ゲスイドウ</t>
    </rPh>
    <rPh sb="131" eb="133">
      <t>コウジ</t>
    </rPh>
    <rPh sb="134" eb="135">
      <t>トモナ</t>
    </rPh>
    <rPh sb="136" eb="138">
      <t>ロウキュウ</t>
    </rPh>
    <rPh sb="138" eb="139">
      <t>カン</t>
    </rPh>
    <rPh sb="140" eb="142">
      <t>コウシン</t>
    </rPh>
    <rPh sb="149" eb="150">
      <t>タ</t>
    </rPh>
    <rPh sb="150" eb="152">
      <t>ダンタイ</t>
    </rPh>
    <rPh sb="153" eb="155">
      <t>ヒカク</t>
    </rPh>
    <rPh sb="157" eb="159">
      <t>コウシン</t>
    </rPh>
    <rPh sb="159" eb="160">
      <t>リツ</t>
    </rPh>
    <rPh sb="161" eb="162">
      <t>タカ</t>
    </rPh>
    <rPh sb="165" eb="167">
      <t>ハイスイ</t>
    </rPh>
    <rPh sb="167" eb="168">
      <t>チ</t>
    </rPh>
    <rPh sb="168" eb="169">
      <t>トウ</t>
    </rPh>
    <rPh sb="187" eb="189">
      <t>カンロ</t>
    </rPh>
    <rPh sb="190" eb="192">
      <t>コウシン</t>
    </rPh>
    <rPh sb="192" eb="194">
      <t>ケイカク</t>
    </rPh>
    <rPh sb="195" eb="197">
      <t>シキン</t>
    </rPh>
    <rPh sb="199" eb="201">
      <t>チョウセイ</t>
    </rPh>
    <rPh sb="202" eb="203">
      <t>ハカ</t>
    </rPh>
    <rPh sb="207" eb="209">
      <t>ジギョウ</t>
    </rPh>
    <rPh sb="209" eb="211">
      <t>ウンエイ</t>
    </rPh>
    <rPh sb="212" eb="214">
      <t>ヒツヨウ</t>
    </rPh>
    <rPh sb="215" eb="217">
      <t>シキン</t>
    </rPh>
    <rPh sb="218" eb="220">
      <t>カクホ</t>
    </rPh>
    <rPh sb="224" eb="226">
      <t>ヒツヨウ</t>
    </rPh>
    <phoneticPr fontId="4"/>
  </si>
  <si>
    <t>　単年度の経営成績に大きな問題はないが、企業債残高の多さが目立つため、後々の資金管理が重要となってくる。
　施設の老朽化に関しては、他団体と比較しても低い傾向にあるため、すぐに更新費用が必要となる状況とはなっていないが、配水池等の設備更新に備えて資金を蓄えておく必要がある。
　水道事業を運営するにあたって、必要以上な規模の施設となっていないか、各施設の稼動状況の実態を精査し、出来る限り必要最小限の施設管理・更新を行うこと等によって、企業債の発行を抑えることが今後の課題の一つといえる。</t>
    <rPh sb="1" eb="4">
      <t>タンネンド</t>
    </rPh>
    <rPh sb="5" eb="7">
      <t>ケイエイ</t>
    </rPh>
    <rPh sb="7" eb="9">
      <t>セイセキ</t>
    </rPh>
    <rPh sb="10" eb="11">
      <t>オオ</t>
    </rPh>
    <rPh sb="13" eb="15">
      <t>モンダイ</t>
    </rPh>
    <rPh sb="20" eb="22">
      <t>キギョウ</t>
    </rPh>
    <rPh sb="22" eb="23">
      <t>サイ</t>
    </rPh>
    <rPh sb="23" eb="25">
      <t>ザンダカ</t>
    </rPh>
    <rPh sb="26" eb="27">
      <t>オオ</t>
    </rPh>
    <rPh sb="29" eb="31">
      <t>メダ</t>
    </rPh>
    <rPh sb="35" eb="37">
      <t>ノチノチ</t>
    </rPh>
    <rPh sb="38" eb="40">
      <t>シキン</t>
    </rPh>
    <rPh sb="40" eb="42">
      <t>カンリ</t>
    </rPh>
    <rPh sb="43" eb="45">
      <t>ジュウヨウ</t>
    </rPh>
    <rPh sb="54" eb="56">
      <t>シセツ</t>
    </rPh>
    <rPh sb="57" eb="59">
      <t>ロウキュウ</t>
    </rPh>
    <rPh sb="59" eb="60">
      <t>カ</t>
    </rPh>
    <rPh sb="61" eb="62">
      <t>カン</t>
    </rPh>
    <rPh sb="66" eb="67">
      <t>タ</t>
    </rPh>
    <rPh sb="67" eb="69">
      <t>ダンタイ</t>
    </rPh>
    <rPh sb="70" eb="72">
      <t>ヒカク</t>
    </rPh>
    <rPh sb="75" eb="76">
      <t>ヒク</t>
    </rPh>
    <rPh sb="77" eb="79">
      <t>ケイコウ</t>
    </rPh>
    <rPh sb="88" eb="90">
      <t>コウシン</t>
    </rPh>
    <rPh sb="90" eb="92">
      <t>ヒヨウ</t>
    </rPh>
    <rPh sb="93" eb="95">
      <t>ヒツヨウ</t>
    </rPh>
    <rPh sb="98" eb="100">
      <t>ジョウキョウ</t>
    </rPh>
    <rPh sb="110" eb="112">
      <t>ハイスイ</t>
    </rPh>
    <rPh sb="112" eb="113">
      <t>チ</t>
    </rPh>
    <rPh sb="113" eb="114">
      <t>トウ</t>
    </rPh>
    <rPh sb="115" eb="117">
      <t>セツビ</t>
    </rPh>
    <rPh sb="117" eb="119">
      <t>コウシン</t>
    </rPh>
    <rPh sb="120" eb="121">
      <t>ソナ</t>
    </rPh>
    <rPh sb="123" eb="125">
      <t>シキン</t>
    </rPh>
    <rPh sb="126" eb="127">
      <t>タクワ</t>
    </rPh>
    <rPh sb="131" eb="1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</si>
</sst>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2.79</c:v>
                </c:pt>
                <c:pt idx="1">
                  <c:v>2.61</c:v>
                </c:pt>
                <c:pt idx="2">
                  <c:v>1.21</c:v>
                </c:pt>
                <c:pt idx="3">
                  <c:v>2.23</c:v>
                </c:pt>
                <c:pt idx="4">
                  <c:v>2.69</c:v>
                </c:pt>
              </c:numCache>
            </c:numRef>
          </c:val>
        </c:ser>
        <c:dLbls>
          <c:showLegendKey val="0"/>
          <c:showVal val="0"/>
          <c:showCatName val="0"/>
          <c:showSerName val="0"/>
          <c:showPercent val="0"/>
          <c:showBubbleSize val="0"/>
        </c:dLbls>
        <c:gapWidth val="150"/>
        <c:axId val="157565592"/>
        <c:axId val="1575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57565592"/>
        <c:axId val="157565984"/>
      </c:lineChart>
      <c:dateAx>
        <c:axId val="157565592"/>
        <c:scaling>
          <c:orientation val="minMax"/>
        </c:scaling>
        <c:delete val="1"/>
        <c:axPos val="b"/>
        <c:numFmt formatCode="ge" sourceLinked="1"/>
        <c:majorTickMark val="none"/>
        <c:minorTickMark val="none"/>
        <c:tickLblPos val="none"/>
        <c:crossAx val="157565984"/>
        <c:crosses val="autoZero"/>
        <c:auto val="1"/>
        <c:lblOffset val="100"/>
        <c:baseTimeUnit val="years"/>
      </c:dateAx>
      <c:valAx>
        <c:axId val="1575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6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54.58</c:v>
                </c:pt>
                <c:pt idx="1">
                  <c:v>51.25</c:v>
                </c:pt>
                <c:pt idx="2">
                  <c:v>51.02</c:v>
                </c:pt>
                <c:pt idx="3">
                  <c:v>51.59</c:v>
                </c:pt>
                <c:pt idx="4">
                  <c:v>51.13</c:v>
                </c:pt>
              </c:numCache>
            </c:numRef>
          </c:val>
        </c:ser>
        <c:dLbls>
          <c:showLegendKey val="0"/>
          <c:showVal val="0"/>
          <c:showCatName val="0"/>
          <c:showSerName val="0"/>
          <c:showPercent val="0"/>
          <c:showBubbleSize val="0"/>
        </c:dLbls>
        <c:gapWidth val="150"/>
        <c:axId val="293268496"/>
        <c:axId val="29326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93268496"/>
        <c:axId val="293268888"/>
      </c:lineChart>
      <c:dateAx>
        <c:axId val="293268496"/>
        <c:scaling>
          <c:orientation val="minMax"/>
        </c:scaling>
        <c:delete val="1"/>
        <c:axPos val="b"/>
        <c:numFmt formatCode="ge" sourceLinked="1"/>
        <c:majorTickMark val="none"/>
        <c:minorTickMark val="none"/>
        <c:tickLblPos val="none"/>
        <c:crossAx val="293268888"/>
        <c:crosses val="autoZero"/>
        <c:auto val="1"/>
        <c:lblOffset val="100"/>
        <c:baseTimeUnit val="years"/>
      </c:dateAx>
      <c:valAx>
        <c:axId val="2932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72.900000000000006</c:v>
                </c:pt>
                <c:pt idx="1">
                  <c:v>76.45</c:v>
                </c:pt>
                <c:pt idx="2">
                  <c:v>76.55</c:v>
                </c:pt>
                <c:pt idx="3">
                  <c:v>73.27</c:v>
                </c:pt>
                <c:pt idx="4">
                  <c:v>72.290000000000006</c:v>
                </c:pt>
              </c:numCache>
            </c:numRef>
          </c:val>
        </c:ser>
        <c:dLbls>
          <c:showLegendKey val="0"/>
          <c:showVal val="0"/>
          <c:showCatName val="0"/>
          <c:showSerName val="0"/>
          <c:showPercent val="0"/>
          <c:showBubbleSize val="0"/>
        </c:dLbls>
        <c:gapWidth val="150"/>
        <c:axId val="293270064"/>
        <c:axId val="29347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93270064"/>
        <c:axId val="293478088"/>
      </c:lineChart>
      <c:dateAx>
        <c:axId val="293270064"/>
        <c:scaling>
          <c:orientation val="minMax"/>
        </c:scaling>
        <c:delete val="1"/>
        <c:axPos val="b"/>
        <c:numFmt formatCode="ge" sourceLinked="1"/>
        <c:majorTickMark val="none"/>
        <c:minorTickMark val="none"/>
        <c:tickLblPos val="none"/>
        <c:crossAx val="293478088"/>
        <c:crosses val="autoZero"/>
        <c:auto val="1"/>
        <c:lblOffset val="100"/>
        <c:baseTimeUnit val="years"/>
      </c:dateAx>
      <c:valAx>
        <c:axId val="29347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7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111.45</c:v>
                </c:pt>
                <c:pt idx="1">
                  <c:v>118.51</c:v>
                </c:pt>
                <c:pt idx="2">
                  <c:v>113.01</c:v>
                </c:pt>
                <c:pt idx="3">
                  <c:v>104.2</c:v>
                </c:pt>
                <c:pt idx="4">
                  <c:v>106.75</c:v>
                </c:pt>
              </c:numCache>
            </c:numRef>
          </c:val>
        </c:ser>
        <c:dLbls>
          <c:showLegendKey val="0"/>
          <c:showVal val="0"/>
          <c:showCatName val="0"/>
          <c:showSerName val="0"/>
          <c:showPercent val="0"/>
          <c:showBubbleSize val="0"/>
        </c:dLbls>
        <c:gapWidth val="150"/>
        <c:axId val="157499136"/>
        <c:axId val="15749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57499136"/>
        <c:axId val="157498352"/>
      </c:lineChart>
      <c:dateAx>
        <c:axId val="157499136"/>
        <c:scaling>
          <c:orientation val="minMax"/>
        </c:scaling>
        <c:delete val="1"/>
        <c:axPos val="b"/>
        <c:numFmt formatCode="ge" sourceLinked="1"/>
        <c:majorTickMark val="none"/>
        <c:minorTickMark val="none"/>
        <c:tickLblPos val="none"/>
        <c:crossAx val="157498352"/>
        <c:crosses val="autoZero"/>
        <c:auto val="1"/>
        <c:lblOffset val="100"/>
        <c:baseTimeUnit val="years"/>
      </c:dateAx>
      <c:valAx>
        <c:axId val="15749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4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31.54</c:v>
                </c:pt>
                <c:pt idx="1">
                  <c:v>32.01</c:v>
                </c:pt>
                <c:pt idx="2">
                  <c:v>32.57</c:v>
                </c:pt>
                <c:pt idx="3">
                  <c:v>33.44</c:v>
                </c:pt>
                <c:pt idx="4">
                  <c:v>38.24</c:v>
                </c:pt>
              </c:numCache>
            </c:numRef>
          </c:val>
        </c:ser>
        <c:dLbls>
          <c:showLegendKey val="0"/>
          <c:showVal val="0"/>
          <c:showCatName val="0"/>
          <c:showSerName val="0"/>
          <c:showPercent val="0"/>
          <c:showBubbleSize val="0"/>
        </c:dLbls>
        <c:gapWidth val="150"/>
        <c:axId val="157496784"/>
        <c:axId val="15749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57496784"/>
        <c:axId val="157496392"/>
      </c:lineChart>
      <c:dateAx>
        <c:axId val="157496784"/>
        <c:scaling>
          <c:orientation val="minMax"/>
        </c:scaling>
        <c:delete val="1"/>
        <c:axPos val="b"/>
        <c:numFmt formatCode="ge" sourceLinked="1"/>
        <c:majorTickMark val="none"/>
        <c:minorTickMark val="none"/>
        <c:tickLblPos val="none"/>
        <c:crossAx val="157496392"/>
        <c:crosses val="autoZero"/>
        <c:auto val="1"/>
        <c:lblOffset val="100"/>
        <c:baseTimeUnit val="years"/>
      </c:dateAx>
      <c:valAx>
        <c:axId val="15749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4.3899999999999997</c:v>
                </c:pt>
                <c:pt idx="1">
                  <c:v>4.26</c:v>
                </c:pt>
                <c:pt idx="2">
                  <c:v>7.47</c:v>
                </c:pt>
                <c:pt idx="3">
                  <c:v>7.4</c:v>
                </c:pt>
                <c:pt idx="4">
                  <c:v>6.79</c:v>
                </c:pt>
              </c:numCache>
            </c:numRef>
          </c:val>
        </c:ser>
        <c:dLbls>
          <c:showLegendKey val="0"/>
          <c:showVal val="0"/>
          <c:showCatName val="0"/>
          <c:showSerName val="0"/>
          <c:showPercent val="0"/>
          <c:showBubbleSize val="0"/>
        </c:dLbls>
        <c:gapWidth val="150"/>
        <c:axId val="293187960"/>
        <c:axId val="2931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93187960"/>
        <c:axId val="293188352"/>
      </c:lineChart>
      <c:dateAx>
        <c:axId val="293187960"/>
        <c:scaling>
          <c:orientation val="minMax"/>
        </c:scaling>
        <c:delete val="1"/>
        <c:axPos val="b"/>
        <c:numFmt formatCode="ge" sourceLinked="1"/>
        <c:majorTickMark val="none"/>
        <c:minorTickMark val="none"/>
        <c:tickLblPos val="none"/>
        <c:crossAx val="293188352"/>
        <c:crosses val="autoZero"/>
        <c:auto val="1"/>
        <c:lblOffset val="100"/>
        <c:baseTimeUnit val="years"/>
      </c:dateAx>
      <c:valAx>
        <c:axId val="2931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8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3189528"/>
        <c:axId val="2931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93189528"/>
        <c:axId val="293189920"/>
      </c:lineChart>
      <c:dateAx>
        <c:axId val="293189528"/>
        <c:scaling>
          <c:orientation val="minMax"/>
        </c:scaling>
        <c:delete val="1"/>
        <c:axPos val="b"/>
        <c:numFmt formatCode="ge" sourceLinked="1"/>
        <c:majorTickMark val="none"/>
        <c:minorTickMark val="none"/>
        <c:tickLblPos val="none"/>
        <c:crossAx val="293189920"/>
        <c:crosses val="autoZero"/>
        <c:auto val="1"/>
        <c:lblOffset val="100"/>
        <c:baseTimeUnit val="years"/>
      </c:dateAx>
      <c:valAx>
        <c:axId val="29318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18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1574.76</c:v>
                </c:pt>
                <c:pt idx="1">
                  <c:v>1618.65</c:v>
                </c:pt>
                <c:pt idx="2">
                  <c:v>1294.8800000000001</c:v>
                </c:pt>
                <c:pt idx="3">
                  <c:v>1708.21</c:v>
                </c:pt>
                <c:pt idx="4">
                  <c:v>149.94999999999999</c:v>
                </c:pt>
              </c:numCache>
            </c:numRef>
          </c:val>
        </c:ser>
        <c:dLbls>
          <c:showLegendKey val="0"/>
          <c:showVal val="0"/>
          <c:showCatName val="0"/>
          <c:showSerName val="0"/>
          <c:showPercent val="0"/>
          <c:showBubbleSize val="0"/>
        </c:dLbls>
        <c:gapWidth val="150"/>
        <c:axId val="293100472"/>
        <c:axId val="2931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93100472"/>
        <c:axId val="293100864"/>
      </c:lineChart>
      <c:dateAx>
        <c:axId val="293100472"/>
        <c:scaling>
          <c:orientation val="minMax"/>
        </c:scaling>
        <c:delete val="1"/>
        <c:axPos val="b"/>
        <c:numFmt formatCode="ge" sourceLinked="1"/>
        <c:majorTickMark val="none"/>
        <c:minorTickMark val="none"/>
        <c:tickLblPos val="none"/>
        <c:crossAx val="293100864"/>
        <c:crosses val="autoZero"/>
        <c:auto val="1"/>
        <c:lblOffset val="100"/>
        <c:baseTimeUnit val="years"/>
      </c:dateAx>
      <c:valAx>
        <c:axId val="29310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10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696.58</c:v>
                </c:pt>
                <c:pt idx="1">
                  <c:v>712.89</c:v>
                </c:pt>
                <c:pt idx="2">
                  <c:v>694.27</c:v>
                </c:pt>
                <c:pt idx="3">
                  <c:v>699.56</c:v>
                </c:pt>
                <c:pt idx="4">
                  <c:v>712</c:v>
                </c:pt>
              </c:numCache>
            </c:numRef>
          </c:val>
        </c:ser>
        <c:dLbls>
          <c:showLegendKey val="0"/>
          <c:showVal val="0"/>
          <c:showCatName val="0"/>
          <c:showSerName val="0"/>
          <c:showPercent val="0"/>
          <c:showBubbleSize val="0"/>
        </c:dLbls>
        <c:gapWidth val="150"/>
        <c:axId val="293102040"/>
        <c:axId val="2931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93102040"/>
        <c:axId val="293102432"/>
      </c:lineChart>
      <c:dateAx>
        <c:axId val="293102040"/>
        <c:scaling>
          <c:orientation val="minMax"/>
        </c:scaling>
        <c:delete val="1"/>
        <c:axPos val="b"/>
        <c:numFmt formatCode="ge" sourceLinked="1"/>
        <c:majorTickMark val="none"/>
        <c:minorTickMark val="none"/>
        <c:tickLblPos val="none"/>
        <c:crossAx val="293102432"/>
        <c:crosses val="autoZero"/>
        <c:auto val="1"/>
        <c:lblOffset val="100"/>
        <c:baseTimeUnit val="years"/>
      </c:dateAx>
      <c:valAx>
        <c:axId val="293102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10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105.93</c:v>
                </c:pt>
                <c:pt idx="1">
                  <c:v>114.65</c:v>
                </c:pt>
                <c:pt idx="2">
                  <c:v>108.93</c:v>
                </c:pt>
                <c:pt idx="3">
                  <c:v>102.08</c:v>
                </c:pt>
                <c:pt idx="4">
                  <c:v>103.8</c:v>
                </c:pt>
              </c:numCache>
            </c:numRef>
          </c:val>
        </c:ser>
        <c:dLbls>
          <c:showLegendKey val="0"/>
          <c:showVal val="0"/>
          <c:showCatName val="0"/>
          <c:showSerName val="0"/>
          <c:showPercent val="0"/>
          <c:showBubbleSize val="0"/>
        </c:dLbls>
        <c:gapWidth val="150"/>
        <c:axId val="293191096"/>
        <c:axId val="29310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93191096"/>
        <c:axId val="293103608"/>
      </c:lineChart>
      <c:dateAx>
        <c:axId val="293191096"/>
        <c:scaling>
          <c:orientation val="minMax"/>
        </c:scaling>
        <c:delete val="1"/>
        <c:axPos val="b"/>
        <c:numFmt formatCode="ge" sourceLinked="1"/>
        <c:majorTickMark val="none"/>
        <c:minorTickMark val="none"/>
        <c:tickLblPos val="none"/>
        <c:crossAx val="293103608"/>
        <c:crosses val="autoZero"/>
        <c:auto val="1"/>
        <c:lblOffset val="100"/>
        <c:baseTimeUnit val="years"/>
      </c:dateAx>
      <c:valAx>
        <c:axId val="29310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9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140.22999999999999</c:v>
                </c:pt>
                <c:pt idx="1">
                  <c:v>129.87</c:v>
                </c:pt>
                <c:pt idx="2">
                  <c:v>136.69999999999999</c:v>
                </c:pt>
                <c:pt idx="3">
                  <c:v>146.38999999999999</c:v>
                </c:pt>
                <c:pt idx="4">
                  <c:v>144.27000000000001</c:v>
                </c:pt>
              </c:numCache>
            </c:numRef>
          </c:val>
        </c:ser>
        <c:dLbls>
          <c:showLegendKey val="0"/>
          <c:showVal val="0"/>
          <c:showCatName val="0"/>
          <c:showSerName val="0"/>
          <c:showPercent val="0"/>
          <c:showBubbleSize val="0"/>
        </c:dLbls>
        <c:gapWidth val="150"/>
        <c:axId val="293266928"/>
        <c:axId val="29326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93266928"/>
        <c:axId val="293267320"/>
      </c:lineChart>
      <c:dateAx>
        <c:axId val="293266928"/>
        <c:scaling>
          <c:orientation val="minMax"/>
        </c:scaling>
        <c:delete val="1"/>
        <c:axPos val="b"/>
        <c:numFmt formatCode="ge" sourceLinked="1"/>
        <c:majorTickMark val="none"/>
        <c:minorTickMark val="none"/>
        <c:tickLblPos val="none"/>
        <c:crossAx val="293267320"/>
        <c:crosses val="autoZero"/>
        <c:auto val="1"/>
        <c:lblOffset val="100"/>
        <c:baseTimeUnit val="years"/>
      </c:dateAx>
      <c:valAx>
        <c:axId val="29326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6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48" zoomScaleNormal="48" workbookViewId="0">
      <selection activeCell="CF62" sqref="CF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鳥取県　琴浦町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18452</v>
      </c>
      <c r="AJ8" s="56"/>
      <c r="AK8" s="56"/>
      <c r="AL8" s="56"/>
      <c r="AM8" s="56"/>
      <c r="AN8" s="56"/>
      <c r="AO8" s="56"/>
      <c r="AP8" s="57"/>
      <c r="AQ8" s="47">
        <f>データ!R6</f>
        <v>139.97</v>
      </c>
      <c r="AR8" s="47"/>
      <c r="AS8" s="47"/>
      <c r="AT8" s="47"/>
      <c r="AU8" s="47"/>
      <c r="AV8" s="47"/>
      <c r="AW8" s="47"/>
      <c r="AX8" s="47"/>
      <c r="AY8" s="47">
        <f>データ!S6</f>
        <v>131.83000000000001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55.83</v>
      </c>
      <c r="K10" s="47"/>
      <c r="L10" s="47"/>
      <c r="M10" s="47"/>
      <c r="N10" s="47"/>
      <c r="O10" s="47"/>
      <c r="P10" s="47"/>
      <c r="Q10" s="47"/>
      <c r="R10" s="47">
        <f>データ!O6</f>
        <v>89.24</v>
      </c>
      <c r="S10" s="47"/>
      <c r="T10" s="47"/>
      <c r="U10" s="47"/>
      <c r="V10" s="47"/>
      <c r="W10" s="47"/>
      <c r="X10" s="47"/>
      <c r="Y10" s="47"/>
      <c r="Z10" s="78">
        <f>データ!P6</f>
        <v>2930</v>
      </c>
      <c r="AA10" s="78"/>
      <c r="AB10" s="78"/>
      <c r="AC10" s="78"/>
      <c r="AD10" s="78"/>
      <c r="AE10" s="78"/>
      <c r="AF10" s="78"/>
      <c r="AG10" s="78"/>
      <c r="AH10" s="2"/>
      <c r="AI10" s="78">
        <f>データ!T6</f>
        <v>16344</v>
      </c>
      <c r="AJ10" s="78"/>
      <c r="AK10" s="78"/>
      <c r="AL10" s="78"/>
      <c r="AM10" s="78"/>
      <c r="AN10" s="78"/>
      <c r="AO10" s="78"/>
      <c r="AP10" s="78"/>
      <c r="AQ10" s="47">
        <f>データ!U6</f>
        <v>13.38</v>
      </c>
      <c r="AR10" s="47"/>
      <c r="AS10" s="47"/>
      <c r="AT10" s="47"/>
      <c r="AU10" s="47"/>
      <c r="AV10" s="47"/>
      <c r="AW10" s="47"/>
      <c r="AX10" s="47"/>
      <c r="AY10" s="47">
        <f>データ!V6</f>
        <v>1221.52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313718</v>
      </c>
      <c r="D6" s="31">
        <f t="shared" si="3"/>
        <v>46</v>
      </c>
      <c r="E6" s="31">
        <f t="shared" si="3"/>
        <v>1</v>
      </c>
      <c r="F6" s="31">
        <f t="shared" si="3"/>
        <v>0</v>
      </c>
      <c r="G6" s="31">
        <f t="shared" si="3"/>
        <v>1</v>
      </c>
      <c r="H6" s="31" t="str">
        <f t="shared" si="3"/>
        <v>鳥取県　琴浦町</v>
      </c>
      <c r="I6" s="31" t="str">
        <f t="shared" si="3"/>
        <v>法適用</v>
      </c>
      <c r="J6" s="31" t="str">
        <f t="shared" si="3"/>
        <v>水道事業</v>
      </c>
      <c r="K6" s="31" t="str">
        <f t="shared" si="3"/>
        <v>末端給水事業</v>
      </c>
      <c r="L6" s="31" t="str">
        <f t="shared" si="3"/>
        <v>A6</v>
      </c>
      <c r="M6" s="32" t="str">
        <f t="shared" si="3"/>
        <v>-</v>
      </c>
      <c r="N6" s="32">
        <f t="shared" si="3"/>
        <v>55.83</v>
      </c>
      <c r="O6" s="32">
        <f t="shared" si="3"/>
        <v>89.24</v>
      </c>
      <c r="P6" s="32">
        <f t="shared" si="3"/>
        <v>2930</v>
      </c>
      <c r="Q6" s="32">
        <f t="shared" si="3"/>
        <v>18452</v>
      </c>
      <c r="R6" s="32">
        <f t="shared" si="3"/>
        <v>139.97</v>
      </c>
      <c r="S6" s="32">
        <f t="shared" si="3"/>
        <v>131.83000000000001</v>
      </c>
      <c r="T6" s="32">
        <f t="shared" si="3"/>
        <v>16344</v>
      </c>
      <c r="U6" s="32">
        <f t="shared" si="3"/>
        <v>13.38</v>
      </c>
      <c r="V6" s="32">
        <f t="shared" si="3"/>
        <v>1221.52</v>
      </c>
      <c r="W6" s="33">
        <f>IF(W7="",NA(),W7)</f>
        <v>111.45</v>
      </c>
      <c r="X6" s="33">
        <f t="shared" ref="X6:AF6" si="4">IF(X7="",NA(),X7)</f>
        <v>118.51</v>
      </c>
      <c r="Y6" s="33">
        <f t="shared" si="4"/>
        <v>113.01</v>
      </c>
      <c r="Z6" s="33">
        <f t="shared" si="4"/>
        <v>104.2</v>
      </c>
      <c r="AA6" s="33">
        <f t="shared" si="4"/>
        <v>106.75</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1574.76</v>
      </c>
      <c r="AT6" s="33">
        <f t="shared" ref="AT6:BB6" si="6">IF(AT7="",NA(),AT7)</f>
        <v>1618.65</v>
      </c>
      <c r="AU6" s="33">
        <f t="shared" si="6"/>
        <v>1294.8800000000001</v>
      </c>
      <c r="AV6" s="33">
        <f t="shared" si="6"/>
        <v>1708.21</v>
      </c>
      <c r="AW6" s="33">
        <f t="shared" si="6"/>
        <v>149.94999999999999</v>
      </c>
      <c r="AX6" s="33">
        <f t="shared" si="6"/>
        <v>969.16</v>
      </c>
      <c r="AY6" s="33">
        <f t="shared" si="6"/>
        <v>995.5</v>
      </c>
      <c r="AZ6" s="33">
        <f t="shared" si="6"/>
        <v>915.5</v>
      </c>
      <c r="BA6" s="33">
        <f t="shared" si="6"/>
        <v>963.24</v>
      </c>
      <c r="BB6" s="33">
        <f t="shared" si="6"/>
        <v>381.53</v>
      </c>
      <c r="BC6" s="32" t="str">
        <f>IF(BC7="","",IF(BC7="-","【-】","【"&amp;SUBSTITUTE(TEXT(BC7,"#,##0.00"),"-","△")&amp;"】"))</f>
        <v>【264.16】</v>
      </c>
      <c r="BD6" s="33">
        <f>IF(BD7="",NA(),BD7)</f>
        <v>696.58</v>
      </c>
      <c r="BE6" s="33">
        <f t="shared" ref="BE6:BM6" si="7">IF(BE7="",NA(),BE7)</f>
        <v>712.89</v>
      </c>
      <c r="BF6" s="33">
        <f t="shared" si="7"/>
        <v>694.27</v>
      </c>
      <c r="BG6" s="33">
        <f t="shared" si="7"/>
        <v>699.56</v>
      </c>
      <c r="BH6" s="33">
        <f t="shared" si="7"/>
        <v>712</v>
      </c>
      <c r="BI6" s="33">
        <f t="shared" si="7"/>
        <v>421.66</v>
      </c>
      <c r="BJ6" s="33">
        <f t="shared" si="7"/>
        <v>414.59</v>
      </c>
      <c r="BK6" s="33">
        <f t="shared" si="7"/>
        <v>404.78</v>
      </c>
      <c r="BL6" s="33">
        <f t="shared" si="7"/>
        <v>400.38</v>
      </c>
      <c r="BM6" s="33">
        <f t="shared" si="7"/>
        <v>393.27</v>
      </c>
      <c r="BN6" s="32" t="str">
        <f>IF(BN7="","",IF(BN7="-","【-】","【"&amp;SUBSTITUTE(TEXT(BN7,"#,##0.00"),"-","△")&amp;"】"))</f>
        <v>【283.72】</v>
      </c>
      <c r="BO6" s="33">
        <f>IF(BO7="",NA(),BO7)</f>
        <v>105.93</v>
      </c>
      <c r="BP6" s="33">
        <f t="shared" ref="BP6:BX6" si="8">IF(BP7="",NA(),BP7)</f>
        <v>114.65</v>
      </c>
      <c r="BQ6" s="33">
        <f t="shared" si="8"/>
        <v>108.93</v>
      </c>
      <c r="BR6" s="33">
        <f t="shared" si="8"/>
        <v>102.08</v>
      </c>
      <c r="BS6" s="33">
        <f t="shared" si="8"/>
        <v>103.8</v>
      </c>
      <c r="BT6" s="33">
        <f t="shared" si="8"/>
        <v>99.51</v>
      </c>
      <c r="BU6" s="33">
        <f t="shared" si="8"/>
        <v>97.71</v>
      </c>
      <c r="BV6" s="33">
        <f t="shared" si="8"/>
        <v>98.07</v>
      </c>
      <c r="BW6" s="33">
        <f t="shared" si="8"/>
        <v>96.56</v>
      </c>
      <c r="BX6" s="33">
        <f t="shared" si="8"/>
        <v>100.47</v>
      </c>
      <c r="BY6" s="32" t="str">
        <f>IF(BY7="","",IF(BY7="-","【-】","【"&amp;SUBSTITUTE(TEXT(BY7,"#,##0.00"),"-","△")&amp;"】"))</f>
        <v>【104.60】</v>
      </c>
      <c r="BZ6" s="33">
        <f>IF(BZ7="",NA(),BZ7)</f>
        <v>140.22999999999999</v>
      </c>
      <c r="CA6" s="33">
        <f t="shared" ref="CA6:CI6" si="9">IF(CA7="",NA(),CA7)</f>
        <v>129.87</v>
      </c>
      <c r="CB6" s="33">
        <f t="shared" si="9"/>
        <v>136.69999999999999</v>
      </c>
      <c r="CC6" s="33">
        <f t="shared" si="9"/>
        <v>146.38999999999999</v>
      </c>
      <c r="CD6" s="33">
        <f t="shared" si="9"/>
        <v>144.27000000000001</v>
      </c>
      <c r="CE6" s="33">
        <f t="shared" si="9"/>
        <v>171.34</v>
      </c>
      <c r="CF6" s="33">
        <f t="shared" si="9"/>
        <v>173.56</v>
      </c>
      <c r="CG6" s="33">
        <f t="shared" si="9"/>
        <v>172.26</v>
      </c>
      <c r="CH6" s="33">
        <f t="shared" si="9"/>
        <v>177.14</v>
      </c>
      <c r="CI6" s="33">
        <f t="shared" si="9"/>
        <v>169.82</v>
      </c>
      <c r="CJ6" s="32" t="str">
        <f>IF(CJ7="","",IF(CJ7="-","【-】","【"&amp;SUBSTITUTE(TEXT(CJ7,"#,##0.00"),"-","△")&amp;"】"))</f>
        <v>【164.21】</v>
      </c>
      <c r="CK6" s="33">
        <f>IF(CK7="",NA(),CK7)</f>
        <v>54.58</v>
      </c>
      <c r="CL6" s="33">
        <f t="shared" ref="CL6:CT6" si="10">IF(CL7="",NA(),CL7)</f>
        <v>51.25</v>
      </c>
      <c r="CM6" s="33">
        <f t="shared" si="10"/>
        <v>51.02</v>
      </c>
      <c r="CN6" s="33">
        <f t="shared" si="10"/>
        <v>51.59</v>
      </c>
      <c r="CO6" s="33">
        <f t="shared" si="10"/>
        <v>51.13</v>
      </c>
      <c r="CP6" s="33">
        <f t="shared" si="10"/>
        <v>56.8</v>
      </c>
      <c r="CQ6" s="33">
        <f t="shared" si="10"/>
        <v>55.84</v>
      </c>
      <c r="CR6" s="33">
        <f t="shared" si="10"/>
        <v>55.68</v>
      </c>
      <c r="CS6" s="33">
        <f t="shared" si="10"/>
        <v>55.64</v>
      </c>
      <c r="CT6" s="33">
        <f t="shared" si="10"/>
        <v>55.13</v>
      </c>
      <c r="CU6" s="32" t="str">
        <f>IF(CU7="","",IF(CU7="-","【-】","【"&amp;SUBSTITUTE(TEXT(CU7,"#,##0.00"),"-","△")&amp;"】"))</f>
        <v>【59.80】</v>
      </c>
      <c r="CV6" s="33">
        <f>IF(CV7="",NA(),CV7)</f>
        <v>72.900000000000006</v>
      </c>
      <c r="CW6" s="33">
        <f t="shared" ref="CW6:DE6" si="11">IF(CW7="",NA(),CW7)</f>
        <v>76.45</v>
      </c>
      <c r="CX6" s="33">
        <f t="shared" si="11"/>
        <v>76.55</v>
      </c>
      <c r="CY6" s="33">
        <f t="shared" si="11"/>
        <v>73.27</v>
      </c>
      <c r="CZ6" s="33">
        <f t="shared" si="11"/>
        <v>72.290000000000006</v>
      </c>
      <c r="DA6" s="33">
        <f t="shared" si="11"/>
        <v>83.67</v>
      </c>
      <c r="DB6" s="33">
        <f t="shared" si="11"/>
        <v>83.11</v>
      </c>
      <c r="DC6" s="33">
        <f t="shared" si="11"/>
        <v>83.18</v>
      </c>
      <c r="DD6" s="33">
        <f t="shared" si="11"/>
        <v>83.09</v>
      </c>
      <c r="DE6" s="33">
        <f t="shared" si="11"/>
        <v>83</v>
      </c>
      <c r="DF6" s="32" t="str">
        <f>IF(DF7="","",IF(DF7="-","【-】","【"&amp;SUBSTITUTE(TEXT(DF7,"#,##0.00"),"-","△")&amp;"】"))</f>
        <v>【89.78】</v>
      </c>
      <c r="DG6" s="33">
        <f>IF(DG7="",NA(),DG7)</f>
        <v>31.54</v>
      </c>
      <c r="DH6" s="33">
        <f t="shared" ref="DH6:DP6" si="12">IF(DH7="",NA(),DH7)</f>
        <v>32.01</v>
      </c>
      <c r="DI6" s="33">
        <f t="shared" si="12"/>
        <v>32.57</v>
      </c>
      <c r="DJ6" s="33">
        <f t="shared" si="12"/>
        <v>33.44</v>
      </c>
      <c r="DK6" s="33">
        <f t="shared" si="12"/>
        <v>38.24</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4.3899999999999997</v>
      </c>
      <c r="DS6" s="33">
        <f t="shared" ref="DS6:EA6" si="13">IF(DS7="",NA(),DS7)</f>
        <v>4.26</v>
      </c>
      <c r="DT6" s="33">
        <f t="shared" si="13"/>
        <v>7.47</v>
      </c>
      <c r="DU6" s="33">
        <f t="shared" si="13"/>
        <v>7.4</v>
      </c>
      <c r="DV6" s="33">
        <f t="shared" si="13"/>
        <v>6.79</v>
      </c>
      <c r="DW6" s="33">
        <f t="shared" si="13"/>
        <v>6.46</v>
      </c>
      <c r="DX6" s="33">
        <f t="shared" si="13"/>
        <v>6.63</v>
      </c>
      <c r="DY6" s="33">
        <f t="shared" si="13"/>
        <v>7.73</v>
      </c>
      <c r="DZ6" s="33">
        <f t="shared" si="13"/>
        <v>8.8699999999999992</v>
      </c>
      <c r="EA6" s="33">
        <f t="shared" si="13"/>
        <v>9.85</v>
      </c>
      <c r="EB6" s="32" t="str">
        <f>IF(EB7="","",IF(EB7="-","【-】","【"&amp;SUBSTITUTE(TEXT(EB7,"#,##0.00"),"-","△")&amp;"】"))</f>
        <v>【12.42】</v>
      </c>
      <c r="EC6" s="33">
        <f>IF(EC7="",NA(),EC7)</f>
        <v>2.79</v>
      </c>
      <c r="ED6" s="33">
        <f t="shared" ref="ED6:EL6" si="14">IF(ED7="",NA(),ED7)</f>
        <v>2.61</v>
      </c>
      <c r="EE6" s="33">
        <f t="shared" si="14"/>
        <v>1.21</v>
      </c>
      <c r="EF6" s="33">
        <f t="shared" si="14"/>
        <v>2.23</v>
      </c>
      <c r="EG6" s="33">
        <f t="shared" si="14"/>
        <v>2.69</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313718</v>
      </c>
      <c r="D7" s="35">
        <v>46</v>
      </c>
      <c r="E7" s="35">
        <v>1</v>
      </c>
      <c r="F7" s="35">
        <v>0</v>
      </c>
      <c r="G7" s="35">
        <v>1</v>
      </c>
      <c r="H7" s="35" t="s">
        <v>93</v>
      </c>
      <c r="I7" s="35" t="s">
        <v>94</v>
      </c>
      <c r="J7" s="35" t="s">
        <v>95</v>
      </c>
      <c r="K7" s="35" t="s">
        <v>96</v>
      </c>
      <c r="L7" s="35" t="s">
        <v>97</v>
      </c>
      <c r="M7" s="36" t="s">
        <v>98</v>
      </c>
      <c r="N7" s="36">
        <v>55.83</v>
      </c>
      <c r="O7" s="36">
        <v>89.24</v>
      </c>
      <c r="P7" s="36">
        <v>2930</v>
      </c>
      <c r="Q7" s="36">
        <v>18452</v>
      </c>
      <c r="R7" s="36">
        <v>139.97</v>
      </c>
      <c r="S7" s="36">
        <v>131.83000000000001</v>
      </c>
      <c r="T7" s="36">
        <v>16344</v>
      </c>
      <c r="U7" s="36">
        <v>13.38</v>
      </c>
      <c r="V7" s="36">
        <v>1221.52</v>
      </c>
      <c r="W7" s="36">
        <v>111.45</v>
      </c>
      <c r="X7" s="36">
        <v>118.51</v>
      </c>
      <c r="Y7" s="36">
        <v>113.01</v>
      </c>
      <c r="Z7" s="36">
        <v>104.2</v>
      </c>
      <c r="AA7" s="36">
        <v>106.75</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1574.76</v>
      </c>
      <c r="AT7" s="36">
        <v>1618.65</v>
      </c>
      <c r="AU7" s="36">
        <v>1294.8800000000001</v>
      </c>
      <c r="AV7" s="36">
        <v>1708.21</v>
      </c>
      <c r="AW7" s="36">
        <v>149.94999999999999</v>
      </c>
      <c r="AX7" s="36">
        <v>969.16</v>
      </c>
      <c r="AY7" s="36">
        <v>995.5</v>
      </c>
      <c r="AZ7" s="36">
        <v>915.5</v>
      </c>
      <c r="BA7" s="36">
        <v>963.24</v>
      </c>
      <c r="BB7" s="36">
        <v>381.53</v>
      </c>
      <c r="BC7" s="36">
        <v>264.16000000000003</v>
      </c>
      <c r="BD7" s="36">
        <v>696.58</v>
      </c>
      <c r="BE7" s="36">
        <v>712.89</v>
      </c>
      <c r="BF7" s="36">
        <v>694.27</v>
      </c>
      <c r="BG7" s="36">
        <v>699.56</v>
      </c>
      <c r="BH7" s="36">
        <v>712</v>
      </c>
      <c r="BI7" s="36">
        <v>421.66</v>
      </c>
      <c r="BJ7" s="36">
        <v>414.59</v>
      </c>
      <c r="BK7" s="36">
        <v>404.78</v>
      </c>
      <c r="BL7" s="36">
        <v>400.38</v>
      </c>
      <c r="BM7" s="36">
        <v>393.27</v>
      </c>
      <c r="BN7" s="36">
        <v>283.72000000000003</v>
      </c>
      <c r="BO7" s="36">
        <v>105.93</v>
      </c>
      <c r="BP7" s="36">
        <v>114.65</v>
      </c>
      <c r="BQ7" s="36">
        <v>108.93</v>
      </c>
      <c r="BR7" s="36">
        <v>102.08</v>
      </c>
      <c r="BS7" s="36">
        <v>103.8</v>
      </c>
      <c r="BT7" s="36">
        <v>99.51</v>
      </c>
      <c r="BU7" s="36">
        <v>97.71</v>
      </c>
      <c r="BV7" s="36">
        <v>98.07</v>
      </c>
      <c r="BW7" s="36">
        <v>96.56</v>
      </c>
      <c r="BX7" s="36">
        <v>100.47</v>
      </c>
      <c r="BY7" s="36">
        <v>104.6</v>
      </c>
      <c r="BZ7" s="36">
        <v>140.22999999999999</v>
      </c>
      <c r="CA7" s="36">
        <v>129.87</v>
      </c>
      <c r="CB7" s="36">
        <v>136.69999999999999</v>
      </c>
      <c r="CC7" s="36">
        <v>146.38999999999999</v>
      </c>
      <c r="CD7" s="36">
        <v>144.27000000000001</v>
      </c>
      <c r="CE7" s="36">
        <v>171.34</v>
      </c>
      <c r="CF7" s="36">
        <v>173.56</v>
      </c>
      <c r="CG7" s="36">
        <v>172.26</v>
      </c>
      <c r="CH7" s="36">
        <v>177.14</v>
      </c>
      <c r="CI7" s="36">
        <v>169.82</v>
      </c>
      <c r="CJ7" s="36">
        <v>164.21</v>
      </c>
      <c r="CK7" s="36">
        <v>54.58</v>
      </c>
      <c r="CL7" s="36">
        <v>51.25</v>
      </c>
      <c r="CM7" s="36">
        <v>51.02</v>
      </c>
      <c r="CN7" s="36">
        <v>51.59</v>
      </c>
      <c r="CO7" s="36">
        <v>51.13</v>
      </c>
      <c r="CP7" s="36">
        <v>56.8</v>
      </c>
      <c r="CQ7" s="36">
        <v>55.84</v>
      </c>
      <c r="CR7" s="36">
        <v>55.68</v>
      </c>
      <c r="CS7" s="36">
        <v>55.64</v>
      </c>
      <c r="CT7" s="36">
        <v>55.13</v>
      </c>
      <c r="CU7" s="36">
        <v>59.8</v>
      </c>
      <c r="CV7" s="36">
        <v>72.900000000000006</v>
      </c>
      <c r="CW7" s="36">
        <v>76.45</v>
      </c>
      <c r="CX7" s="36">
        <v>76.55</v>
      </c>
      <c r="CY7" s="36">
        <v>73.27</v>
      </c>
      <c r="CZ7" s="36">
        <v>72.290000000000006</v>
      </c>
      <c r="DA7" s="36">
        <v>83.67</v>
      </c>
      <c r="DB7" s="36">
        <v>83.11</v>
      </c>
      <c r="DC7" s="36">
        <v>83.18</v>
      </c>
      <c r="DD7" s="36">
        <v>83.09</v>
      </c>
      <c r="DE7" s="36">
        <v>83</v>
      </c>
      <c r="DF7" s="36">
        <v>89.78</v>
      </c>
      <c r="DG7" s="36">
        <v>31.54</v>
      </c>
      <c r="DH7" s="36">
        <v>32.01</v>
      </c>
      <c r="DI7" s="36">
        <v>32.57</v>
      </c>
      <c r="DJ7" s="36">
        <v>33.44</v>
      </c>
      <c r="DK7" s="36">
        <v>38.24</v>
      </c>
      <c r="DL7" s="36">
        <v>36.21</v>
      </c>
      <c r="DM7" s="36">
        <v>37.090000000000003</v>
      </c>
      <c r="DN7" s="36">
        <v>38.07</v>
      </c>
      <c r="DO7" s="36">
        <v>39.06</v>
      </c>
      <c r="DP7" s="36">
        <v>46.66</v>
      </c>
      <c r="DQ7" s="36">
        <v>46.31</v>
      </c>
      <c r="DR7" s="36">
        <v>4.3899999999999997</v>
      </c>
      <c r="DS7" s="36">
        <v>4.26</v>
      </c>
      <c r="DT7" s="36">
        <v>7.47</v>
      </c>
      <c r="DU7" s="36">
        <v>7.4</v>
      </c>
      <c r="DV7" s="36">
        <v>6.79</v>
      </c>
      <c r="DW7" s="36">
        <v>6.46</v>
      </c>
      <c r="DX7" s="36">
        <v>6.63</v>
      </c>
      <c r="DY7" s="36">
        <v>7.73</v>
      </c>
      <c r="DZ7" s="36">
        <v>8.8699999999999992</v>
      </c>
      <c r="EA7" s="36">
        <v>9.85</v>
      </c>
      <c r="EB7" s="36">
        <v>12.42</v>
      </c>
      <c r="EC7" s="36">
        <v>2.79</v>
      </c>
      <c r="ED7" s="36">
        <v>2.61</v>
      </c>
      <c r="EE7" s="36">
        <v>1.21</v>
      </c>
      <c r="EF7" s="36">
        <v>2.23</v>
      </c>
      <c r="EG7" s="36">
        <v>2.69</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2016-02-15T23:57:20Z</cp:lastPrinted>
  <dcterms:created xsi:type="dcterms:W3CDTF">2016-02-03T07:26:04Z</dcterms:created>
  <dcterms:modified xsi:type="dcterms:W3CDTF">2016-02-16T10:04:49Z</dcterms:modified>
  <cp:category/>
</cp:coreProperties>
</file>