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18\Desktop\（経営分析）313891南部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<sst xmlns="http://schemas.openxmlformats.org/spreadsheetml/2006/main" count="232" uniqueCount="111">
  <si>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</si>
  <si>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</si>
  <si>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</si>
  <si>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</si>
  <si>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</si>
  <si>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</si>
  <si>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</si>
  <si>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</si>
  <si>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</si>
  <si>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</si>
  <si>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</si>
  <si>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</si>
  <si>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</si>
  <si>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</si>
  <si>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</si>
  <si>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</si>
  <si>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</si>
  <si>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</si>
  <si>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</si>
  <si>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</si>
  <si>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</si>
  <si>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</si>
  <si>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</si>
  <si>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</si>
  <si>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</si>
  <si>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</si>
  <si>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</si>
  <si>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</si>
  <si>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</si>
  <si>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</si>
  <si>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</si>
  <si>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</si>
  <si>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</si>
  <si>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</si>
  <si>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</si>
  <si>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</si>
  <si>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</si>
  <si>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</si>
  <si>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</si>
  <si>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</si>
  <si>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</si>
  <si>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</si>
  <si>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</si>
  <si>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</si>
  <si>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</si>
  <si>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</si>
  <si>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</si>
  <si>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</si>
  <si>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</si>
  <si>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</si>
  <si>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</si>
  <si>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</si>
  <si>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</si>
  <si>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</si>
  <si>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</si>
  <si>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</si>
  <si>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</si>
  <si>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</si>
  <si>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</si>
  <si>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</si>
  <si>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</si>
  <si>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</si>
  <si>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</si>
  <si>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</si>
  <si>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</si>
  <si>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</si>
  <si>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</si>
  <si>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</si>
  <si>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</si>
  <si>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</si>
  <si>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</si>
  <si>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</si>
  <si>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</si>
  <si>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</si>
  <si>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</si>
  <si>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</si>
  <si>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</si>
  <si>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</si>
  <si>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</si>
  <si>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</si>
  <si>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</si>
  <si>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</si>
  <si>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</si>
  <si>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</si>
  <si>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</si>
  <si>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</si>
  <si>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</si>
  <si>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</si>
  <si>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</si>
  <si>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</si>
  <si>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</si>
  <si>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</si>
  <si>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</si>
  <si>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</si>
  <si>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</si>
  <si>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</si>
  <si>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</si>
  <si>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</si>
  <si>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</si>
  <si>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</si>
  <si>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</si>
  <si>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</si>
  <si>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</si>
  <si>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</si>
  <si>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</si>
  <si>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</si>
  <si>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</si>
  <si>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</si>
  <si>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</si>
  <si>
    <t>収益的収支比率については、１００％となってはいないが、企業債償還金をはじめ不足する経費について一般会計からの繰入を行っている。その他の指標についても他の団体等と比較して概ね良好であるが、事業規模の半分を一般会計からの繰入に頼っている現状である。</t>
    <rPh sb="0" eb="2">
      <t>シュウエキ</t>
    </rPh>
    <rPh sb="2" eb="3">
      <t>テキ</t>
    </rPh>
    <rPh sb="3" eb="5">
      <t>シュウシ</t>
    </rPh>
    <rPh sb="5" eb="7">
      <t>ヒリツ</t>
    </rPh>
    <rPh sb="27" eb="29">
      <t>キギョウ</t>
    </rPh>
    <rPh sb="29" eb="30">
      <t>サイ</t>
    </rPh>
    <rPh sb="30" eb="33">
      <t>ショウカンキン</t>
    </rPh>
    <rPh sb="37" eb="39">
      <t>フソク</t>
    </rPh>
    <rPh sb="41" eb="43">
      <t>ケイヒ</t>
    </rPh>
    <rPh sb="47" eb="49">
      <t>イッパン</t>
    </rPh>
    <rPh sb="49" eb="51">
      <t>カイケイ</t>
    </rPh>
    <rPh sb="54" eb="56">
      <t>クリイレ</t>
    </rPh>
    <rPh sb="57" eb="58">
      <t>オコナ</t>
    </rPh>
    <rPh sb="65" eb="66">
      <t>タ</t>
    </rPh>
    <rPh sb="67" eb="69">
      <t>シヒョウ</t>
    </rPh>
    <rPh sb="74" eb="75">
      <t>タ</t>
    </rPh>
    <rPh sb="76" eb="78">
      <t>ダンタイ</t>
    </rPh>
    <rPh sb="78" eb="79">
      <t>トウ</t>
    </rPh>
    <rPh sb="80" eb="82">
      <t>ヒカク</t>
    </rPh>
    <rPh sb="84" eb="85">
      <t>オオム</t>
    </rPh>
    <rPh sb="86" eb="88">
      <t>リョウコウ</t>
    </rPh>
    <rPh sb="93" eb="95">
      <t>ジギョウ</t>
    </rPh>
    <rPh sb="95" eb="97">
      <t>キボ</t>
    </rPh>
    <rPh sb="98" eb="99">
      <t>ハン</t>
    </rPh>
    <rPh sb="99" eb="100">
      <t>ブン</t>
    </rPh>
    <rPh sb="101" eb="103">
      <t>イッパン</t>
    </rPh>
    <rPh sb="103" eb="105">
      <t>カイケイ</t>
    </rPh>
    <rPh sb="108" eb="110">
      <t>クリイレ</t>
    </rPh>
    <rPh sb="111" eb="112">
      <t>タヨ</t>
    </rPh>
    <rPh sb="116" eb="118">
      <t>ゲンジョウ</t>
    </rPh>
    <phoneticPr fontId="4"/>
  </si>
  <si>
    <t>　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地域の状況にあわせた施設の更新等が必要である。</t>
    <rPh sb="5" eb="7">
      <t>サンテイ</t>
    </rPh>
    <rPh sb="7" eb="9">
      <t>ホウホウ</t>
    </rPh>
    <rPh sb="14" eb="17">
      <t>ゲスイドウ</t>
    </rPh>
    <rPh sb="17" eb="19">
      <t>ジギョウ</t>
    </rPh>
    <rPh sb="20" eb="22">
      <t>トウイツ</t>
    </rPh>
    <rPh sb="27" eb="28">
      <t>オモ</t>
    </rPh>
    <rPh sb="29" eb="32">
      <t>サンカンブ</t>
    </rPh>
    <rPh sb="33" eb="35">
      <t>セイビ</t>
    </rPh>
    <rPh sb="39" eb="42">
      <t>ゲスイドウ</t>
    </rPh>
    <rPh sb="42" eb="44">
      <t>ジギョウ</t>
    </rPh>
    <rPh sb="48" eb="50">
      <t>ジンコウ</t>
    </rPh>
    <rPh sb="50" eb="52">
      <t>ゲンショウ</t>
    </rPh>
    <rPh sb="57" eb="60">
      <t>シヨウリョウ</t>
    </rPh>
    <rPh sb="60" eb="62">
      <t>シュウニュウ</t>
    </rPh>
    <rPh sb="63" eb="65">
      <t>ヘンドウ</t>
    </rPh>
    <rPh sb="69" eb="71">
      <t>シセツ</t>
    </rPh>
    <rPh sb="72" eb="74">
      <t>イジ</t>
    </rPh>
    <rPh sb="74" eb="77">
      <t>カンリヒ</t>
    </rPh>
    <rPh sb="79" eb="80">
      <t>ワリ</t>
    </rPh>
    <rPh sb="80" eb="82">
      <t>テイド</t>
    </rPh>
    <rPh sb="83" eb="86">
      <t>シヨウリョウ</t>
    </rPh>
    <rPh sb="87" eb="88">
      <t>マカナ</t>
    </rPh>
    <rPh sb="93" eb="95">
      <t>イッパン</t>
    </rPh>
    <rPh sb="95" eb="97">
      <t>カイケイ</t>
    </rPh>
    <rPh sb="100" eb="102">
      <t>クリイレ</t>
    </rPh>
    <rPh sb="105" eb="107">
      <t>ケイエイ</t>
    </rPh>
    <rPh sb="108" eb="110">
      <t>イジ</t>
    </rPh>
    <rPh sb="114" eb="116">
      <t>ジョウキョウ</t>
    </rPh>
    <rPh sb="119" eb="121">
      <t>コンゴ</t>
    </rPh>
    <rPh sb="122" eb="124">
      <t>テキセイ</t>
    </rPh>
    <rPh sb="125" eb="128">
      <t>シヨウリョウ</t>
    </rPh>
    <rPh sb="128" eb="130">
      <t>セッテイ</t>
    </rPh>
    <rPh sb="131" eb="133">
      <t>チイキ</t>
    </rPh>
    <rPh sb="134" eb="136">
      <t>ジョウキョウ</t>
    </rPh>
    <rPh sb="141" eb="143">
      <t>シセツ</t>
    </rPh>
    <rPh sb="144" eb="146">
      <t>コウシン</t>
    </rPh>
    <rPh sb="146" eb="147">
      <t>トウ</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</si>
</sst>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585992"/>
        <c:axId val="20458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4585992"/>
        <c:axId val="204586376"/>
      </c:lineChart>
      <c:dateAx>
        <c:axId val="204585992"/>
        <c:scaling>
          <c:orientation val="minMax"/>
        </c:scaling>
        <c:delete val="1"/>
        <c:axPos val="b"/>
        <c:numFmt formatCode="ge" sourceLinked="1"/>
        <c:majorTickMark val="none"/>
        <c:minorTickMark val="none"/>
        <c:tickLblPos val="none"/>
        <c:crossAx val="204586376"/>
        <c:crosses val="autoZero"/>
        <c:auto val="1"/>
        <c:lblOffset val="100"/>
        <c:baseTimeUnit val="years"/>
      </c:dateAx>
      <c:valAx>
        <c:axId val="20458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98.69</c:v>
                </c:pt>
                <c:pt idx="3">
                  <c:v>102.1</c:v>
                </c:pt>
                <c:pt idx="4">
                  <c:v>100</c:v>
                </c:pt>
              </c:numCache>
            </c:numRef>
          </c:val>
        </c:ser>
        <c:dLbls>
          <c:showLegendKey val="0"/>
          <c:showVal val="0"/>
          <c:showCatName val="0"/>
          <c:showSerName val="0"/>
          <c:showPercent val="0"/>
          <c:showBubbleSize val="0"/>
        </c:dLbls>
        <c:gapWidth val="150"/>
        <c:axId val="205398288"/>
        <c:axId val="20539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05398288"/>
        <c:axId val="205398680"/>
      </c:lineChart>
      <c:dateAx>
        <c:axId val="205398288"/>
        <c:scaling>
          <c:orientation val="minMax"/>
        </c:scaling>
        <c:delete val="1"/>
        <c:axPos val="b"/>
        <c:numFmt formatCode="ge" sourceLinked="1"/>
        <c:majorTickMark val="none"/>
        <c:minorTickMark val="none"/>
        <c:tickLblPos val="none"/>
        <c:crossAx val="205398680"/>
        <c:crosses val="autoZero"/>
        <c:auto val="1"/>
        <c:lblOffset val="100"/>
        <c:baseTimeUnit val="years"/>
      </c:dateAx>
      <c:valAx>
        <c:axId val="2053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63.23</c:v>
                </c:pt>
                <c:pt idx="1">
                  <c:v>64.42</c:v>
                </c:pt>
                <c:pt idx="2">
                  <c:v>54.74</c:v>
                </c:pt>
                <c:pt idx="3">
                  <c:v>54.75</c:v>
                </c:pt>
                <c:pt idx="4">
                  <c:v>56.19</c:v>
                </c:pt>
              </c:numCache>
            </c:numRef>
          </c:val>
        </c:ser>
        <c:dLbls>
          <c:showLegendKey val="0"/>
          <c:showVal val="0"/>
          <c:showCatName val="0"/>
          <c:showSerName val="0"/>
          <c:showPercent val="0"/>
          <c:showBubbleSize val="0"/>
        </c:dLbls>
        <c:gapWidth val="150"/>
        <c:axId val="205399856"/>
        <c:axId val="20540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05399856"/>
        <c:axId val="205400248"/>
      </c:lineChart>
      <c:dateAx>
        <c:axId val="205399856"/>
        <c:scaling>
          <c:orientation val="minMax"/>
        </c:scaling>
        <c:delete val="1"/>
        <c:axPos val="b"/>
        <c:numFmt formatCode="ge" sourceLinked="1"/>
        <c:majorTickMark val="none"/>
        <c:minorTickMark val="none"/>
        <c:tickLblPos val="none"/>
        <c:crossAx val="205400248"/>
        <c:crosses val="autoZero"/>
        <c:auto val="1"/>
        <c:lblOffset val="100"/>
        <c:baseTimeUnit val="years"/>
      </c:dateAx>
      <c:valAx>
        <c:axId val="20540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83.9</c:v>
                </c:pt>
                <c:pt idx="1">
                  <c:v>74.069999999999993</c:v>
                </c:pt>
                <c:pt idx="2">
                  <c:v>84.87</c:v>
                </c:pt>
                <c:pt idx="3">
                  <c:v>82.56</c:v>
                </c:pt>
                <c:pt idx="4">
                  <c:v>83.32</c:v>
                </c:pt>
              </c:numCache>
            </c:numRef>
          </c:val>
        </c:ser>
        <c:dLbls>
          <c:showLegendKey val="0"/>
          <c:showVal val="0"/>
          <c:showCatName val="0"/>
          <c:showSerName val="0"/>
          <c:showPercent val="0"/>
          <c:showBubbleSize val="0"/>
        </c:dLbls>
        <c:gapWidth val="150"/>
        <c:axId val="205157296"/>
        <c:axId val="20515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157296"/>
        <c:axId val="205157680"/>
      </c:lineChart>
      <c:dateAx>
        <c:axId val="205157296"/>
        <c:scaling>
          <c:orientation val="minMax"/>
        </c:scaling>
        <c:delete val="1"/>
        <c:axPos val="b"/>
        <c:numFmt formatCode="ge" sourceLinked="1"/>
        <c:majorTickMark val="none"/>
        <c:minorTickMark val="none"/>
        <c:tickLblPos val="none"/>
        <c:crossAx val="205157680"/>
        <c:crosses val="autoZero"/>
        <c:auto val="1"/>
        <c:lblOffset val="100"/>
        <c:baseTimeUnit val="years"/>
      </c:dateAx>
      <c:valAx>
        <c:axId val="2051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493632"/>
        <c:axId val="2054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493632"/>
        <c:axId val="205498112"/>
      </c:lineChart>
      <c:dateAx>
        <c:axId val="205493632"/>
        <c:scaling>
          <c:orientation val="minMax"/>
        </c:scaling>
        <c:delete val="1"/>
        <c:axPos val="b"/>
        <c:numFmt formatCode="ge" sourceLinked="1"/>
        <c:majorTickMark val="none"/>
        <c:minorTickMark val="none"/>
        <c:tickLblPos val="none"/>
        <c:crossAx val="205498112"/>
        <c:crosses val="autoZero"/>
        <c:auto val="1"/>
        <c:lblOffset val="100"/>
        <c:baseTimeUnit val="years"/>
      </c:dateAx>
      <c:valAx>
        <c:axId val="205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472680"/>
        <c:axId val="2055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472680"/>
        <c:axId val="205563328"/>
      </c:lineChart>
      <c:dateAx>
        <c:axId val="205472680"/>
        <c:scaling>
          <c:orientation val="minMax"/>
        </c:scaling>
        <c:delete val="1"/>
        <c:axPos val="b"/>
        <c:numFmt formatCode="ge" sourceLinked="1"/>
        <c:majorTickMark val="none"/>
        <c:minorTickMark val="none"/>
        <c:tickLblPos val="none"/>
        <c:crossAx val="205563328"/>
        <c:crosses val="autoZero"/>
        <c:auto val="1"/>
        <c:lblOffset val="100"/>
        <c:baseTimeUnit val="years"/>
      </c:dateAx>
      <c:valAx>
        <c:axId val="205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64520"/>
        <c:axId val="20556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64520"/>
        <c:axId val="205564912"/>
      </c:lineChart>
      <c:dateAx>
        <c:axId val="205564520"/>
        <c:scaling>
          <c:orientation val="minMax"/>
        </c:scaling>
        <c:delete val="1"/>
        <c:axPos val="b"/>
        <c:numFmt formatCode="ge" sourceLinked="1"/>
        <c:majorTickMark val="none"/>
        <c:minorTickMark val="none"/>
        <c:tickLblPos val="none"/>
        <c:crossAx val="205564912"/>
        <c:crosses val="autoZero"/>
        <c:auto val="1"/>
        <c:lblOffset val="100"/>
        <c:baseTimeUnit val="years"/>
      </c:dateAx>
      <c:valAx>
        <c:axId val="20556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66088"/>
        <c:axId val="20556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66088"/>
        <c:axId val="205566480"/>
      </c:lineChart>
      <c:dateAx>
        <c:axId val="205566088"/>
        <c:scaling>
          <c:orientation val="minMax"/>
        </c:scaling>
        <c:delete val="1"/>
        <c:axPos val="b"/>
        <c:numFmt formatCode="ge" sourceLinked="1"/>
        <c:majorTickMark val="none"/>
        <c:minorTickMark val="none"/>
        <c:tickLblPos val="none"/>
        <c:crossAx val="205566480"/>
        <c:crosses val="autoZero"/>
        <c:auto val="1"/>
        <c:lblOffset val="100"/>
        <c:baseTimeUnit val="years"/>
      </c:dateAx>
      <c:valAx>
        <c:axId val="20556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524.13</c:v>
                </c:pt>
                <c:pt idx="1">
                  <c:v>468.27</c:v>
                </c:pt>
                <c:pt idx="2">
                  <c:v>453.04</c:v>
                </c:pt>
                <c:pt idx="3">
                  <c:v>436.65</c:v>
                </c:pt>
                <c:pt idx="4">
                  <c:v>392.17</c:v>
                </c:pt>
              </c:numCache>
            </c:numRef>
          </c:val>
        </c:ser>
        <c:dLbls>
          <c:showLegendKey val="0"/>
          <c:showVal val="0"/>
          <c:showCatName val="0"/>
          <c:showSerName val="0"/>
          <c:showPercent val="0"/>
          <c:showBubbleSize val="0"/>
        </c:dLbls>
        <c:gapWidth val="150"/>
        <c:axId val="205282520"/>
        <c:axId val="2052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05282520"/>
        <c:axId val="205282912"/>
      </c:lineChart>
      <c:dateAx>
        <c:axId val="205282520"/>
        <c:scaling>
          <c:orientation val="minMax"/>
        </c:scaling>
        <c:delete val="1"/>
        <c:axPos val="b"/>
        <c:numFmt formatCode="ge" sourceLinked="1"/>
        <c:majorTickMark val="none"/>
        <c:minorTickMark val="none"/>
        <c:tickLblPos val="none"/>
        <c:crossAx val="205282912"/>
        <c:crosses val="autoZero"/>
        <c:auto val="1"/>
        <c:lblOffset val="100"/>
        <c:baseTimeUnit val="years"/>
      </c:dateAx>
      <c:valAx>
        <c:axId val="2052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71.989999999999995</c:v>
                </c:pt>
                <c:pt idx="1">
                  <c:v>63.59</c:v>
                </c:pt>
                <c:pt idx="2">
                  <c:v>56.91</c:v>
                </c:pt>
                <c:pt idx="3">
                  <c:v>57.46</c:v>
                </c:pt>
                <c:pt idx="4">
                  <c:v>53.2</c:v>
                </c:pt>
              </c:numCache>
            </c:numRef>
          </c:val>
        </c:ser>
        <c:dLbls>
          <c:showLegendKey val="0"/>
          <c:showVal val="0"/>
          <c:showCatName val="0"/>
          <c:showSerName val="0"/>
          <c:showPercent val="0"/>
          <c:showBubbleSize val="0"/>
        </c:dLbls>
        <c:gapWidth val="150"/>
        <c:axId val="205284088"/>
        <c:axId val="205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05284088"/>
        <c:axId val="205284480"/>
      </c:lineChart>
      <c:dateAx>
        <c:axId val="205284088"/>
        <c:scaling>
          <c:orientation val="minMax"/>
        </c:scaling>
        <c:delete val="1"/>
        <c:axPos val="b"/>
        <c:numFmt formatCode="ge" sourceLinked="1"/>
        <c:majorTickMark val="none"/>
        <c:minorTickMark val="none"/>
        <c:tickLblPos val="none"/>
        <c:crossAx val="205284480"/>
        <c:crosses val="autoZero"/>
        <c:auto val="1"/>
        <c:lblOffset val="100"/>
        <c:baseTimeUnit val="years"/>
      </c:dateAx>
      <c:valAx>
        <c:axId val="205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156.41999999999999</c:v>
                </c:pt>
                <c:pt idx="1">
                  <c:v>186.46</c:v>
                </c:pt>
                <c:pt idx="2">
                  <c:v>208.96</c:v>
                </c:pt>
                <c:pt idx="3">
                  <c:v>208.89</c:v>
                </c:pt>
                <c:pt idx="4">
                  <c:v>237.82</c:v>
                </c:pt>
              </c:numCache>
            </c:numRef>
          </c:val>
        </c:ser>
        <c:dLbls>
          <c:showLegendKey val="0"/>
          <c:showVal val="0"/>
          <c:showCatName val="0"/>
          <c:showSerName val="0"/>
          <c:showPercent val="0"/>
          <c:showBubbleSize val="0"/>
        </c:dLbls>
        <c:gapWidth val="150"/>
        <c:axId val="205285656"/>
        <c:axId val="2052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05285656"/>
        <c:axId val="205286048"/>
      </c:lineChart>
      <c:dateAx>
        <c:axId val="205285656"/>
        <c:scaling>
          <c:orientation val="minMax"/>
        </c:scaling>
        <c:delete val="1"/>
        <c:axPos val="b"/>
        <c:numFmt formatCode="ge" sourceLinked="1"/>
        <c:majorTickMark val="none"/>
        <c:minorTickMark val="none"/>
        <c:tickLblPos val="none"/>
        <c:crossAx val="205286048"/>
        <c:crosses val="autoZero"/>
        <c:auto val="1"/>
        <c:lblOffset val="100"/>
        <c:baseTimeUnit val="years"/>
      </c:dateAx>
      <c:valAx>
        <c:axId val="2052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64" zoomScaleNormal="100" workbookViewId="0">
      <selection activeCell="BI76" sqref="BI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南部町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11375</v>
      </c>
      <c r="AM8" s="64"/>
      <c r="AN8" s="64"/>
      <c r="AO8" s="64"/>
      <c r="AP8" s="64"/>
      <c r="AQ8" s="64"/>
      <c r="AR8" s="64"/>
      <c r="AS8" s="64"/>
      <c r="AT8" s="63">
        <f>データ!S6</f>
        <v>114.03</v>
      </c>
      <c r="AU8" s="63"/>
      <c r="AV8" s="63"/>
      <c r="AW8" s="63"/>
      <c r="AX8" s="63"/>
      <c r="AY8" s="63"/>
      <c r="AZ8" s="63"/>
      <c r="BA8" s="63"/>
      <c r="BB8" s="63">
        <f>データ!T6</f>
        <v>99.75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24.43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2771</v>
      </c>
      <c r="AM10" s="64"/>
      <c r="AN10" s="64"/>
      <c r="AO10" s="64"/>
      <c r="AP10" s="64"/>
      <c r="AQ10" s="64"/>
      <c r="AR10" s="64"/>
      <c r="AS10" s="64"/>
      <c r="AT10" s="63">
        <f>データ!V6</f>
        <v>0.16</v>
      </c>
      <c r="AU10" s="63"/>
      <c r="AV10" s="63"/>
      <c r="AW10" s="63"/>
      <c r="AX10" s="63"/>
      <c r="AY10" s="63"/>
      <c r="AZ10" s="63"/>
      <c r="BA10" s="63"/>
      <c r="BB10" s="63">
        <f>データ!W6</f>
        <v>17318.75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5" sqref="CO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313891</v>
      </c>
      <c r="D6" s="31">
        <f t="shared" si="3"/>
        <v>47</v>
      </c>
      <c r="E6" s="31">
        <f t="shared" si="3"/>
        <v>18</v>
      </c>
      <c r="F6" s="31">
        <f t="shared" si="3"/>
        <v>0</v>
      </c>
      <c r="G6" s="31">
        <f t="shared" si="3"/>
        <v>0</v>
      </c>
      <c r="H6" s="31" t="str">
        <f t="shared" si="3"/>
        <v>鳥取県　南部町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24.43</v>
      </c>
      <c r="P6" s="32">
        <f t="shared" si="3"/>
        <v>100</v>
      </c>
      <c r="Q6" s="32">
        <f t="shared" si="3"/>
        <v>3780</v>
      </c>
      <c r="R6" s="32">
        <f t="shared" si="3"/>
        <v>11375</v>
      </c>
      <c r="S6" s="32">
        <f t="shared" si="3"/>
        <v>114.03</v>
      </c>
      <c r="T6" s="32">
        <f t="shared" si="3"/>
        <v>99.75</v>
      </c>
      <c r="U6" s="32">
        <f t="shared" si="3"/>
        <v>2771</v>
      </c>
      <c r="V6" s="32">
        <f t="shared" si="3"/>
        <v>0.16</v>
      </c>
      <c r="W6" s="32">
        <f t="shared" si="3"/>
        <v>17318.75</v>
      </c>
      <c r="X6" s="33">
        <f>IF(X7="",NA(),X7)</f>
        <v>83.9</v>
      </c>
      <c r="Y6" s="33">
        <f t="shared" ref="Y6:AG6" si="4">IF(Y7="",NA(),Y7)</f>
        <v>74.069999999999993</v>
      </c>
      <c r="Z6" s="33">
        <f t="shared" si="4"/>
        <v>84.87</v>
      </c>
      <c r="AA6" s="33">
        <f t="shared" si="4"/>
        <v>82.56</v>
      </c>
      <c r="AB6" s="33">
        <f t="shared" si="4"/>
        <v>83.32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524.13</v>
      </c>
      <c r="BF6" s="33">
        <f t="shared" ref="BF6:BN6" si="7">IF(BF7="",NA(),BF7)</f>
        <v>468.27</v>
      </c>
      <c r="BG6" s="33">
        <f t="shared" si="7"/>
        <v>453.04</v>
      </c>
      <c r="BH6" s="33">
        <f t="shared" si="7"/>
        <v>436.65</v>
      </c>
      <c r="BI6" s="33">
        <f t="shared" si="7"/>
        <v>392.17</v>
      </c>
      <c r="BJ6" s="33">
        <f t="shared" si="7"/>
        <v>442.18</v>
      </c>
      <c r="BK6" s="33">
        <f t="shared" si="7"/>
        <v>421.01</v>
      </c>
      <c r="BL6" s="33">
        <f t="shared" si="7"/>
        <v>430.64</v>
      </c>
      <c r="BM6" s="33">
        <f t="shared" si="7"/>
        <v>446.63</v>
      </c>
      <c r="BN6" s="33">
        <f t="shared" si="7"/>
        <v>416.91</v>
      </c>
      <c r="BO6" s="32" t="str">
        <f>IF(BO7="","",IF(BO7="-","【-】","【"&amp;SUBSTITUTE(TEXT(BO7,"#,##0.00"),"-","△")&amp;"】"))</f>
        <v>【375.36】</v>
      </c>
      <c r="BP6" s="33">
        <f>IF(BP7="",NA(),BP7)</f>
        <v>71.989999999999995</v>
      </c>
      <c r="BQ6" s="33">
        <f t="shared" ref="BQ6:BY6" si="8">IF(BQ7="",NA(),BQ7)</f>
        <v>63.59</v>
      </c>
      <c r="BR6" s="33">
        <f t="shared" si="8"/>
        <v>56.91</v>
      </c>
      <c r="BS6" s="33">
        <f t="shared" si="8"/>
        <v>57.46</v>
      </c>
      <c r="BT6" s="33">
        <f t="shared" si="8"/>
        <v>53.2</v>
      </c>
      <c r="BU6" s="33">
        <f t="shared" si="8"/>
        <v>61.59</v>
      </c>
      <c r="BV6" s="33">
        <f t="shared" si="8"/>
        <v>58.98</v>
      </c>
      <c r="BW6" s="33">
        <f t="shared" si="8"/>
        <v>58.78</v>
      </c>
      <c r="BX6" s="33">
        <f t="shared" si="8"/>
        <v>58.53</v>
      </c>
      <c r="BY6" s="33">
        <f t="shared" si="8"/>
        <v>57.93</v>
      </c>
      <c r="BZ6" s="32" t="str">
        <f>IF(BZ7="","",IF(BZ7="-","【-】","【"&amp;SUBSTITUTE(TEXT(BZ7,"#,##0.00"),"-","△")&amp;"】"))</f>
        <v>【60.44】</v>
      </c>
      <c r="CA6" s="33">
        <f>IF(CA7="",NA(),CA7)</f>
        <v>156.41999999999999</v>
      </c>
      <c r="CB6" s="33">
        <f t="shared" ref="CB6:CJ6" si="9">IF(CB7="",NA(),CB7)</f>
        <v>186.46</v>
      </c>
      <c r="CC6" s="33">
        <f t="shared" si="9"/>
        <v>208.96</v>
      </c>
      <c r="CD6" s="33">
        <f t="shared" si="9"/>
        <v>208.89</v>
      </c>
      <c r="CE6" s="33">
        <f t="shared" si="9"/>
        <v>237.82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98.69</v>
      </c>
      <c r="CO6" s="33">
        <f t="shared" si="10"/>
        <v>102.1</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63.23</v>
      </c>
      <c r="CX6" s="33">
        <f t="shared" ref="CX6:DF6" si="11">IF(CX7="",NA(),CX7)</f>
        <v>64.42</v>
      </c>
      <c r="CY6" s="33">
        <f t="shared" si="11"/>
        <v>54.74</v>
      </c>
      <c r="CZ6" s="33">
        <f t="shared" si="11"/>
        <v>54.75</v>
      </c>
      <c r="DA6" s="33">
        <f t="shared" si="11"/>
        <v>56.19</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313891</v>
      </c>
      <c r="D7" s="35">
        <v>47</v>
      </c>
      <c r="E7" s="35">
        <v>18</v>
      </c>
      <c r="F7" s="35">
        <v>0</v>
      </c>
      <c r="G7" s="35">
        <v>0</v>
      </c>
      <c r="H7" s="35" t="s">
        <v>96</v>
      </c>
      <c r="I7" s="35" t="s">
        <v>97</v>
      </c>
      <c r="J7" s="35" t="s">
        <v>98</v>
      </c>
      <c r="K7" s="35" t="s">
        <v>99</v>
      </c>
      <c r="L7" s="35" t="s">
        <v>100</v>
      </c>
      <c r="M7" s="36" t="s">
        <v>101</v>
      </c>
      <c r="N7" s="36" t="s">
        <v>102</v>
      </c>
      <c r="O7" s="36">
        <v>24.43</v>
      </c>
      <c r="P7" s="36">
        <v>100</v>
      </c>
      <c r="Q7" s="36">
        <v>3780</v>
      </c>
      <c r="R7" s="36">
        <v>11375</v>
      </c>
      <c r="S7" s="36">
        <v>114.03</v>
      </c>
      <c r="T7" s="36">
        <v>99.75</v>
      </c>
      <c r="U7" s="36">
        <v>2771</v>
      </c>
      <c r="V7" s="36">
        <v>0.16</v>
      </c>
      <c r="W7" s="36">
        <v>17318.75</v>
      </c>
      <c r="X7" s="36">
        <v>83.9</v>
      </c>
      <c r="Y7" s="36">
        <v>74.069999999999993</v>
      </c>
      <c r="Z7" s="36">
        <v>84.87</v>
      </c>
      <c r="AA7" s="36">
        <v>82.56</v>
      </c>
      <c r="AB7" s="36">
        <v>83.32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524.13</v>
      </c>
      <c r="BF7" s="36">
        <v>468.27</v>
      </c>
      <c r="BG7" s="36">
        <v>453.04</v>
      </c>
      <c r="BH7" s="36">
        <v>436.65</v>
      </c>
      <c r="BI7" s="36">
        <v>392.17</v>
      </c>
      <c r="BJ7" s="36">
        <v>442.18</v>
      </c>
      <c r="BK7" s="36">
        <v>421.01</v>
      </c>
      <c r="BL7" s="36">
        <v>430.64</v>
      </c>
      <c r="BM7" s="36">
        <v>446.63</v>
      </c>
      <c r="BN7" s="36">
        <v>416.91</v>
      </c>
      <c r="BO7" s="36">
        <v>375.36</v>
      </c>
      <c r="BP7" s="36">
        <v>71.989999999999995</v>
      </c>
      <c r="BQ7" s="36">
        <v>63.59</v>
      </c>
      <c r="BR7" s="36">
        <v>56.91</v>
      </c>
      <c r="BS7" s="36">
        <v>57.46</v>
      </c>
      <c r="BT7" s="36">
        <v>53.2</v>
      </c>
      <c r="BU7" s="36">
        <v>61.59</v>
      </c>
      <c r="BV7" s="36">
        <v>58.98</v>
      </c>
      <c r="BW7" s="36">
        <v>58.78</v>
      </c>
      <c r="BX7" s="36">
        <v>58.53</v>
      </c>
      <c r="BY7" s="36">
        <v>57.93</v>
      </c>
      <c r="BZ7" s="36">
        <v>60.44</v>
      </c>
      <c r="CA7" s="36">
        <v>156.41999999999999</v>
      </c>
      <c r="CB7" s="36">
        <v>186.46</v>
      </c>
      <c r="CC7" s="36">
        <v>208.96</v>
      </c>
      <c r="CD7" s="36">
        <v>208.89</v>
      </c>
      <c r="CE7" s="36">
        <v>237.82</v>
      </c>
      <c r="CF7" s="36">
        <v>242.92</v>
      </c>
      <c r="CG7" s="36">
        <v>253.84</v>
      </c>
      <c r="CH7" s="36">
        <v>257.02999999999997</v>
      </c>
      <c r="CI7" s="36">
        <v>266.57</v>
      </c>
      <c r="CJ7" s="36">
        <v>276.93</v>
      </c>
      <c r="CK7" s="36">
        <v>267.61</v>
      </c>
      <c r="CL7" s="36">
        <v>100</v>
      </c>
      <c r="CM7" s="36">
        <v>100</v>
      </c>
      <c r="CN7" s="36">
        <v>98.69</v>
      </c>
      <c r="CO7" s="36">
        <v>102.1</v>
      </c>
      <c r="CP7" s="36">
        <v>100</v>
      </c>
      <c r="CQ7" s="36">
        <v>57.53</v>
      </c>
      <c r="CR7" s="36">
        <v>60.03</v>
      </c>
      <c r="CS7" s="36">
        <v>61.93</v>
      </c>
      <c r="CT7" s="36">
        <v>58.06</v>
      </c>
      <c r="CU7" s="36">
        <v>59.08</v>
      </c>
      <c r="CV7" s="36">
        <v>57.75</v>
      </c>
      <c r="CW7" s="36">
        <v>63.23</v>
      </c>
      <c r="CX7" s="36">
        <v>64.42</v>
      </c>
      <c r="CY7" s="36">
        <v>54.74</v>
      </c>
      <c r="CZ7" s="36">
        <v>54.75</v>
      </c>
      <c r="DA7" s="36">
        <v>56.19</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2016-02-03T09:26:00Z</dcterms:created>
  <dcterms:modified xsi:type="dcterms:W3CDTF">2016-02-22T08:28:24Z</dcterms:modified>
  <cp:category/>
</cp:coreProperties>
</file>