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60 地域整備課\20 上下水道室\経営分析　提出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<sst xmlns="http://schemas.openxmlformats.org/spreadsheetml/2006/main" count="221" uniqueCount="111">
  <si>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</si>
  <si>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</si>
  <si>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</si>
  <si>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</si>
  <si>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</si>
  <si>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</si>
  <si>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</si>
  <si>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</si>
  <si>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</si>
  <si>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</si>
  <si>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</si>
  <si>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</si>
  <si>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</si>
  <si>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</si>
  <si>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</si>
  <si>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</si>
  <si>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</si>
  <si>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</si>
  <si>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</si>
  <si>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</si>
  <si>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</si>
  <si>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</si>
  <si>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</si>
  <si>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</si>
  <si>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</si>
  <si>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</si>
  <si>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</si>
  <si>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</si>
  <si>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</si>
  <si>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</si>
  <si>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</si>
  <si>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</si>
  <si>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</si>
  <si>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</si>
  <si>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</si>
  <si>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</si>
  <si>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</si>
  <si>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</si>
  <si>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</si>
  <si>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</si>
  <si>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</si>
  <si>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</si>
  <si>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</si>
  <si>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</si>
  <si>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</si>
  <si>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</si>
  <si>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</si>
  <si>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</si>
  <si>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</si>
  <si>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</si>
  <si>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</si>
  <si>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</si>
  <si>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</si>
  <si>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</si>
  <si>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</si>
  <si>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</si>
  <si>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</si>
  <si>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</si>
  <si>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</si>
  <si>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</si>
  <si>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</si>
  <si>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</si>
  <si>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</si>
  <si>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</si>
  <si>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</si>
  <si>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</si>
  <si>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</si>
  <si>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</si>
  <si>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</si>
  <si>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</si>
  <si>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</si>
  <si>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</si>
  <si>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</si>
  <si>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</si>
  <si>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</si>
  <si>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</si>
  <si>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</si>
  <si>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</si>
  <si>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</si>
  <si>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</si>
  <si>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</si>
  <si>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</si>
  <si>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</si>
  <si>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</si>
  <si>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</si>
  <si>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</si>
  <si>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</si>
  <si>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</si>
  <si>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</si>
  <si>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</si>
  <si>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</si>
  <si>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</si>
  <si>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</si>
  <si>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</si>
  <si>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</si>
  <si>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</si>
  <si>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伯耆町</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</si>
  <si>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</si>
  <si>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</si>
  <si>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</si>
  <si>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</si>
  <si>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</si>
  <si>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</si>
  <si>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</si>
  <si>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</si>
  <si>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</si>
  <si>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</si>
  <si>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</si>
  <si>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を大きく下回っており、⑤経費回収率についても100%を大きく下回り、回収すべき必要な経費を料金で回収できていない状況にある。④企業債残高対事業規模比率は、全国平均、類似団体を上回っており、企業債への依存度が高いと判断される。ただ、平成23年度より減少傾向にあるため、この調子で適正な範囲の起債を目指したい。⑦施設利用率は、全国平均、類似団体と比較して大きく上回っている。施設が効率的に稼動できているといえる。⑧水洗化率は全国平均、類似団体を若干下回っている。平成24年度から上昇傾向にあるので、このまま100%に近づけていけるよう計画的な整備を行いたい。</t>
    <phoneticPr fontId="4"/>
  </si>
  <si>
    <t>③　平成26年度においてのみ類似団体平均を下回っている。
　小規模集合排水事業の管渠については、法定耐用年数が経過するまで期間があるため、計画的な更新が必要な時期は未定である。　
　</t>
    <phoneticPr fontId="4"/>
  </si>
  <si>
    <t>　小規模集合排水処理事業単独では全国的にも健全経営が出来ているとはいえない状況である。
　H２３,H２４年度に藍野ペンション処理区整備事業を実施したので、償還額が増加した。
 このため、Ｈ２５年度以降の各指標に影響が出ている。
 また、整備から１０年以上経過する施設が多いことから統合、再整備を検討する必要がある。
　計画的な運営を行い、経費削減、施設の適正な更新等、可能な範囲で改善に努めたい。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</si>
</sst>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265168"/>
        <c:axId val="16526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0.01</c:v>
                </c:pt>
              </c:numCache>
            </c:numRef>
          </c:val>
          <c:smooth val="0"/>
        </c:ser>
        <c:dLbls>
          <c:showLegendKey val="0"/>
          <c:showVal val="0"/>
          <c:showCatName val="0"/>
          <c:showSerName val="0"/>
          <c:showPercent val="0"/>
          <c:showBubbleSize val="0"/>
        </c:dLbls>
        <c:marker val="1"/>
        <c:smooth val="0"/>
        <c:axId val="165265168"/>
        <c:axId val="165265952"/>
      </c:lineChart>
      <c:dateAx>
        <c:axId val="165265168"/>
        <c:scaling>
          <c:orientation val="minMax"/>
        </c:scaling>
        <c:delete val="1"/>
        <c:axPos val="b"/>
        <c:numFmt formatCode="ge" sourceLinked="1"/>
        <c:majorTickMark val="none"/>
        <c:minorTickMark val="none"/>
        <c:tickLblPos val="none"/>
        <c:crossAx val="165265952"/>
        <c:crosses val="autoZero"/>
        <c:auto val="1"/>
        <c:lblOffset val="100"/>
        <c:baseTimeUnit val="years"/>
      </c:dateAx>
      <c:valAx>
        <c:axId val="1652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2651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47.62</c:v>
                </c:pt>
                <c:pt idx="1">
                  <c:v>47.62</c:v>
                </c:pt>
                <c:pt idx="2">
                  <c:v>71.69</c:v>
                </c:pt>
                <c:pt idx="3">
                  <c:v>71.69</c:v>
                </c:pt>
                <c:pt idx="4">
                  <c:v>71.69</c:v>
                </c:pt>
              </c:numCache>
            </c:numRef>
          </c:val>
        </c:ser>
        <c:dLbls>
          <c:showLegendKey val="0"/>
          <c:showVal val="0"/>
          <c:showCatName val="0"/>
          <c:showSerName val="0"/>
          <c:showPercent val="0"/>
          <c:showBubbleSize val="0"/>
        </c:dLbls>
        <c:gapWidth val="150"/>
        <c:axId val="167093240"/>
        <c:axId val="16709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36.83</c:v>
                </c:pt>
                <c:pt idx="1">
                  <c:v>32.659999999999997</c:v>
                </c:pt>
                <c:pt idx="2">
                  <c:v>45.55</c:v>
                </c:pt>
                <c:pt idx="3">
                  <c:v>35.64</c:v>
                </c:pt>
                <c:pt idx="4">
                  <c:v>37.950000000000003</c:v>
                </c:pt>
              </c:numCache>
            </c:numRef>
          </c:val>
          <c:smooth val="0"/>
        </c:ser>
        <c:dLbls>
          <c:showLegendKey val="0"/>
          <c:showVal val="0"/>
          <c:showCatName val="0"/>
          <c:showSerName val="0"/>
          <c:showPercent val="0"/>
          <c:showBubbleSize val="0"/>
        </c:dLbls>
        <c:marker val="1"/>
        <c:smooth val="0"/>
        <c:axId val="167093240"/>
        <c:axId val="167093632"/>
      </c:lineChart>
      <c:dateAx>
        <c:axId val="167093240"/>
        <c:scaling>
          <c:orientation val="minMax"/>
        </c:scaling>
        <c:delete val="1"/>
        <c:axPos val="b"/>
        <c:numFmt formatCode="ge" sourceLinked="1"/>
        <c:majorTickMark val="none"/>
        <c:minorTickMark val="none"/>
        <c:tickLblPos val="none"/>
        <c:crossAx val="167093632"/>
        <c:crosses val="autoZero"/>
        <c:auto val="1"/>
        <c:lblOffset val="100"/>
        <c:baseTimeUnit val="years"/>
      </c:dateAx>
      <c:valAx>
        <c:axId val="16709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9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88.53</c:v>
                </c:pt>
                <c:pt idx="1">
                  <c:v>81.849999999999994</c:v>
                </c:pt>
                <c:pt idx="2">
                  <c:v>60.64</c:v>
                </c:pt>
                <c:pt idx="3">
                  <c:v>73.900000000000006</c:v>
                </c:pt>
                <c:pt idx="4">
                  <c:v>75</c:v>
                </c:pt>
              </c:numCache>
            </c:numRef>
          </c:val>
        </c:ser>
        <c:dLbls>
          <c:showLegendKey val="0"/>
          <c:showVal val="0"/>
          <c:showCatName val="0"/>
          <c:showSerName val="0"/>
          <c:showPercent val="0"/>
          <c:showBubbleSize val="0"/>
        </c:dLbls>
        <c:gapWidth val="150"/>
        <c:axId val="167094808"/>
        <c:axId val="1670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85.97</c:v>
                </c:pt>
                <c:pt idx="1">
                  <c:v>85.47</c:v>
                </c:pt>
                <c:pt idx="2">
                  <c:v>80.91</c:v>
                </c:pt>
                <c:pt idx="3">
                  <c:v>87.19</c:v>
                </c:pt>
                <c:pt idx="4">
                  <c:v>88.2</c:v>
                </c:pt>
              </c:numCache>
            </c:numRef>
          </c:val>
          <c:smooth val="0"/>
        </c:ser>
        <c:dLbls>
          <c:showLegendKey val="0"/>
          <c:showVal val="0"/>
          <c:showCatName val="0"/>
          <c:showSerName val="0"/>
          <c:showPercent val="0"/>
          <c:showBubbleSize val="0"/>
        </c:dLbls>
        <c:marker val="1"/>
        <c:smooth val="0"/>
        <c:axId val="167094808"/>
        <c:axId val="167095200"/>
      </c:lineChart>
      <c:dateAx>
        <c:axId val="167094808"/>
        <c:scaling>
          <c:orientation val="minMax"/>
        </c:scaling>
        <c:delete val="1"/>
        <c:axPos val="b"/>
        <c:numFmt formatCode="ge" sourceLinked="1"/>
        <c:majorTickMark val="none"/>
        <c:minorTickMark val="none"/>
        <c:tickLblPos val="none"/>
        <c:crossAx val="167095200"/>
        <c:crosses val="autoZero"/>
        <c:auto val="1"/>
        <c:lblOffset val="100"/>
        <c:baseTimeUnit val="years"/>
      </c:dateAx>
      <c:valAx>
        <c:axId val="1670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709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26.58</c:v>
                </c:pt>
                <c:pt idx="1">
                  <c:v>67.05</c:v>
                </c:pt>
                <c:pt idx="2">
                  <c:v>68.400000000000006</c:v>
                </c:pt>
                <c:pt idx="3">
                  <c:v>39.72</c:v>
                </c:pt>
                <c:pt idx="4">
                  <c:v>43.28</c:v>
                </c:pt>
              </c:numCache>
            </c:numRef>
          </c:val>
        </c:ser>
        <c:dLbls>
          <c:showLegendKey val="0"/>
          <c:showVal val="0"/>
          <c:showCatName val="0"/>
          <c:showSerName val="0"/>
          <c:showPercent val="0"/>
          <c:showBubbleSize val="0"/>
        </c:dLbls>
        <c:gapWidth val="150"/>
        <c:axId val="166178304"/>
        <c:axId val="16617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78304"/>
        <c:axId val="166178696"/>
      </c:lineChart>
      <c:dateAx>
        <c:axId val="166178304"/>
        <c:scaling>
          <c:orientation val="minMax"/>
        </c:scaling>
        <c:delete val="1"/>
        <c:axPos val="b"/>
        <c:numFmt formatCode="ge" sourceLinked="1"/>
        <c:majorTickMark val="none"/>
        <c:minorTickMark val="none"/>
        <c:tickLblPos val="none"/>
        <c:crossAx val="166178696"/>
        <c:crosses val="autoZero"/>
        <c:auto val="1"/>
        <c:lblOffset val="100"/>
        <c:baseTimeUnit val="years"/>
      </c:dateAx>
      <c:valAx>
        <c:axId val="16617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79872"/>
        <c:axId val="16618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79872"/>
        <c:axId val="166180264"/>
      </c:lineChart>
      <c:dateAx>
        <c:axId val="166179872"/>
        <c:scaling>
          <c:orientation val="minMax"/>
        </c:scaling>
        <c:delete val="1"/>
        <c:axPos val="b"/>
        <c:numFmt formatCode="ge" sourceLinked="1"/>
        <c:majorTickMark val="none"/>
        <c:minorTickMark val="none"/>
        <c:tickLblPos val="none"/>
        <c:crossAx val="166180264"/>
        <c:crosses val="autoZero"/>
        <c:auto val="1"/>
        <c:lblOffset val="100"/>
        <c:baseTimeUnit val="years"/>
      </c:dateAx>
      <c:valAx>
        <c:axId val="16618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181440"/>
        <c:axId val="16666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81440"/>
        <c:axId val="166662144"/>
      </c:lineChart>
      <c:dateAx>
        <c:axId val="166181440"/>
        <c:scaling>
          <c:orientation val="minMax"/>
        </c:scaling>
        <c:delete val="1"/>
        <c:axPos val="b"/>
        <c:numFmt formatCode="ge" sourceLinked="1"/>
        <c:majorTickMark val="none"/>
        <c:minorTickMark val="none"/>
        <c:tickLblPos val="none"/>
        <c:crossAx val="166662144"/>
        <c:crosses val="autoZero"/>
        <c:auto val="1"/>
        <c:lblOffset val="100"/>
        <c:baseTimeUnit val="years"/>
      </c:dateAx>
      <c:valAx>
        <c:axId val="16666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8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663320"/>
        <c:axId val="16666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663320"/>
        <c:axId val="166663712"/>
      </c:lineChart>
      <c:dateAx>
        <c:axId val="166663320"/>
        <c:scaling>
          <c:orientation val="minMax"/>
        </c:scaling>
        <c:delete val="1"/>
        <c:axPos val="b"/>
        <c:numFmt formatCode="ge" sourceLinked="1"/>
        <c:majorTickMark val="none"/>
        <c:minorTickMark val="none"/>
        <c:tickLblPos val="none"/>
        <c:crossAx val="166663712"/>
        <c:crosses val="autoZero"/>
        <c:auto val="1"/>
        <c:lblOffset val="100"/>
        <c:baseTimeUnit val="years"/>
      </c:dateAx>
      <c:valAx>
        <c:axId val="16666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665280"/>
        <c:axId val="166665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665280"/>
        <c:axId val="166665672"/>
      </c:lineChart>
      <c:dateAx>
        <c:axId val="166665280"/>
        <c:scaling>
          <c:orientation val="minMax"/>
        </c:scaling>
        <c:delete val="1"/>
        <c:axPos val="b"/>
        <c:numFmt formatCode="ge" sourceLinked="1"/>
        <c:majorTickMark val="none"/>
        <c:minorTickMark val="none"/>
        <c:tickLblPos val="none"/>
        <c:crossAx val="166665672"/>
        <c:crosses val="autoZero"/>
        <c:auto val="1"/>
        <c:lblOffset val="100"/>
        <c:baseTimeUnit val="years"/>
      </c:dateAx>
      <c:valAx>
        <c:axId val="16666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7355.13</c:v>
                </c:pt>
                <c:pt idx="1">
                  <c:v>12420.02</c:v>
                </c:pt>
                <c:pt idx="2">
                  <c:v>5669.47</c:v>
                </c:pt>
                <c:pt idx="3">
                  <c:v>4233.1499999999996</c:v>
                </c:pt>
                <c:pt idx="4">
                  <c:v>3346.85</c:v>
                </c:pt>
              </c:numCache>
            </c:numRef>
          </c:val>
        </c:ser>
        <c:dLbls>
          <c:showLegendKey val="0"/>
          <c:showVal val="0"/>
          <c:showCatName val="0"/>
          <c:showSerName val="0"/>
          <c:showPercent val="0"/>
          <c:showBubbleSize val="0"/>
        </c:dLbls>
        <c:gapWidth val="150"/>
        <c:axId val="166810576"/>
        <c:axId val="16681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3517.27</c:v>
                </c:pt>
                <c:pt idx="1">
                  <c:v>5707.62</c:v>
                </c:pt>
                <c:pt idx="2">
                  <c:v>3394.76</c:v>
                </c:pt>
                <c:pt idx="3">
                  <c:v>3189.89</c:v>
                </c:pt>
                <c:pt idx="4">
                  <c:v>2585.83</c:v>
                </c:pt>
              </c:numCache>
            </c:numRef>
          </c:val>
          <c:smooth val="0"/>
        </c:ser>
        <c:dLbls>
          <c:showLegendKey val="0"/>
          <c:showVal val="0"/>
          <c:showCatName val="0"/>
          <c:showSerName val="0"/>
          <c:showPercent val="0"/>
          <c:showBubbleSize val="0"/>
        </c:dLbls>
        <c:marker val="1"/>
        <c:smooth val="0"/>
        <c:axId val="166810576"/>
        <c:axId val="166810968"/>
      </c:lineChart>
      <c:dateAx>
        <c:axId val="166810576"/>
        <c:scaling>
          <c:orientation val="minMax"/>
        </c:scaling>
        <c:delete val="1"/>
        <c:axPos val="b"/>
        <c:numFmt formatCode="ge" sourceLinked="1"/>
        <c:majorTickMark val="none"/>
        <c:minorTickMark val="none"/>
        <c:tickLblPos val="none"/>
        <c:crossAx val="166810968"/>
        <c:crosses val="autoZero"/>
        <c:auto val="1"/>
        <c:lblOffset val="100"/>
        <c:baseTimeUnit val="years"/>
      </c:dateAx>
      <c:valAx>
        <c:axId val="16681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30.06</c:v>
                </c:pt>
                <c:pt idx="1">
                  <c:v>30.65</c:v>
                </c:pt>
                <c:pt idx="2">
                  <c:v>45.12</c:v>
                </c:pt>
                <c:pt idx="3">
                  <c:v>24.1</c:v>
                </c:pt>
                <c:pt idx="4">
                  <c:v>25.64</c:v>
                </c:pt>
              </c:numCache>
            </c:numRef>
          </c:val>
        </c:ser>
        <c:dLbls>
          <c:showLegendKey val="0"/>
          <c:showVal val="0"/>
          <c:showCatName val="0"/>
          <c:showSerName val="0"/>
          <c:showPercent val="0"/>
          <c:showBubbleSize val="0"/>
        </c:dLbls>
        <c:gapWidth val="150"/>
        <c:axId val="166812144"/>
        <c:axId val="166812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23.57</c:v>
                </c:pt>
                <c:pt idx="1">
                  <c:v>30.77</c:v>
                </c:pt>
                <c:pt idx="2">
                  <c:v>32.81</c:v>
                </c:pt>
                <c:pt idx="3">
                  <c:v>27.92</c:v>
                </c:pt>
                <c:pt idx="4">
                  <c:v>31.45</c:v>
                </c:pt>
              </c:numCache>
            </c:numRef>
          </c:val>
          <c:smooth val="0"/>
        </c:ser>
        <c:dLbls>
          <c:showLegendKey val="0"/>
          <c:showVal val="0"/>
          <c:showCatName val="0"/>
          <c:showSerName val="0"/>
          <c:showPercent val="0"/>
          <c:showBubbleSize val="0"/>
        </c:dLbls>
        <c:marker val="1"/>
        <c:smooth val="0"/>
        <c:axId val="166812144"/>
        <c:axId val="166812536"/>
      </c:lineChart>
      <c:dateAx>
        <c:axId val="166812144"/>
        <c:scaling>
          <c:orientation val="minMax"/>
        </c:scaling>
        <c:delete val="1"/>
        <c:axPos val="b"/>
        <c:numFmt formatCode="ge" sourceLinked="1"/>
        <c:majorTickMark val="none"/>
        <c:minorTickMark val="none"/>
        <c:tickLblPos val="none"/>
        <c:crossAx val="166812536"/>
        <c:crosses val="autoZero"/>
        <c:auto val="1"/>
        <c:lblOffset val="100"/>
        <c:baseTimeUnit val="years"/>
      </c:dateAx>
      <c:valAx>
        <c:axId val="16681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81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568.88</c:v>
                </c:pt>
                <c:pt idx="1">
                  <c:v>650.65</c:v>
                </c:pt>
                <c:pt idx="2">
                  <c:v>416.24</c:v>
                </c:pt>
                <c:pt idx="3">
                  <c:v>713.95</c:v>
                </c:pt>
                <c:pt idx="4">
                  <c:v>685.92</c:v>
                </c:pt>
              </c:numCache>
            </c:numRef>
          </c:val>
        </c:ser>
        <c:dLbls>
          <c:showLegendKey val="0"/>
          <c:showVal val="0"/>
          <c:showCatName val="0"/>
          <c:showSerName val="0"/>
          <c:showPercent val="0"/>
          <c:showBubbleSize val="0"/>
        </c:dLbls>
        <c:gapWidth val="150"/>
        <c:axId val="166664888"/>
        <c:axId val="1670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746.34</c:v>
                </c:pt>
                <c:pt idx="1">
                  <c:v>501.62</c:v>
                </c:pt>
                <c:pt idx="2">
                  <c:v>483.69</c:v>
                </c:pt>
                <c:pt idx="3">
                  <c:v>602.87</c:v>
                </c:pt>
                <c:pt idx="4">
                  <c:v>588.54999999999995</c:v>
                </c:pt>
              </c:numCache>
            </c:numRef>
          </c:val>
          <c:smooth val="0"/>
        </c:ser>
        <c:dLbls>
          <c:showLegendKey val="0"/>
          <c:showVal val="0"/>
          <c:showCatName val="0"/>
          <c:showSerName val="0"/>
          <c:showPercent val="0"/>
          <c:showBubbleSize val="0"/>
        </c:dLbls>
        <c:marker val="1"/>
        <c:smooth val="0"/>
        <c:axId val="166664888"/>
        <c:axId val="167092064"/>
      </c:lineChart>
      <c:dateAx>
        <c:axId val="166664888"/>
        <c:scaling>
          <c:orientation val="minMax"/>
        </c:scaling>
        <c:delete val="1"/>
        <c:axPos val="b"/>
        <c:numFmt formatCode="ge" sourceLinked="1"/>
        <c:majorTickMark val="none"/>
        <c:minorTickMark val="none"/>
        <c:tickLblPos val="none"/>
        <c:crossAx val="167092064"/>
        <c:crosses val="autoZero"/>
        <c:auto val="1"/>
        <c:lblOffset val="100"/>
        <c:baseTimeUnit val="years"/>
      </c:dateAx>
      <c:valAx>
        <c:axId val="16709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【2,665.67】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【88.11】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【601.39】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4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伯耆町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小規模集合排水処理</v>
      </c>
      <c r="Q8" s="46"/>
      <c r="R8" s="46"/>
      <c r="S8" s="46"/>
      <c r="T8" s="46"/>
      <c r="U8" s="46"/>
      <c r="V8" s="46"/>
      <c r="W8" s="46" t="str">
        <f>データ!L6</f>
        <v>I2</v>
      </c>
      <c r="X8" s="46"/>
      <c r="Y8" s="46"/>
      <c r="Z8" s="46"/>
      <c r="AA8" s="46"/>
      <c r="AB8" s="46"/>
      <c r="AC8" s="46"/>
      <c r="AD8" s="3"/>
      <c r="AE8" s="3"/>
      <c r="AF8" s="3"/>
      <c r="AG8" s="3"/>
      <c r="AH8" s="3"/>
      <c r="AI8" s="3"/>
      <c r="AJ8" s="3"/>
      <c r="AK8" s="3"/>
      <c r="AL8" s="47">
        <f>データ!R6</f>
        <v>11384</v>
      </c>
      <c r="AM8" s="47"/>
      <c r="AN8" s="47"/>
      <c r="AO8" s="47"/>
      <c r="AP8" s="47"/>
      <c r="AQ8" s="47"/>
      <c r="AR8" s="47"/>
      <c r="AS8" s="47"/>
      <c r="AT8" s="43">
        <f>データ!S6</f>
        <v>139.44</v>
      </c>
      <c r="AU8" s="43"/>
      <c r="AV8" s="43"/>
      <c r="AW8" s="43"/>
      <c r="AX8" s="43"/>
      <c r="AY8" s="43"/>
      <c r="AZ8" s="43"/>
      <c r="BA8" s="43"/>
      <c r="BB8" s="43">
        <f>データ!T6</f>
        <v>81.64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3.33</v>
      </c>
      <c r="Q10" s="43"/>
      <c r="R10" s="43"/>
      <c r="S10" s="43"/>
      <c r="T10" s="43"/>
      <c r="U10" s="43"/>
      <c r="V10" s="43"/>
      <c r="W10" s="43">
        <f>データ!P6</f>
        <v>100</v>
      </c>
      <c r="X10" s="43"/>
      <c r="Y10" s="43"/>
      <c r="Z10" s="43"/>
      <c r="AA10" s="43"/>
      <c r="AB10" s="43"/>
      <c r="AC10" s="43"/>
      <c r="AD10" s="47">
        <f>データ!Q6</f>
        <v>3888</v>
      </c>
      <c r="AE10" s="47"/>
      <c r="AF10" s="47"/>
      <c r="AG10" s="47"/>
      <c r="AH10" s="47"/>
      <c r="AI10" s="47"/>
      <c r="AJ10" s="47"/>
      <c r="AK10" s="2"/>
      <c r="AL10" s="47">
        <f>データ!U6</f>
        <v>380</v>
      </c>
      <c r="AM10" s="47"/>
      <c r="AN10" s="47"/>
      <c r="AO10" s="47"/>
      <c r="AP10" s="47"/>
      <c r="AQ10" s="47"/>
      <c r="AR10" s="47"/>
      <c r="AS10" s="47"/>
      <c r="AT10" s="43">
        <f>データ!V6</f>
        <v>0.43</v>
      </c>
      <c r="AU10" s="43"/>
      <c r="AV10" s="43"/>
      <c r="AW10" s="43"/>
      <c r="AX10" s="43"/>
      <c r="AY10" s="43"/>
      <c r="AZ10" s="43"/>
      <c r="BA10" s="43"/>
      <c r="BB10" s="43">
        <f>データ!W6</f>
        <v>883.72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313904</v>
      </c>
      <c r="D6" s="31">
        <f t="shared" si="3"/>
        <v>47</v>
      </c>
      <c r="E6" s="31">
        <f t="shared" si="3"/>
        <v>17</v>
      </c>
      <c r="F6" s="31">
        <f t="shared" si="3"/>
        <v>9</v>
      </c>
      <c r="G6" s="31">
        <f t="shared" si="3"/>
        <v>0</v>
      </c>
      <c r="H6" s="31" t="str">
        <f t="shared" si="3"/>
        <v>鳥取県　伯耆町</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3.33</v>
      </c>
      <c r="P6" s="32">
        <f t="shared" si="3"/>
        <v>100</v>
      </c>
      <c r="Q6" s="32">
        <f t="shared" si="3"/>
        <v>3888</v>
      </c>
      <c r="R6" s="32">
        <f t="shared" si="3"/>
        <v>11384</v>
      </c>
      <c r="S6" s="32">
        <f t="shared" si="3"/>
        <v>139.44</v>
      </c>
      <c r="T6" s="32">
        <f t="shared" si="3"/>
        <v>81.64</v>
      </c>
      <c r="U6" s="32">
        <f t="shared" si="3"/>
        <v>380</v>
      </c>
      <c r="V6" s="32">
        <f t="shared" si="3"/>
        <v>0.43</v>
      </c>
      <c r="W6" s="32">
        <f t="shared" si="3"/>
        <v>883.72</v>
      </c>
      <c r="X6" s="33">
        <f>IF(X7="",NA(),X7)</f>
        <v>26.58</v>
      </c>
      <c r="Y6" s="33">
        <f t="shared" ref="Y6:AG6" si="4">IF(Y7="",NA(),Y7)</f>
        <v>67.05</v>
      </c>
      <c r="Z6" s="33">
        <f t="shared" si="4"/>
        <v>68.400000000000006</v>
      </c>
      <c r="AA6" s="33">
        <f t="shared" si="4"/>
        <v>39.72</v>
      </c>
      <c r="AB6" s="33">
        <f t="shared" si="4"/>
        <v>43.28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7355.13</v>
      </c>
      <c r="BF6" s="33">
        <f t="shared" ref="BF6:BN6" si="7">IF(BF7="",NA(),BF7)</f>
        <v>12420.02</v>
      </c>
      <c r="BG6" s="33">
        <f t="shared" si="7"/>
        <v>5669.47</v>
      </c>
      <c r="BH6" s="33">
        <f t="shared" si="7"/>
        <v>4233.1499999999996</v>
      </c>
      <c r="BI6" s="33">
        <f t="shared" si="7"/>
        <v>3346.85</v>
      </c>
      <c r="BJ6" s="33">
        <f t="shared" si="7"/>
        <v>3517.27</v>
      </c>
      <c r="BK6" s="33">
        <f t="shared" si="7"/>
        <v>5707.62</v>
      </c>
      <c r="BL6" s="33">
        <f t="shared" si="7"/>
        <v>3394.76</v>
      </c>
      <c r="BM6" s="33">
        <f t="shared" si="7"/>
        <v>3189.89</v>
      </c>
      <c r="BN6" s="33">
        <f t="shared" si="7"/>
        <v>2585.83</v>
      </c>
      <c r="BO6" s="32" t="str">
        <f>IF(BO7="","",IF(BO7="-","【-】","【"&amp;SUBSTITUTE(TEXT(BO7,"#,##0.00"),"-","△")&amp;"】"))</f>
        <v>【2,665.67】</v>
      </c>
      <c r="BP6" s="33">
        <f>IF(BP7="",NA(),BP7)</f>
        <v>30.06</v>
      </c>
      <c r="BQ6" s="33">
        <f t="shared" ref="BQ6:BY6" si="8">IF(BQ7="",NA(),BQ7)</f>
        <v>30.65</v>
      </c>
      <c r="BR6" s="33">
        <f t="shared" si="8"/>
        <v>45.12</v>
      </c>
      <c r="BS6" s="33">
        <f t="shared" si="8"/>
        <v>24.1</v>
      </c>
      <c r="BT6" s="33">
        <f t="shared" si="8"/>
        <v>25.64</v>
      </c>
      <c r="BU6" s="33">
        <f t="shared" si="8"/>
        <v>23.57</v>
      </c>
      <c r="BV6" s="33">
        <f t="shared" si="8"/>
        <v>30.77</v>
      </c>
      <c r="BW6" s="33">
        <f t="shared" si="8"/>
        <v>32.81</v>
      </c>
      <c r="BX6" s="33">
        <f t="shared" si="8"/>
        <v>27.92</v>
      </c>
      <c r="BY6" s="33">
        <f t="shared" si="8"/>
        <v>31.45</v>
      </c>
      <c r="BZ6" s="32" t="str">
        <f>IF(BZ7="","",IF(BZ7="-","【-】","【"&amp;SUBSTITUTE(TEXT(BZ7,"#,##0.00"),"-","△")&amp;"】"))</f>
        <v>【30.50】</v>
      </c>
      <c r="CA6" s="33">
        <f>IF(CA7="",NA(),CA7)</f>
        <v>568.88</v>
      </c>
      <c r="CB6" s="33">
        <f t="shared" ref="CB6:CJ6" si="9">IF(CB7="",NA(),CB7)</f>
        <v>650.65</v>
      </c>
      <c r="CC6" s="33">
        <f t="shared" si="9"/>
        <v>416.24</v>
      </c>
      <c r="CD6" s="33">
        <f t="shared" si="9"/>
        <v>713.95</v>
      </c>
      <c r="CE6" s="33">
        <f t="shared" si="9"/>
        <v>685.92</v>
      </c>
      <c r="CF6" s="33">
        <f t="shared" si="9"/>
        <v>746.34</v>
      </c>
      <c r="CG6" s="33">
        <f t="shared" si="9"/>
        <v>501.62</v>
      </c>
      <c r="CH6" s="33">
        <f t="shared" si="9"/>
        <v>483.69</v>
      </c>
      <c r="CI6" s="33">
        <f t="shared" si="9"/>
        <v>602.87</v>
      </c>
      <c r="CJ6" s="33">
        <f t="shared" si="9"/>
        <v>588.54999999999995</v>
      </c>
      <c r="CK6" s="32" t="str">
        <f>IF(CK7="","",IF(CK7="-","【-】","【"&amp;SUBSTITUTE(TEXT(CK7,"#,##0.00"),"-","△")&amp;"】"))</f>
        <v>【601.39】</v>
      </c>
      <c r="CL6" s="33">
        <f>IF(CL7="",NA(),CL7)</f>
        <v>47.62</v>
      </c>
      <c r="CM6" s="33">
        <f t="shared" ref="CM6:CU6" si="10">IF(CM7="",NA(),CM7)</f>
        <v>47.62</v>
      </c>
      <c r="CN6" s="33">
        <f t="shared" si="10"/>
        <v>71.69</v>
      </c>
      <c r="CO6" s="33">
        <f t="shared" si="10"/>
        <v>71.69</v>
      </c>
      <c r="CP6" s="33">
        <f t="shared" si="10"/>
        <v>71.69</v>
      </c>
      <c r="CQ6" s="33">
        <f t="shared" si="10"/>
        <v>36.83</v>
      </c>
      <c r="CR6" s="33">
        <f t="shared" si="10"/>
        <v>32.659999999999997</v>
      </c>
      <c r="CS6" s="33">
        <f t="shared" si="10"/>
        <v>45.55</v>
      </c>
      <c r="CT6" s="33">
        <f t="shared" si="10"/>
        <v>35.64</v>
      </c>
      <c r="CU6" s="33">
        <f t="shared" si="10"/>
        <v>37.950000000000003</v>
      </c>
      <c r="CV6" s="32" t="str">
        <f>IF(CV7="","",IF(CV7="-","【-】","【"&amp;SUBSTITUTE(TEXT(CV7,"#,##0.00"),"-","△")&amp;"】"))</f>
        <v>【39.88】</v>
      </c>
      <c r="CW6" s="33">
        <f>IF(CW7="",NA(),CW7)</f>
        <v>88.53</v>
      </c>
      <c r="CX6" s="33">
        <f t="shared" ref="CX6:DF6" si="11">IF(CX7="",NA(),CX7)</f>
        <v>81.849999999999994</v>
      </c>
      <c r="CY6" s="33">
        <f t="shared" si="11"/>
        <v>60.64</v>
      </c>
      <c r="CZ6" s="33">
        <f t="shared" si="11"/>
        <v>73.900000000000006</v>
      </c>
      <c r="DA6" s="33">
        <f t="shared" si="11"/>
        <v>75</v>
      </c>
      <c r="DB6" s="33">
        <f t="shared" si="11"/>
        <v>85.97</v>
      </c>
      <c r="DC6" s="33">
        <f t="shared" si="11"/>
        <v>85.47</v>
      </c>
      <c r="DD6" s="33">
        <f t="shared" si="11"/>
        <v>80.91</v>
      </c>
      <c r="DE6" s="33">
        <f t="shared" si="11"/>
        <v>87.19</v>
      </c>
      <c r="DF6" s="33">
        <f t="shared" si="11"/>
        <v>88.2</v>
      </c>
      <c r="DG6" s="32" t="str">
        <f>IF(DG7="","",IF(DG7="-","【-】","【"&amp;SUBSTITUTE(TEXT(DG7,"#,##0.00"),"-","△")&amp;"】"))</f>
        <v>【88.11】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0.01</v>
      </c>
      <c r="EN6" s="32" t="str">
        <f>IF(EN7="","",IF(EN7="-","【-】","【"&amp;SUBSTITUTE(TEXT(EN7,"#,##0.00"),"-","△")&amp;"】"))</f>
        <v>【0.01】</v>
      </c>
    </row>
    <row r="7" spans="1:144" s="34" customFormat="1">
      <c r="A7" s="26"/>
      <c r="B7" s="35">
        <v>2014</v>
      </c>
      <c r="C7" s="35">
        <v>313904</v>
      </c>
      <c r="D7" s="35">
        <v>47</v>
      </c>
      <c r="E7" s="35">
        <v>17</v>
      </c>
      <c r="F7" s="35">
        <v>9</v>
      </c>
      <c r="G7" s="35">
        <v>0</v>
      </c>
      <c r="H7" s="35" t="s">
        <v>96</v>
      </c>
      <c r="I7" s="35" t="s">
        <v>97</v>
      </c>
      <c r="J7" s="35" t="s">
        <v>98</v>
      </c>
      <c r="K7" s="35" t="s">
        <v>99</v>
      </c>
      <c r="L7" s="35" t="s">
        <v>100</v>
      </c>
      <c r="M7" s="36" t="s">
        <v>101</v>
      </c>
      <c r="N7" s="36" t="s">
        <v>102</v>
      </c>
      <c r="O7" s="36">
        <v>3.33</v>
      </c>
      <c r="P7" s="36">
        <v>100</v>
      </c>
      <c r="Q7" s="36">
        <v>3888</v>
      </c>
      <c r="R7" s="36">
        <v>11384</v>
      </c>
      <c r="S7" s="36">
        <v>139.44</v>
      </c>
      <c r="T7" s="36">
        <v>81.64</v>
      </c>
      <c r="U7" s="36">
        <v>380</v>
      </c>
      <c r="V7" s="36">
        <v>0.43</v>
      </c>
      <c r="W7" s="36">
        <v>883.72</v>
      </c>
      <c r="X7" s="36">
        <v>26.58</v>
      </c>
      <c r="Y7" s="36">
        <v>67.05</v>
      </c>
      <c r="Z7" s="36">
        <v>68.400000000000006</v>
      </c>
      <c r="AA7" s="36">
        <v>39.72</v>
      </c>
      <c r="AB7" s="36">
        <v>43.28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7355.13</v>
      </c>
      <c r="BF7" s="36">
        <v>12420.02</v>
      </c>
      <c r="BG7" s="36">
        <v>5669.47</v>
      </c>
      <c r="BH7" s="36">
        <v>4233.1499999999996</v>
      </c>
      <c r="BI7" s="36">
        <v>3346.85</v>
      </c>
      <c r="BJ7" s="36">
        <v>3517.27</v>
      </c>
      <c r="BK7" s="36">
        <v>5707.62</v>
      </c>
      <c r="BL7" s="36">
        <v>3394.76</v>
      </c>
      <c r="BM7" s="36">
        <v>3189.89</v>
      </c>
      <c r="BN7" s="36">
        <v>2585.83</v>
      </c>
      <c r="BO7" s="36">
        <v>2665.67</v>
      </c>
      <c r="BP7" s="36">
        <v>30.06</v>
      </c>
      <c r="BQ7" s="36">
        <v>30.65</v>
      </c>
      <c r="BR7" s="36">
        <v>45.12</v>
      </c>
      <c r="BS7" s="36">
        <v>24.1</v>
      </c>
      <c r="BT7" s="36">
        <v>25.64</v>
      </c>
      <c r="BU7" s="36">
        <v>23.57</v>
      </c>
      <c r="BV7" s="36">
        <v>30.77</v>
      </c>
      <c r="BW7" s="36">
        <v>32.81</v>
      </c>
      <c r="BX7" s="36">
        <v>27.92</v>
      </c>
      <c r="BY7" s="36">
        <v>31.45</v>
      </c>
      <c r="BZ7" s="36">
        <v>30.5</v>
      </c>
      <c r="CA7" s="36">
        <v>568.88</v>
      </c>
      <c r="CB7" s="36">
        <v>650.65</v>
      </c>
      <c r="CC7" s="36">
        <v>416.24</v>
      </c>
      <c r="CD7" s="36">
        <v>713.95</v>
      </c>
      <c r="CE7" s="36">
        <v>685.92</v>
      </c>
      <c r="CF7" s="36">
        <v>746.34</v>
      </c>
      <c r="CG7" s="36">
        <v>501.62</v>
      </c>
      <c r="CH7" s="36">
        <v>483.69</v>
      </c>
      <c r="CI7" s="36">
        <v>602.87</v>
      </c>
      <c r="CJ7" s="36">
        <v>588.54999999999995</v>
      </c>
      <c r="CK7" s="36">
        <v>601.39</v>
      </c>
      <c r="CL7" s="36">
        <v>47.62</v>
      </c>
      <c r="CM7" s="36">
        <v>47.62</v>
      </c>
      <c r="CN7" s="36">
        <v>71.69</v>
      </c>
      <c r="CO7" s="36">
        <v>71.69</v>
      </c>
      <c r="CP7" s="36">
        <v>71.69</v>
      </c>
      <c r="CQ7" s="36">
        <v>36.83</v>
      </c>
      <c r="CR7" s="36">
        <v>32.659999999999997</v>
      </c>
      <c r="CS7" s="36">
        <v>45.55</v>
      </c>
      <c r="CT7" s="36">
        <v>35.64</v>
      </c>
      <c r="CU7" s="36">
        <v>37.950000000000003</v>
      </c>
      <c r="CV7" s="36">
        <v>39.880000000000003</v>
      </c>
      <c r="CW7" s="36">
        <v>88.53</v>
      </c>
      <c r="CX7" s="36">
        <v>81.849999999999994</v>
      </c>
      <c r="CY7" s="36">
        <v>60.64</v>
      </c>
      <c r="CZ7" s="36">
        <v>73.900000000000006</v>
      </c>
      <c r="DA7" s="36">
        <v>75</v>
      </c>
      <c r="DB7" s="36">
        <v>85.97</v>
      </c>
      <c r="DC7" s="36">
        <v>85.47</v>
      </c>
      <c r="DD7" s="36">
        <v>80.91</v>
      </c>
      <c r="DE7" s="36">
        <v>87.19</v>
      </c>
      <c r="DF7" s="36">
        <v>88.2</v>
      </c>
      <c r="DG7" s="36">
        <v>88.11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0.01</v>
      </c>
      <c r="EN7" s="36">
        <v>0.01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cp:lastPrinted>2016-02-16T09:02:11Z</cp:lastPrinted>
  <dcterms:created xsi:type="dcterms:W3CDTF">2016-02-03T09:23:21Z</dcterms:created>
  <dcterms:modified xsi:type="dcterms:W3CDTF">2016-02-16T09:02:26Z</dcterms:modified>
  <cp:category/>
</cp:coreProperties>
</file>