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715" windowHeight="8190" activeTab="0"/>
  </bookViews>
  <sheets>
    <sheet name="ページ" sheetId="1" r:id="rId1"/>
    <sheet name="地区別１世帯当たり人員" sheetId="2" r:id="rId2"/>
    <sheet name="１世帯当たり市町村順位" sheetId="3" r:id="rId3"/>
    <sheet name="地区別人口密度" sheetId="4" r:id="rId4"/>
    <sheet name="人口密度市町村順位" sheetId="5" r:id="rId5"/>
  </sheets>
  <definedNames>
    <definedName name="_xlnm._FilterDatabase" localSheetId="2" hidden="1">'１世帯当たり市町村順位'!$B$3:$D$3</definedName>
    <definedName name="_xlnm._FilterDatabase" localSheetId="4" hidden="1">'人口密度市町村順位'!$C$4:$E$4</definedName>
    <definedName name="_xlnm.Print_Area" localSheetId="0">'ページ'!$A$1:$W$42</definedName>
  </definedNames>
  <calcPr fullCalcOnLoad="1"/>
</workbook>
</file>

<file path=xl/sharedStrings.xml><?xml version="1.0" encoding="utf-8"?>
<sst xmlns="http://schemas.openxmlformats.org/spreadsheetml/2006/main" count="258" uniqueCount="94">
  <si>
    <t>平成７年</t>
  </si>
  <si>
    <t>平成２年</t>
  </si>
  <si>
    <t>人口
密度</t>
  </si>
  <si>
    <t>総　数</t>
  </si>
  <si>
    <t>男</t>
  </si>
  <si>
    <t>女</t>
  </si>
  <si>
    <t>（1㎢当たり）</t>
  </si>
  <si>
    <t>総数</t>
  </si>
  <si>
    <t>県  計</t>
  </si>
  <si>
    <t>―</t>
  </si>
  <si>
    <t>東部地区</t>
  </si>
  <si>
    <t>中部地区</t>
  </si>
  <si>
    <t>西部地区</t>
  </si>
  <si>
    <t>鳥 取 市</t>
  </si>
  <si>
    <t>米 子 市</t>
  </si>
  <si>
    <t>倉 吉 市</t>
  </si>
  <si>
    <t>境 港 市</t>
  </si>
  <si>
    <t>岩 美 町</t>
  </si>
  <si>
    <t>若 桜 町</t>
  </si>
  <si>
    <t>智 頭 町</t>
  </si>
  <si>
    <t>八 頭 町</t>
  </si>
  <si>
    <t>三 朝 町</t>
  </si>
  <si>
    <t>湯梨浜町</t>
  </si>
  <si>
    <t>琴 浦 町</t>
  </si>
  <si>
    <t>北 栄 町</t>
  </si>
  <si>
    <t>日吉津村</t>
  </si>
  <si>
    <t>大 山 町</t>
  </si>
  <si>
    <t>南 部 町</t>
  </si>
  <si>
    <t>伯 耆 町</t>
  </si>
  <si>
    <t>日 南 町</t>
  </si>
  <si>
    <t>日 野 町</t>
  </si>
  <si>
    <t>江 府 町</t>
  </si>
  <si>
    <t>平成２２年</t>
  </si>
  <si>
    <t>注）・東部地区…鳥取市、岩美町、若桜町、智頭町、八頭町　　中部地区…倉吉市、三朝町、湯梨浜町、琴浦町、北栄町　　西部地区…米子市、境港市、日吉津村、大山町、南部町、伯耆町、日南町、日野町、江府町</t>
  </si>
  <si>
    <t>　　・１世帯あたりの人員 ＝ 一般世帯の世帯人員／一般世帯の世帯数</t>
  </si>
  <si>
    <t>第２表　国 勢 調 査 に お け る 市 町 村 別 人 口 及 び 世 帯 数</t>
  </si>
  <si>
    <t>平成２７年</t>
  </si>
  <si>
    <t>平成17年</t>
  </si>
  <si>
    <t>平成12年</t>
  </si>
  <si>
    <t>H22
｜
H27</t>
  </si>
  <si>
    <t>H17
｜
H22</t>
  </si>
  <si>
    <t>H12
｜
H17</t>
  </si>
  <si>
    <t>H7
｜
H12</t>
  </si>
  <si>
    <t>H2
｜
H7</t>
  </si>
  <si>
    <t>人　　口（人）　</t>
  </si>
  <si>
    <t>総世帯数
（世帯）</t>
  </si>
  <si>
    <t>１世帯
当たり
の人員
（人）</t>
  </si>
  <si>
    <t>人　　口（人）</t>
  </si>
  <si>
    <t>人口
総数
（人）</t>
  </si>
  <si>
    <t>人口の５年間の増減率（％）</t>
  </si>
  <si>
    <t>　　・平成２年～平成２２年の数値は、平成２７年１０月１日現在の市町村の境域に基づいて組み替えたもの</t>
  </si>
  <si>
    <t>東部</t>
  </si>
  <si>
    <t>中部</t>
  </si>
  <si>
    <t>西部</t>
  </si>
  <si>
    <t>世帯数</t>
  </si>
  <si>
    <t>世帯人員</t>
  </si>
  <si>
    <t>①</t>
  </si>
  <si>
    <t>②</t>
  </si>
  <si>
    <t>③</t>
  </si>
  <si>
    <t>④</t>
  </si>
  <si>
    <t>⑤</t>
  </si>
  <si>
    <t>⑥</t>
  </si>
  <si>
    <t>⑦</t>
  </si>
  <si>
    <t>⑧</t>
  </si>
  <si>
    <t>⑨</t>
  </si>
  <si>
    <t>⑩</t>
  </si>
  <si>
    <t>⑪</t>
  </si>
  <si>
    <t>⑫</t>
  </si>
  <si>
    <t>⑬</t>
  </si>
  <si>
    <t>⑭</t>
  </si>
  <si>
    <t>⑮</t>
  </si>
  <si>
    <t>⑯</t>
  </si>
  <si>
    <t>⑰</t>
  </si>
  <si>
    <t>⑲</t>
  </si>
  <si>
    <t>世帯数合計</t>
  </si>
  <si>
    <t>世帯人員合計</t>
  </si>
  <si>
    <t>地区</t>
  </si>
  <si>
    <t>市町村</t>
  </si>
  <si>
    <t>１世帯当たり人員</t>
  </si>
  <si>
    <t>１世帯当たり
の人員（人）</t>
  </si>
  <si>
    <t>順位</t>
  </si>
  <si>
    <t>市町村番号</t>
  </si>
  <si>
    <t>⑱</t>
  </si>
  <si>
    <t>人口密度</t>
  </si>
  <si>
    <t>面積</t>
  </si>
  <si>
    <t>人口</t>
  </si>
  <si>
    <t>人口合計</t>
  </si>
  <si>
    <t>面積合計</t>
  </si>
  <si>
    <t>鳥取県</t>
  </si>
  <si>
    <t>地区別　一般世帯の１世帯当たり人員</t>
  </si>
  <si>
    <t>一般世帯の１世帯当たり人員　市町村順位</t>
  </si>
  <si>
    <t>地区別　人口密度</t>
  </si>
  <si>
    <t>人口密度　市町村順位</t>
  </si>
  <si>
    <t>　　・人口密度の算出に用いた面積は、国土交通省国土地理院「平成２７年全国都道府県市区町村別面積調」による。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</si>
</sst>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);[Red]\(#,##0.0\)"/>
    <numFmt numFmtId="177" formatCode="0.0_ "/>
    <numFmt numFmtId="178" formatCode="#,##0_);[Red]\(#,##0\)"/>
    <numFmt numFmtId="179" formatCode="#,##0_ "/>
    <numFmt numFmtId="180" formatCode="0_ "/>
  </numFmts>
  <fonts count="47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6"/>
      <name val="ＭＳ Ｐ明朝"/>
      <family val="1"/>
    </font>
    <font>
      <sz val="12"/>
      <name val="ＭＳ Ｐ明朝"/>
      <family val="1"/>
    </font>
    <font>
      <sz val="11"/>
      <name val="ＭＳ Ｐ明朝"/>
      <family val="1"/>
    </font>
    <font>
      <sz val="9"/>
      <name val="ＭＳ 明朝"/>
      <family val="1"/>
    </font>
    <font>
      <sz val="9"/>
      <name val="ＭＳ Ｐゴシック"/>
      <family val="3"/>
    </font>
    <font>
      <b/>
      <sz val="2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13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vertical="center"/>
    </xf>
    <xf numFmtId="0" fontId="4" fillId="0" borderId="17" xfId="0" applyFont="1" applyFill="1" applyBorder="1" applyAlignment="1">
      <alignment horizontal="center" vertical="center" shrinkToFit="1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22" xfId="0" applyBorder="1" applyAlignment="1">
      <alignment horizontal="center" vertical="center"/>
    </xf>
    <xf numFmtId="3" fontId="6" fillId="0" borderId="0" xfId="0" applyNumberFormat="1" applyFont="1" applyFill="1" applyBorder="1" applyAlignment="1">
      <alignment vertical="center"/>
    </xf>
    <xf numFmtId="3" fontId="6" fillId="0" borderId="23" xfId="0" applyNumberFormat="1" applyFont="1" applyFill="1" applyBorder="1" applyAlignment="1">
      <alignment vertical="center"/>
    </xf>
    <xf numFmtId="3" fontId="6" fillId="0" borderId="24" xfId="0" applyNumberFormat="1" applyFont="1" applyFill="1" applyBorder="1" applyAlignment="1">
      <alignment vertical="center"/>
    </xf>
    <xf numFmtId="38" fontId="6" fillId="0" borderId="25" xfId="48" applyFont="1" applyFill="1" applyBorder="1" applyAlignment="1">
      <alignment vertical="center"/>
    </xf>
    <xf numFmtId="177" fontId="7" fillId="0" borderId="22" xfId="0" applyNumberFormat="1" applyFont="1" applyBorder="1" applyAlignment="1">
      <alignment vertical="center"/>
    </xf>
    <xf numFmtId="177" fontId="7" fillId="0" borderId="23" xfId="0" applyNumberFormat="1" applyFont="1" applyBorder="1" applyAlignment="1">
      <alignment vertical="center"/>
    </xf>
    <xf numFmtId="3" fontId="6" fillId="0" borderId="22" xfId="0" applyNumberFormat="1" applyFont="1" applyFill="1" applyBorder="1" applyAlignment="1">
      <alignment vertical="center"/>
    </xf>
    <xf numFmtId="179" fontId="6" fillId="0" borderId="25" xfId="0" applyNumberFormat="1" applyFont="1" applyFill="1" applyBorder="1" applyAlignment="1">
      <alignment vertical="center"/>
    </xf>
    <xf numFmtId="0" fontId="0" fillId="0" borderId="22" xfId="0" applyBorder="1" applyAlignment="1">
      <alignment horizontal="distributed" vertical="center"/>
    </xf>
    <xf numFmtId="38" fontId="6" fillId="0" borderId="0" xfId="48" applyFont="1" applyFill="1" applyBorder="1" applyAlignment="1">
      <alignment vertical="center"/>
    </xf>
    <xf numFmtId="0" fontId="0" fillId="0" borderId="26" xfId="0" applyBorder="1" applyAlignment="1">
      <alignment horizontal="center" vertical="center"/>
    </xf>
    <xf numFmtId="3" fontId="6" fillId="0" borderId="27" xfId="0" applyNumberFormat="1" applyFont="1" applyFill="1" applyBorder="1" applyAlignment="1">
      <alignment vertical="center"/>
    </xf>
    <xf numFmtId="3" fontId="6" fillId="0" borderId="28" xfId="0" applyNumberFormat="1" applyFont="1" applyFill="1" applyBorder="1" applyAlignment="1">
      <alignment vertical="center"/>
    </xf>
    <xf numFmtId="180" fontId="0" fillId="0" borderId="29" xfId="0" applyNumberFormat="1" applyFont="1" applyFill="1" applyBorder="1" applyAlignment="1">
      <alignment horizontal="center" vertical="center"/>
    </xf>
    <xf numFmtId="3" fontId="6" fillId="0" borderId="30" xfId="0" applyNumberFormat="1" applyFont="1" applyFill="1" applyBorder="1" applyAlignment="1">
      <alignment vertical="center"/>
    </xf>
    <xf numFmtId="4" fontId="6" fillId="0" borderId="31" xfId="0" applyNumberFormat="1" applyFont="1" applyFill="1" applyBorder="1" applyAlignment="1">
      <alignment vertical="center"/>
    </xf>
    <xf numFmtId="4" fontId="0" fillId="0" borderId="29" xfId="0" applyNumberFormat="1" applyFont="1" applyFill="1" applyBorder="1" applyAlignment="1">
      <alignment horizontal="center" vertical="center"/>
    </xf>
    <xf numFmtId="178" fontId="7" fillId="0" borderId="31" xfId="0" applyNumberFormat="1" applyFont="1" applyFill="1" applyBorder="1" applyAlignment="1">
      <alignment vertical="center"/>
    </xf>
    <xf numFmtId="178" fontId="0" fillId="0" borderId="32" xfId="0" applyNumberFormat="1" applyFont="1" applyFill="1" applyBorder="1" applyAlignment="1">
      <alignment horizontal="center" vertical="center"/>
    </xf>
    <xf numFmtId="3" fontId="6" fillId="0" borderId="33" xfId="0" applyNumberFormat="1" applyFont="1" applyFill="1" applyBorder="1" applyAlignment="1">
      <alignment vertical="center"/>
    </xf>
    <xf numFmtId="38" fontId="6" fillId="0" borderId="27" xfId="48" applyFont="1" applyFill="1" applyBorder="1" applyAlignment="1">
      <alignment vertical="center"/>
    </xf>
    <xf numFmtId="177" fontId="7" fillId="0" borderId="26" xfId="0" applyNumberFormat="1" applyFont="1" applyBorder="1" applyAlignment="1">
      <alignment vertical="center"/>
    </xf>
    <xf numFmtId="0" fontId="0" fillId="0" borderId="29" xfId="0" applyFont="1" applyBorder="1" applyAlignment="1">
      <alignment horizontal="center" vertical="center"/>
    </xf>
    <xf numFmtId="177" fontId="7" fillId="0" borderId="30" xfId="0" applyNumberFormat="1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180" fontId="0" fillId="0" borderId="0" xfId="0" applyNumberFormat="1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vertical="center"/>
    </xf>
    <xf numFmtId="4" fontId="0" fillId="0" borderId="0" xfId="0" applyNumberFormat="1" applyFont="1" applyFill="1" applyBorder="1" applyAlignment="1">
      <alignment horizontal="center" vertical="center"/>
    </xf>
    <xf numFmtId="178" fontId="7" fillId="0" borderId="0" xfId="0" applyNumberFormat="1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 horizontal="center" vertical="center"/>
    </xf>
    <xf numFmtId="177" fontId="7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177" fontId="6" fillId="0" borderId="0" xfId="0" applyNumberFormat="1" applyFont="1" applyAlignment="1">
      <alignment vertical="center"/>
    </xf>
    <xf numFmtId="0" fontId="8" fillId="0" borderId="0" xfId="0" applyFont="1" applyFill="1" applyBorder="1" applyAlignment="1">
      <alignment horizontal="left" vertical="top" wrapText="1"/>
    </xf>
    <xf numFmtId="0" fontId="10" fillId="0" borderId="0" xfId="0" applyFont="1" applyFill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177" fontId="7" fillId="0" borderId="34" xfId="0" applyNumberFormat="1" applyFont="1" applyBorder="1" applyAlignment="1">
      <alignment vertical="center"/>
    </xf>
    <xf numFmtId="177" fontId="7" fillId="0" borderId="35" xfId="0" applyNumberFormat="1" applyFont="1" applyBorder="1" applyAlignment="1">
      <alignment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13" xfId="0" applyBorder="1" applyAlignment="1">
      <alignment horizontal="distributed" vertical="center"/>
    </xf>
    <xf numFmtId="0" fontId="0" fillId="0" borderId="37" xfId="0" applyBorder="1" applyAlignment="1">
      <alignment horizontal="distributed" vertical="center"/>
    </xf>
    <xf numFmtId="0" fontId="0" fillId="0" borderId="32" xfId="0" applyBorder="1" applyAlignment="1">
      <alignment horizontal="distributed" vertical="center"/>
    </xf>
    <xf numFmtId="0" fontId="0" fillId="0" borderId="36" xfId="0" applyBorder="1" applyAlignment="1">
      <alignment horizontal="center" vertical="center" shrinkToFit="1"/>
    </xf>
    <xf numFmtId="0" fontId="0" fillId="0" borderId="36" xfId="0" applyFill="1" applyBorder="1" applyAlignment="1">
      <alignment horizontal="center" vertical="center" shrinkToFit="1"/>
    </xf>
    <xf numFmtId="4" fontId="6" fillId="0" borderId="17" xfId="0" applyNumberFormat="1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Fill="1" applyBorder="1" applyAlignment="1">
      <alignment vertical="center" wrapText="1" shrinkToFit="1"/>
    </xf>
    <xf numFmtId="0" fontId="0" fillId="0" borderId="0" xfId="0" applyBorder="1" applyAlignment="1">
      <alignment horizontal="distributed" vertical="center"/>
    </xf>
    <xf numFmtId="0" fontId="4" fillId="0" borderId="0" xfId="0" applyFont="1" applyFill="1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Fill="1" applyBorder="1" applyAlignment="1">
      <alignment horizontal="distributed" vertical="center"/>
    </xf>
    <xf numFmtId="0" fontId="0" fillId="0" borderId="37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3" fontId="6" fillId="0" borderId="25" xfId="0" applyNumberFormat="1" applyFont="1" applyFill="1" applyBorder="1" applyAlignment="1">
      <alignment vertical="center"/>
    </xf>
    <xf numFmtId="3" fontId="6" fillId="0" borderId="38" xfId="0" applyNumberFormat="1" applyFont="1" applyFill="1" applyBorder="1" applyAlignment="1">
      <alignment horizontal="center" vertical="center"/>
    </xf>
    <xf numFmtId="176" fontId="7" fillId="0" borderId="17" xfId="0" applyNumberFormat="1" applyFont="1" applyFill="1" applyBorder="1" applyAlignment="1">
      <alignment vertical="center"/>
    </xf>
    <xf numFmtId="3" fontId="6" fillId="0" borderId="37" xfId="0" applyNumberFormat="1" applyFont="1" applyFill="1" applyBorder="1" applyAlignment="1">
      <alignment horizontal="center" vertical="center"/>
    </xf>
    <xf numFmtId="177" fontId="7" fillId="0" borderId="22" xfId="0" applyNumberFormat="1" applyFont="1" applyFill="1" applyBorder="1" applyAlignment="1">
      <alignment vertical="center"/>
    </xf>
    <xf numFmtId="3" fontId="6" fillId="0" borderId="38" xfId="0" applyNumberFormat="1" applyFont="1" applyFill="1" applyBorder="1" applyAlignment="1">
      <alignment vertical="center"/>
    </xf>
    <xf numFmtId="3" fontId="6" fillId="0" borderId="17" xfId="0" applyNumberFormat="1" applyFont="1" applyFill="1" applyBorder="1" applyAlignment="1">
      <alignment vertical="center"/>
    </xf>
    <xf numFmtId="178" fontId="7" fillId="0" borderId="37" xfId="0" applyNumberFormat="1" applyFont="1" applyFill="1" applyBorder="1" applyAlignment="1">
      <alignment vertical="center"/>
    </xf>
    <xf numFmtId="177" fontId="7" fillId="0" borderId="38" xfId="0" applyNumberFormat="1" applyFont="1" applyFill="1" applyBorder="1" applyAlignment="1">
      <alignment vertical="center"/>
    </xf>
    <xf numFmtId="180" fontId="7" fillId="0" borderId="38" xfId="0" applyNumberFormat="1" applyFont="1" applyFill="1" applyBorder="1" applyAlignment="1">
      <alignment horizontal="center" vertical="center"/>
    </xf>
    <xf numFmtId="4" fontId="7" fillId="0" borderId="38" xfId="0" applyNumberFormat="1" applyFont="1" applyFill="1" applyBorder="1" applyAlignment="1">
      <alignment horizontal="center" vertical="center"/>
    </xf>
    <xf numFmtId="178" fontId="7" fillId="0" borderId="37" xfId="0" applyNumberFormat="1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center"/>
    </xf>
    <xf numFmtId="178" fontId="7" fillId="0" borderId="38" xfId="0" applyNumberFormat="1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>
      <alignment vertical="center"/>
    </xf>
    <xf numFmtId="180" fontId="7" fillId="0" borderId="37" xfId="0" applyNumberFormat="1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19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top" wrapText="1"/>
    </xf>
    <xf numFmtId="0" fontId="0" fillId="0" borderId="20" xfId="0" applyFont="1" applyBorder="1" applyAlignment="1">
      <alignment horizontal="center" vertical="center" wrapText="1"/>
    </xf>
    <xf numFmtId="0" fontId="0" fillId="0" borderId="22" xfId="0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Fill="1" applyAlignment="1">
      <alignment horizontal="right" vertical="center"/>
    </xf>
    <xf numFmtId="0" fontId="0" fillId="0" borderId="28" xfId="0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58" fontId="3" fillId="0" borderId="15" xfId="0" applyNumberFormat="1" applyFont="1" applyFill="1" applyBorder="1" applyAlignment="1">
      <alignment horizontal="center" vertical="center"/>
    </xf>
    <xf numFmtId="58" fontId="3" fillId="0" borderId="40" xfId="0" applyNumberFormat="1" applyFont="1" applyFill="1" applyBorder="1" applyAlignment="1">
      <alignment horizontal="center" vertical="center"/>
    </xf>
    <xf numFmtId="58" fontId="3" fillId="0" borderId="41" xfId="0" applyNumberFormat="1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5</xdr:row>
      <xdr:rowOff>114300</xdr:rowOff>
    </xdr:from>
    <xdr:to>
      <xdr:col>3</xdr:col>
      <xdr:colOff>276225</xdr:colOff>
      <xdr:row>5</xdr:row>
      <xdr:rowOff>342900</xdr:rowOff>
    </xdr:to>
    <xdr:sp>
      <xdr:nvSpPr>
        <xdr:cNvPr id="1" name="Oval 1"/>
        <xdr:cNvSpPr>
          <a:spLocks/>
        </xdr:cNvSpPr>
      </xdr:nvSpPr>
      <xdr:spPr>
        <a:xfrm>
          <a:off x="2486025" y="1524000"/>
          <a:ext cx="247650" cy="2286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36000" rIns="0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順位</a:t>
          </a:r>
        </a:p>
      </xdr:txBody>
    </xdr:sp>
    <xdr:clientData/>
  </xdr:twoCellAnchor>
  <xdr:twoCellAnchor>
    <xdr:from>
      <xdr:col>7</xdr:col>
      <xdr:colOff>28575</xdr:colOff>
      <xdr:row>4</xdr:row>
      <xdr:rowOff>295275</xdr:rowOff>
    </xdr:from>
    <xdr:to>
      <xdr:col>7</xdr:col>
      <xdr:colOff>295275</xdr:colOff>
      <xdr:row>5</xdr:row>
      <xdr:rowOff>152400</xdr:rowOff>
    </xdr:to>
    <xdr:sp>
      <xdr:nvSpPr>
        <xdr:cNvPr id="2" name="Oval 2"/>
        <xdr:cNvSpPr>
          <a:spLocks/>
        </xdr:cNvSpPr>
      </xdr:nvSpPr>
      <xdr:spPr>
        <a:xfrm>
          <a:off x="4905375" y="1323975"/>
          <a:ext cx="266700" cy="2381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36000" rIns="0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順位</a:t>
          </a:r>
        </a:p>
      </xdr:txBody>
    </xdr:sp>
    <xdr:clientData/>
  </xdr:twoCellAnchor>
  <xdr:twoCellAnchor>
    <xdr:from>
      <xdr:col>9</xdr:col>
      <xdr:colOff>38100</xdr:colOff>
      <xdr:row>4</xdr:row>
      <xdr:rowOff>304800</xdr:rowOff>
    </xdr:from>
    <xdr:to>
      <xdr:col>9</xdr:col>
      <xdr:colOff>285750</xdr:colOff>
      <xdr:row>5</xdr:row>
      <xdr:rowOff>161925</xdr:rowOff>
    </xdr:to>
    <xdr:sp>
      <xdr:nvSpPr>
        <xdr:cNvPr id="3" name="Oval 3"/>
        <xdr:cNvSpPr>
          <a:spLocks/>
        </xdr:cNvSpPr>
      </xdr:nvSpPr>
      <xdr:spPr>
        <a:xfrm>
          <a:off x="5838825" y="1333500"/>
          <a:ext cx="247650" cy="2381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36000" rIns="0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順位</a:t>
          </a:r>
        </a:p>
      </xdr:txBody>
    </xdr:sp>
    <xdr:clientData/>
  </xdr:twoCellAnchor>
  <xdr:twoCellAnchor>
    <xdr:from>
      <xdr:col>18</xdr:col>
      <xdr:colOff>28575</xdr:colOff>
      <xdr:row>4</xdr:row>
      <xdr:rowOff>295275</xdr:rowOff>
    </xdr:from>
    <xdr:to>
      <xdr:col>18</xdr:col>
      <xdr:colOff>295275</xdr:colOff>
      <xdr:row>5</xdr:row>
      <xdr:rowOff>152400</xdr:rowOff>
    </xdr:to>
    <xdr:sp>
      <xdr:nvSpPr>
        <xdr:cNvPr id="4" name="Oval 4"/>
        <xdr:cNvSpPr>
          <a:spLocks/>
        </xdr:cNvSpPr>
      </xdr:nvSpPr>
      <xdr:spPr>
        <a:xfrm>
          <a:off x="12277725" y="1323975"/>
          <a:ext cx="266700" cy="2381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36000" rIns="0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順位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6"/>
  <sheetViews>
    <sheetView tabSelected="1" view="pageBreakPreview" zoomScale="80" zoomScaleNormal="80" zoomScaleSheetLayoutView="80" zoomScalePageLayoutView="0" workbookViewId="0" topLeftCell="A1">
      <selection activeCell="D21" sqref="D21"/>
    </sheetView>
  </sheetViews>
  <sheetFormatPr defaultColWidth="9.00390625" defaultRowHeight="13.5"/>
  <cols>
    <col min="1" max="1" width="11.00390625" style="0" customWidth="1"/>
    <col min="2" max="3" width="10.625" style="0" customWidth="1"/>
    <col min="4" max="4" width="4.125" style="0" customWidth="1"/>
    <col min="5" max="6" width="10.625" style="0" customWidth="1"/>
    <col min="7" max="7" width="6.375" style="0" customWidth="1"/>
    <col min="8" max="8" width="4.00390625" style="0" customWidth="1"/>
    <col min="9" max="9" width="8.125" style="0" customWidth="1"/>
    <col min="10" max="10" width="4.00390625" style="0" customWidth="1"/>
    <col min="11" max="17" width="10.625" style="0" customWidth="1"/>
    <col min="18" max="18" width="6.25390625" style="0" customWidth="1"/>
    <col min="19" max="19" width="4.00390625" style="0" customWidth="1"/>
    <col min="20" max="23" width="6.25390625" style="0" customWidth="1"/>
    <col min="24" max="24" width="1.4921875" style="0" customWidth="1"/>
  </cols>
  <sheetData>
    <row r="1" spans="1:23" ht="36.75" customHeight="1">
      <c r="A1" s="124" t="s">
        <v>35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</row>
    <row r="2" spans="1:23" ht="5.25" customHeigh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118"/>
      <c r="V2" s="118"/>
      <c r="W2" s="118"/>
    </row>
    <row r="3" spans="1:23" ht="15.75" customHeight="1">
      <c r="A3" s="1"/>
      <c r="U3" s="119"/>
      <c r="V3" s="119"/>
      <c r="W3" s="119"/>
    </row>
    <row r="4" spans="1:23" ht="23.25" customHeight="1">
      <c r="A4" s="125" t="s">
        <v>77</v>
      </c>
      <c r="B4" s="128" t="s">
        <v>36</v>
      </c>
      <c r="C4" s="129"/>
      <c r="D4" s="129"/>
      <c r="E4" s="129"/>
      <c r="F4" s="129"/>
      <c r="G4" s="129"/>
      <c r="H4" s="129"/>
      <c r="I4" s="129"/>
      <c r="J4" s="130"/>
      <c r="K4" s="128" t="s">
        <v>32</v>
      </c>
      <c r="L4" s="131"/>
      <c r="M4" s="132"/>
      <c r="N4" s="61" t="s">
        <v>37</v>
      </c>
      <c r="O4" s="61" t="s">
        <v>38</v>
      </c>
      <c r="P4" s="61" t="s">
        <v>0</v>
      </c>
      <c r="Q4" s="61" t="s">
        <v>1</v>
      </c>
      <c r="R4" s="133" t="s">
        <v>49</v>
      </c>
      <c r="S4" s="133"/>
      <c r="T4" s="133"/>
      <c r="U4" s="133"/>
      <c r="V4" s="133"/>
      <c r="W4" s="133"/>
    </row>
    <row r="5" spans="1:23" ht="30" customHeight="1">
      <c r="A5" s="126"/>
      <c r="B5" s="99" t="s">
        <v>45</v>
      </c>
      <c r="C5" s="134" t="s">
        <v>44</v>
      </c>
      <c r="D5" s="135"/>
      <c r="E5" s="135"/>
      <c r="F5" s="135"/>
      <c r="G5" s="120" t="s">
        <v>46</v>
      </c>
      <c r="H5" s="107"/>
      <c r="I5" s="4" t="s">
        <v>2</v>
      </c>
      <c r="J5" s="109"/>
      <c r="K5" s="101" t="s">
        <v>47</v>
      </c>
      <c r="L5" s="102"/>
      <c r="M5" s="103"/>
      <c r="N5" s="99" t="s">
        <v>48</v>
      </c>
      <c r="O5" s="99" t="s">
        <v>48</v>
      </c>
      <c r="P5" s="99" t="s">
        <v>48</v>
      </c>
      <c r="Q5" s="99" t="s">
        <v>48</v>
      </c>
      <c r="R5" s="112" t="s">
        <v>39</v>
      </c>
      <c r="S5" s="114"/>
      <c r="T5" s="112" t="s">
        <v>40</v>
      </c>
      <c r="U5" s="116" t="s">
        <v>41</v>
      </c>
      <c r="V5" s="122" t="s">
        <v>42</v>
      </c>
      <c r="W5" s="105" t="s">
        <v>43</v>
      </c>
    </row>
    <row r="6" spans="1:23" ht="34.5" customHeight="1">
      <c r="A6" s="127"/>
      <c r="B6" s="100"/>
      <c r="C6" s="9" t="s">
        <v>3</v>
      </c>
      <c r="D6" s="10"/>
      <c r="E6" s="3" t="s">
        <v>4</v>
      </c>
      <c r="F6" s="3" t="s">
        <v>5</v>
      </c>
      <c r="G6" s="121"/>
      <c r="H6" s="108"/>
      <c r="I6" s="11" t="s">
        <v>6</v>
      </c>
      <c r="J6" s="110"/>
      <c r="K6" s="12" t="s">
        <v>7</v>
      </c>
      <c r="L6" s="3" t="s">
        <v>4</v>
      </c>
      <c r="M6" s="13" t="s">
        <v>5</v>
      </c>
      <c r="N6" s="104"/>
      <c r="O6" s="104"/>
      <c r="P6" s="104"/>
      <c r="Q6" s="104"/>
      <c r="R6" s="113"/>
      <c r="S6" s="115"/>
      <c r="T6" s="113"/>
      <c r="U6" s="117"/>
      <c r="V6" s="123"/>
      <c r="W6" s="106"/>
    </row>
    <row r="7" spans="1:23" ht="7.5" customHeight="1">
      <c r="A7" s="15"/>
      <c r="B7" s="16"/>
      <c r="C7" s="7"/>
      <c r="D7" s="2"/>
      <c r="E7" s="3"/>
      <c r="F7" s="3"/>
      <c r="G7" s="17"/>
      <c r="H7" s="5"/>
      <c r="I7" s="4"/>
      <c r="J7" s="6"/>
      <c r="K7" s="12"/>
      <c r="L7" s="3"/>
      <c r="M7" s="3"/>
      <c r="N7" s="12"/>
      <c r="O7" s="16"/>
      <c r="P7" s="16"/>
      <c r="Q7" s="16"/>
      <c r="R7" s="18"/>
      <c r="S7" s="8"/>
      <c r="T7" s="18"/>
      <c r="U7" s="14"/>
      <c r="V7" s="14"/>
      <c r="W7" s="58"/>
    </row>
    <row r="8" spans="1:23" ht="19.5" customHeight="1">
      <c r="A8" s="19" t="s">
        <v>8</v>
      </c>
      <c r="B8" s="83">
        <f>B9+B10+B11</f>
        <v>216894</v>
      </c>
      <c r="C8" s="20">
        <f>E8+F8</f>
        <v>573441</v>
      </c>
      <c r="D8" s="84" t="s">
        <v>9</v>
      </c>
      <c r="E8" s="21">
        <f>E9+E10+E11</f>
        <v>273705</v>
      </c>
      <c r="F8" s="21">
        <f>F9+F10+F11</f>
        <v>299736</v>
      </c>
      <c r="G8" s="71">
        <v>2.567465</v>
      </c>
      <c r="H8" s="84" t="s">
        <v>9</v>
      </c>
      <c r="I8" s="85">
        <v>163.5</v>
      </c>
      <c r="J8" s="86" t="s">
        <v>9</v>
      </c>
      <c r="K8" s="20">
        <f>L8+M8</f>
        <v>588667</v>
      </c>
      <c r="L8" s="21">
        <f aca="true" t="shared" si="0" ref="L8:Q8">L9+L10+L11</f>
        <v>280701</v>
      </c>
      <c r="M8" s="21">
        <f t="shared" si="0"/>
        <v>307966</v>
      </c>
      <c r="N8" s="23">
        <f t="shared" si="0"/>
        <v>607012</v>
      </c>
      <c r="O8" s="23">
        <f t="shared" si="0"/>
        <v>613289</v>
      </c>
      <c r="P8" s="23">
        <f t="shared" si="0"/>
        <v>614929</v>
      </c>
      <c r="Q8" s="23">
        <f t="shared" si="0"/>
        <v>615722</v>
      </c>
      <c r="R8" s="87">
        <f>(C8/K8-1)*100</f>
        <v>-2.5865217516864325</v>
      </c>
      <c r="S8" s="84" t="s">
        <v>9</v>
      </c>
      <c r="T8" s="24">
        <f>(K8/N8-1)*100</f>
        <v>-3.022180780610595</v>
      </c>
      <c r="U8" s="25">
        <f aca="true" t="shared" si="1" ref="U8:W11">(N8/O8-1)*100</f>
        <v>-1.0234978941412565</v>
      </c>
      <c r="V8" s="25">
        <f t="shared" si="1"/>
        <v>-0.2666974561290836</v>
      </c>
      <c r="W8" s="59">
        <f t="shared" si="1"/>
        <v>-0.12879188984639134</v>
      </c>
    </row>
    <row r="9" spans="1:23" ht="19.5" customHeight="1">
      <c r="A9" s="19" t="s">
        <v>10</v>
      </c>
      <c r="B9" s="83">
        <f>B13+B18+B20+B21+B22</f>
        <v>89051</v>
      </c>
      <c r="C9" s="20">
        <f>C13+C18+C20+C21+C22</f>
        <v>232610</v>
      </c>
      <c r="D9" s="84" t="s">
        <v>9</v>
      </c>
      <c r="E9" s="21">
        <f>E13+E18+E20+E21+E22</f>
        <v>112608</v>
      </c>
      <c r="F9" s="21">
        <f>F13+F18+F20+F21+F22</f>
        <v>120002</v>
      </c>
      <c r="G9" s="71">
        <v>2.542891</v>
      </c>
      <c r="H9" s="84" t="s">
        <v>9</v>
      </c>
      <c r="I9" s="85">
        <v>153.2123</v>
      </c>
      <c r="J9" s="86" t="s">
        <v>9</v>
      </c>
      <c r="K9" s="20">
        <f aca="true" t="shared" si="2" ref="K9:Q9">K13+K18+K20+K21+K22</f>
        <v>239829</v>
      </c>
      <c r="L9" s="21">
        <f t="shared" si="2"/>
        <v>116053</v>
      </c>
      <c r="M9" s="21">
        <f t="shared" si="2"/>
        <v>123776</v>
      </c>
      <c r="N9" s="26">
        <f t="shared" si="2"/>
        <v>247469</v>
      </c>
      <c r="O9" s="26">
        <f t="shared" si="2"/>
        <v>249385</v>
      </c>
      <c r="P9" s="26">
        <f t="shared" si="2"/>
        <v>249108</v>
      </c>
      <c r="Q9" s="26">
        <f t="shared" si="2"/>
        <v>248814</v>
      </c>
      <c r="R9" s="87">
        <f>(C9/K9-1)*100</f>
        <v>-3.0100613353681194</v>
      </c>
      <c r="S9" s="84" t="s">
        <v>9</v>
      </c>
      <c r="T9" s="24">
        <f>(K9/N9-1)*100</f>
        <v>-3.0872553734002994</v>
      </c>
      <c r="U9" s="25">
        <f t="shared" si="1"/>
        <v>-0.7682899933837195</v>
      </c>
      <c r="V9" s="25">
        <f t="shared" si="1"/>
        <v>0.11119675000401674</v>
      </c>
      <c r="W9" s="59">
        <f t="shared" si="1"/>
        <v>0.11816055366660194</v>
      </c>
    </row>
    <row r="10" spans="1:23" ht="19.5" customHeight="1">
      <c r="A10" s="19" t="s">
        <v>11</v>
      </c>
      <c r="B10" s="83">
        <f>B15+B24+B25+B26+B27</f>
        <v>36928</v>
      </c>
      <c r="C10" s="20">
        <f>C15+C24+C25+C26+C27</f>
        <v>104320</v>
      </c>
      <c r="D10" s="84" t="s">
        <v>9</v>
      </c>
      <c r="E10" s="21">
        <f>E15+E24+E25+E26+E27</f>
        <v>49293</v>
      </c>
      <c r="F10" s="21">
        <f>F15+F24+F25+F26+F27</f>
        <v>55027</v>
      </c>
      <c r="G10" s="71">
        <v>2.731175</v>
      </c>
      <c r="H10" s="84" t="s">
        <v>9</v>
      </c>
      <c r="I10" s="85">
        <v>133.6699</v>
      </c>
      <c r="J10" s="86" t="s">
        <v>9</v>
      </c>
      <c r="K10" s="20">
        <f aca="true" t="shared" si="3" ref="K10:Q10">K15+K24+K25+K26+K27</f>
        <v>108737</v>
      </c>
      <c r="L10" s="21">
        <f t="shared" si="3"/>
        <v>51144</v>
      </c>
      <c r="M10" s="21">
        <f t="shared" si="3"/>
        <v>57593</v>
      </c>
      <c r="N10" s="26">
        <f t="shared" si="3"/>
        <v>113177</v>
      </c>
      <c r="O10" s="26">
        <f t="shared" si="3"/>
        <v>116686</v>
      </c>
      <c r="P10" s="26">
        <f t="shared" si="3"/>
        <v>119604</v>
      </c>
      <c r="Q10" s="26">
        <f t="shared" si="3"/>
        <v>121502</v>
      </c>
      <c r="R10" s="87">
        <f>(C10/K10-1)*100</f>
        <v>-4.062094779146008</v>
      </c>
      <c r="S10" s="84" t="s">
        <v>9</v>
      </c>
      <c r="T10" s="24">
        <f>(K10/N10-1)*100</f>
        <v>-3.9230585719713384</v>
      </c>
      <c r="U10" s="25">
        <f t="shared" si="1"/>
        <v>-3.0072159470716286</v>
      </c>
      <c r="V10" s="25">
        <f t="shared" si="1"/>
        <v>-2.4397177351928034</v>
      </c>
      <c r="W10" s="59">
        <f t="shared" si="1"/>
        <v>-1.562114203881415</v>
      </c>
    </row>
    <row r="11" spans="1:23" ht="19.5" customHeight="1">
      <c r="A11" s="19" t="s">
        <v>12</v>
      </c>
      <c r="B11" s="83">
        <f>B14+B16+B29+B30+B31+B32+B34+B35+B36</f>
        <v>90915</v>
      </c>
      <c r="C11" s="20">
        <f>C14+C16+C29+C30+C31+C32+C34+C35+C36</f>
        <v>236511</v>
      </c>
      <c r="D11" s="84" t="s">
        <v>9</v>
      </c>
      <c r="E11" s="21">
        <f>E14+E16+E29+E30+E31+E32+E34+E35+E36</f>
        <v>111804</v>
      </c>
      <c r="F11" s="21">
        <f>F14+F16+F29+F30+F31+F32+F34+F35+F36</f>
        <v>124707</v>
      </c>
      <c r="G11" s="71">
        <v>2.525107</v>
      </c>
      <c r="H11" s="84" t="s">
        <v>9</v>
      </c>
      <c r="I11" s="85">
        <v>195.7224</v>
      </c>
      <c r="J11" s="86" t="s">
        <v>9</v>
      </c>
      <c r="K11" s="20">
        <f aca="true" t="shared" si="4" ref="K11:Q11">K14+K16+K29+K30+K31+K32+K34+K35+K36</f>
        <v>240101</v>
      </c>
      <c r="L11" s="21">
        <f t="shared" si="4"/>
        <v>113504</v>
      </c>
      <c r="M11" s="21">
        <f t="shared" si="4"/>
        <v>126597</v>
      </c>
      <c r="N11" s="26">
        <f t="shared" si="4"/>
        <v>246366</v>
      </c>
      <c r="O11" s="26">
        <f t="shared" si="4"/>
        <v>247218</v>
      </c>
      <c r="P11" s="26">
        <f t="shared" si="4"/>
        <v>246217</v>
      </c>
      <c r="Q11" s="26">
        <f t="shared" si="4"/>
        <v>245406</v>
      </c>
      <c r="R11" s="87">
        <f>(C11/K11-1)*100</f>
        <v>-1.4952041016072393</v>
      </c>
      <c r="S11" s="84" t="s">
        <v>9</v>
      </c>
      <c r="T11" s="24">
        <f>(K11/N11-1)*100</f>
        <v>-2.5429645324436034</v>
      </c>
      <c r="U11" s="25">
        <f t="shared" si="1"/>
        <v>-0.34463509938597037</v>
      </c>
      <c r="V11" s="25">
        <f t="shared" si="1"/>
        <v>0.4065519440168641</v>
      </c>
      <c r="W11" s="59">
        <f t="shared" si="1"/>
        <v>0.33047276757700583</v>
      </c>
    </row>
    <row r="12" spans="1:23" ht="6.75" customHeight="1">
      <c r="A12" s="19"/>
      <c r="B12" s="83"/>
      <c r="C12" s="20"/>
      <c r="D12" s="88"/>
      <c r="E12" s="21"/>
      <c r="F12" s="21"/>
      <c r="G12" s="89"/>
      <c r="H12" s="88"/>
      <c r="I12" s="85"/>
      <c r="J12" s="90"/>
      <c r="K12" s="22"/>
      <c r="L12" s="21"/>
      <c r="M12" s="21"/>
      <c r="N12" s="22"/>
      <c r="O12" s="27"/>
      <c r="P12" s="27"/>
      <c r="Q12" s="27"/>
      <c r="R12" s="87"/>
      <c r="S12" s="91"/>
      <c r="T12" s="24"/>
      <c r="U12" s="25"/>
      <c r="V12" s="25"/>
      <c r="W12" s="59"/>
    </row>
    <row r="13" spans="1:23" ht="19.5" customHeight="1">
      <c r="A13" s="28" t="s">
        <v>13</v>
      </c>
      <c r="B13" s="83">
        <v>75941</v>
      </c>
      <c r="C13" s="20">
        <f aca="true" t="shared" si="5" ref="C13:C36">E13+F13</f>
        <v>193717</v>
      </c>
      <c r="D13" s="92" t="s">
        <v>56</v>
      </c>
      <c r="E13" s="21">
        <v>94151</v>
      </c>
      <c r="F13" s="21">
        <v>99566</v>
      </c>
      <c r="G13" s="71">
        <v>2.479339</v>
      </c>
      <c r="H13" s="93" t="s">
        <v>71</v>
      </c>
      <c r="I13" s="85">
        <v>253.1</v>
      </c>
      <c r="J13" s="94" t="s">
        <v>60</v>
      </c>
      <c r="K13" s="20">
        <f>L13+M13</f>
        <v>197449</v>
      </c>
      <c r="L13" s="21">
        <v>95959</v>
      </c>
      <c r="M13" s="21">
        <v>101490</v>
      </c>
      <c r="N13" s="22">
        <v>201740</v>
      </c>
      <c r="O13" s="22">
        <v>200744</v>
      </c>
      <c r="P13" s="23">
        <v>197959</v>
      </c>
      <c r="Q13" s="23">
        <v>195707</v>
      </c>
      <c r="R13" s="87">
        <f>(C13/K13-1)*100</f>
        <v>-1.8901083317717449</v>
      </c>
      <c r="S13" s="94" t="s">
        <v>58</v>
      </c>
      <c r="T13" s="24">
        <f>(K13/N13-1)*100</f>
        <v>-2.1269951422623223</v>
      </c>
      <c r="U13" s="25">
        <f aca="true" t="shared" si="6" ref="U13:W16">(N13/O13-1)*100</f>
        <v>0.49615430598175525</v>
      </c>
      <c r="V13" s="25">
        <f t="shared" si="6"/>
        <v>1.4068569754343008</v>
      </c>
      <c r="W13" s="59">
        <f t="shared" si="6"/>
        <v>1.150699770575403</v>
      </c>
    </row>
    <row r="14" spans="1:23" ht="19.5" customHeight="1">
      <c r="A14" s="28" t="s">
        <v>14</v>
      </c>
      <c r="B14" s="83">
        <v>60037</v>
      </c>
      <c r="C14" s="20">
        <f t="shared" si="5"/>
        <v>149313</v>
      </c>
      <c r="D14" s="92" t="s">
        <v>57</v>
      </c>
      <c r="E14" s="21">
        <v>70628</v>
      </c>
      <c r="F14" s="21">
        <v>78685</v>
      </c>
      <c r="G14" s="71">
        <v>2.415528</v>
      </c>
      <c r="H14" s="93" t="s">
        <v>82</v>
      </c>
      <c r="I14" s="85">
        <v>1127.6</v>
      </c>
      <c r="J14" s="94" t="s">
        <v>57</v>
      </c>
      <c r="K14" s="20">
        <f aca="true" t="shared" si="7" ref="K14:K36">L14+M14</f>
        <v>148271</v>
      </c>
      <c r="L14" s="21">
        <v>70133</v>
      </c>
      <c r="M14" s="21">
        <v>78138</v>
      </c>
      <c r="N14" s="22">
        <v>149584</v>
      </c>
      <c r="O14" s="22">
        <v>147837</v>
      </c>
      <c r="P14" s="23">
        <v>143856</v>
      </c>
      <c r="Q14" s="23">
        <v>140503</v>
      </c>
      <c r="R14" s="87">
        <f>(C14/K14-1)*100</f>
        <v>0.7027672302742927</v>
      </c>
      <c r="S14" s="95" t="s">
        <v>57</v>
      </c>
      <c r="T14" s="24">
        <f>(K14/N14-1)*100</f>
        <v>-0.8777676756872355</v>
      </c>
      <c r="U14" s="25">
        <f t="shared" si="6"/>
        <v>1.1817068798744668</v>
      </c>
      <c r="V14" s="25">
        <f t="shared" si="6"/>
        <v>2.7673506840173445</v>
      </c>
      <c r="W14" s="59">
        <f t="shared" si="6"/>
        <v>2.3864259126139764</v>
      </c>
    </row>
    <row r="15" spans="1:23" ht="19.5" customHeight="1">
      <c r="A15" s="28" t="s">
        <v>15</v>
      </c>
      <c r="B15" s="83">
        <v>18548</v>
      </c>
      <c r="C15" s="20">
        <f t="shared" si="5"/>
        <v>49044</v>
      </c>
      <c r="D15" s="92" t="s">
        <v>58</v>
      </c>
      <c r="E15" s="21">
        <v>23106</v>
      </c>
      <c r="F15" s="21">
        <v>25938</v>
      </c>
      <c r="G15" s="71">
        <v>2.520507</v>
      </c>
      <c r="H15" s="93" t="s">
        <v>69</v>
      </c>
      <c r="I15" s="85">
        <v>180.3</v>
      </c>
      <c r="J15" s="94" t="s">
        <v>62</v>
      </c>
      <c r="K15" s="20">
        <f t="shared" si="7"/>
        <v>50720</v>
      </c>
      <c r="L15" s="21">
        <v>23732</v>
      </c>
      <c r="M15" s="21">
        <v>26988</v>
      </c>
      <c r="N15" s="22">
        <v>52592</v>
      </c>
      <c r="O15" s="22">
        <v>54027</v>
      </c>
      <c r="P15" s="23">
        <v>55669</v>
      </c>
      <c r="Q15" s="23">
        <v>56602</v>
      </c>
      <c r="R15" s="87">
        <f>(C15/K15-1)*100</f>
        <v>-3.304416403785493</v>
      </c>
      <c r="S15" s="95" t="s">
        <v>61</v>
      </c>
      <c r="T15" s="24">
        <f>(K15/N15-1)*100</f>
        <v>-3.559476726498323</v>
      </c>
      <c r="U15" s="25">
        <f t="shared" si="6"/>
        <v>-2.6560793677235406</v>
      </c>
      <c r="V15" s="25">
        <f t="shared" si="6"/>
        <v>-2.9495769638398395</v>
      </c>
      <c r="W15" s="59">
        <f t="shared" si="6"/>
        <v>-1.6483516483516536</v>
      </c>
    </row>
    <row r="16" spans="1:23" ht="19.5" customHeight="1">
      <c r="A16" s="28" t="s">
        <v>16</v>
      </c>
      <c r="B16" s="83">
        <v>13094</v>
      </c>
      <c r="C16" s="20">
        <f t="shared" si="5"/>
        <v>34174</v>
      </c>
      <c r="D16" s="92" t="s">
        <v>59</v>
      </c>
      <c r="E16" s="21">
        <v>16294</v>
      </c>
      <c r="F16" s="21">
        <v>17880</v>
      </c>
      <c r="G16" s="71">
        <v>2.536533</v>
      </c>
      <c r="H16" s="96" t="s">
        <v>68</v>
      </c>
      <c r="I16" s="97">
        <v>1177.6</v>
      </c>
      <c r="J16" s="94" t="s">
        <v>56</v>
      </c>
      <c r="K16" s="22">
        <f t="shared" si="7"/>
        <v>35259</v>
      </c>
      <c r="L16" s="21">
        <v>16906</v>
      </c>
      <c r="M16" s="21">
        <v>18353</v>
      </c>
      <c r="N16" s="22">
        <v>36459</v>
      </c>
      <c r="O16" s="22">
        <v>36843</v>
      </c>
      <c r="P16" s="23">
        <v>37365</v>
      </c>
      <c r="Q16" s="23">
        <v>37282</v>
      </c>
      <c r="R16" s="87">
        <f>(C16/K16-1)*100</f>
        <v>-3.0772285090331586</v>
      </c>
      <c r="S16" s="95" t="s">
        <v>60</v>
      </c>
      <c r="T16" s="24">
        <f>(K16/N16-1)*100</f>
        <v>-3.2913683864066456</v>
      </c>
      <c r="U16" s="25">
        <f t="shared" si="6"/>
        <v>-1.0422604022473747</v>
      </c>
      <c r="V16" s="25">
        <f t="shared" si="6"/>
        <v>-1.3970293054997973</v>
      </c>
      <c r="W16" s="59">
        <f t="shared" si="6"/>
        <v>0.2226275414409118</v>
      </c>
    </row>
    <row r="17" spans="1:23" ht="6.75" customHeight="1">
      <c r="A17" s="28"/>
      <c r="B17" s="83"/>
      <c r="C17" s="20"/>
      <c r="D17" s="92"/>
      <c r="E17" s="21"/>
      <c r="F17" s="21"/>
      <c r="G17" s="71"/>
      <c r="H17" s="93"/>
      <c r="I17" s="97"/>
      <c r="J17" s="94"/>
      <c r="K17" s="22"/>
      <c r="L17" s="21"/>
      <c r="M17" s="21"/>
      <c r="N17" s="22"/>
      <c r="O17" s="22"/>
      <c r="P17" s="23"/>
      <c r="Q17" s="23"/>
      <c r="R17" s="87"/>
      <c r="S17" s="95"/>
      <c r="T17" s="24"/>
      <c r="U17" s="25"/>
      <c r="V17" s="25"/>
      <c r="W17" s="59"/>
    </row>
    <row r="18" spans="1:23" ht="19.5" customHeight="1">
      <c r="A18" s="28" t="s">
        <v>17</v>
      </c>
      <c r="B18" s="83">
        <v>3993</v>
      </c>
      <c r="C18" s="20">
        <f t="shared" si="5"/>
        <v>11485</v>
      </c>
      <c r="D18" s="92" t="s">
        <v>65</v>
      </c>
      <c r="E18" s="21">
        <v>5437</v>
      </c>
      <c r="F18" s="21">
        <v>6048</v>
      </c>
      <c r="G18" s="71">
        <v>2.81341</v>
      </c>
      <c r="H18" s="96" t="s">
        <v>66</v>
      </c>
      <c r="I18" s="97">
        <v>93.9</v>
      </c>
      <c r="J18" s="94" t="s">
        <v>65</v>
      </c>
      <c r="K18" s="22">
        <f t="shared" si="7"/>
        <v>12362</v>
      </c>
      <c r="L18" s="21">
        <v>5824</v>
      </c>
      <c r="M18" s="21">
        <v>6538</v>
      </c>
      <c r="N18" s="22">
        <v>13270</v>
      </c>
      <c r="O18" s="22">
        <v>14015</v>
      </c>
      <c r="P18" s="23">
        <v>14713</v>
      </c>
      <c r="Q18" s="23">
        <v>15342</v>
      </c>
      <c r="R18" s="87">
        <f>(C18/K18-1)*100</f>
        <v>-7.094321307231843</v>
      </c>
      <c r="S18" s="95" t="s">
        <v>67</v>
      </c>
      <c r="T18" s="24">
        <f>(K18/N18-1)*100</f>
        <v>-6.84250188394876</v>
      </c>
      <c r="U18" s="25">
        <f>(N18/O18-1)*100</f>
        <v>-5.315733143061008</v>
      </c>
      <c r="V18" s="25">
        <f>(O18/P18-1)*100</f>
        <v>-4.744103853734794</v>
      </c>
      <c r="W18" s="59">
        <f>(P18/Q18-1)*100</f>
        <v>-4.099856602789731</v>
      </c>
    </row>
    <row r="19" spans="1:23" ht="7.5" customHeight="1">
      <c r="A19" s="28"/>
      <c r="B19" s="83"/>
      <c r="C19" s="20"/>
      <c r="D19" s="92"/>
      <c r="E19" s="21"/>
      <c r="F19" s="21"/>
      <c r="G19" s="71"/>
      <c r="H19" s="93"/>
      <c r="I19" s="85"/>
      <c r="J19" s="94"/>
      <c r="K19" s="22"/>
      <c r="L19" s="21"/>
      <c r="M19" s="21"/>
      <c r="N19" s="22"/>
      <c r="O19" s="22"/>
      <c r="P19" s="23"/>
      <c r="Q19" s="23"/>
      <c r="R19" s="87"/>
      <c r="S19" s="95"/>
      <c r="T19" s="24"/>
      <c r="U19" s="25"/>
      <c r="V19" s="25"/>
      <c r="W19" s="59"/>
    </row>
    <row r="20" spans="1:23" ht="19.5" customHeight="1">
      <c r="A20" s="28" t="s">
        <v>18</v>
      </c>
      <c r="B20" s="83">
        <v>1271</v>
      </c>
      <c r="C20" s="20">
        <f t="shared" si="5"/>
        <v>3269</v>
      </c>
      <c r="D20" s="92" t="s">
        <v>82</v>
      </c>
      <c r="E20" s="21">
        <v>1550</v>
      </c>
      <c r="F20" s="21">
        <v>1719</v>
      </c>
      <c r="G20" s="71">
        <v>2.512214</v>
      </c>
      <c r="H20" s="93" t="s">
        <v>70</v>
      </c>
      <c r="I20" s="85">
        <v>16.4</v>
      </c>
      <c r="J20" s="94" t="s">
        <v>82</v>
      </c>
      <c r="K20" s="22">
        <f t="shared" si="7"/>
        <v>3873</v>
      </c>
      <c r="L20" s="21">
        <v>1828</v>
      </c>
      <c r="M20" s="21">
        <v>2045</v>
      </c>
      <c r="N20" s="22">
        <v>4378</v>
      </c>
      <c r="O20" s="22">
        <v>4998</v>
      </c>
      <c r="P20" s="23">
        <v>5548</v>
      </c>
      <c r="Q20" s="23">
        <v>6004</v>
      </c>
      <c r="R20" s="87">
        <f>(C20/K20-1)*100</f>
        <v>-15.59514588174542</v>
      </c>
      <c r="S20" s="95" t="s">
        <v>73</v>
      </c>
      <c r="T20" s="24">
        <f>(K20/N20-1)*100</f>
        <v>-11.534947464595701</v>
      </c>
      <c r="U20" s="25">
        <f aca="true" t="shared" si="8" ref="U20:W22">(N20/O20-1)*100</f>
        <v>-12.404961984793916</v>
      </c>
      <c r="V20" s="25">
        <f t="shared" si="8"/>
        <v>-9.91348233597693</v>
      </c>
      <c r="W20" s="59">
        <f t="shared" si="8"/>
        <v>-7.594936708860756</v>
      </c>
    </row>
    <row r="21" spans="1:23" ht="19.5" customHeight="1">
      <c r="A21" s="28" t="s">
        <v>19</v>
      </c>
      <c r="B21" s="83">
        <v>2487</v>
      </c>
      <c r="C21" s="20">
        <f t="shared" si="5"/>
        <v>7154</v>
      </c>
      <c r="D21" s="92" t="s">
        <v>68</v>
      </c>
      <c r="E21" s="21">
        <v>3370</v>
      </c>
      <c r="F21" s="21">
        <v>3784</v>
      </c>
      <c r="G21" s="71">
        <v>2.818365</v>
      </c>
      <c r="H21" s="93" t="s">
        <v>65</v>
      </c>
      <c r="I21" s="85">
        <v>31.8</v>
      </c>
      <c r="J21" s="94" t="s">
        <v>69</v>
      </c>
      <c r="K21" s="20">
        <f t="shared" si="7"/>
        <v>7718</v>
      </c>
      <c r="L21" s="21">
        <v>3626</v>
      </c>
      <c r="M21" s="21">
        <v>4092</v>
      </c>
      <c r="N21" s="22">
        <v>8647</v>
      </c>
      <c r="O21" s="22">
        <v>9383</v>
      </c>
      <c r="P21" s="23">
        <v>10082</v>
      </c>
      <c r="Q21" s="23">
        <v>10670</v>
      </c>
      <c r="R21" s="87">
        <f>(C21/K21-1)*100</f>
        <v>-7.307592640580463</v>
      </c>
      <c r="S21" s="94" t="s">
        <v>68</v>
      </c>
      <c r="T21" s="24">
        <f aca="true" t="shared" si="9" ref="T21:T36">(K21/N21-1)*100</f>
        <v>-10.74361050075171</v>
      </c>
      <c r="U21" s="25">
        <f t="shared" si="8"/>
        <v>-7.843973142918048</v>
      </c>
      <c r="V21" s="25">
        <f t="shared" si="8"/>
        <v>-6.933148184883953</v>
      </c>
      <c r="W21" s="59">
        <f t="shared" si="8"/>
        <v>-5.510777881911899</v>
      </c>
    </row>
    <row r="22" spans="1:23" ht="19.5" customHeight="1">
      <c r="A22" s="28" t="s">
        <v>20</v>
      </c>
      <c r="B22" s="83">
        <v>5359</v>
      </c>
      <c r="C22" s="20">
        <f t="shared" si="5"/>
        <v>16985</v>
      </c>
      <c r="D22" s="92" t="s">
        <v>61</v>
      </c>
      <c r="E22" s="21">
        <v>8100</v>
      </c>
      <c r="F22" s="21">
        <v>8885</v>
      </c>
      <c r="G22" s="71">
        <v>3.120583</v>
      </c>
      <c r="H22" s="93" t="s">
        <v>56</v>
      </c>
      <c r="I22" s="85">
        <v>82.2</v>
      </c>
      <c r="J22" s="94" t="s">
        <v>67</v>
      </c>
      <c r="K22" s="20">
        <f t="shared" si="7"/>
        <v>18427</v>
      </c>
      <c r="L22" s="21">
        <v>8816</v>
      </c>
      <c r="M22" s="21">
        <v>9611</v>
      </c>
      <c r="N22" s="22">
        <v>19434</v>
      </c>
      <c r="O22" s="22">
        <v>20245</v>
      </c>
      <c r="P22" s="23">
        <v>20806</v>
      </c>
      <c r="Q22" s="23">
        <v>21091</v>
      </c>
      <c r="R22" s="87">
        <f>(C22/K22-1)*100</f>
        <v>-7.825473489987522</v>
      </c>
      <c r="S22" s="95" t="s">
        <v>70</v>
      </c>
      <c r="T22" s="24">
        <f t="shared" si="9"/>
        <v>-5.181640423999179</v>
      </c>
      <c r="U22" s="25">
        <f t="shared" si="8"/>
        <v>-4.005927389478881</v>
      </c>
      <c r="V22" s="25">
        <f t="shared" si="8"/>
        <v>-2.696337594924536</v>
      </c>
      <c r="W22" s="59">
        <f t="shared" si="8"/>
        <v>-1.3512872789341435</v>
      </c>
    </row>
    <row r="23" spans="1:23" ht="7.5" customHeight="1">
      <c r="A23" s="28"/>
      <c r="B23" s="83"/>
      <c r="C23" s="20"/>
      <c r="D23" s="92"/>
      <c r="E23" s="21"/>
      <c r="F23" s="21"/>
      <c r="G23" s="71"/>
      <c r="H23" s="93"/>
      <c r="I23" s="85"/>
      <c r="J23" s="94"/>
      <c r="K23" s="20"/>
      <c r="L23" s="21"/>
      <c r="M23" s="21"/>
      <c r="N23" s="22"/>
      <c r="O23" s="22"/>
      <c r="P23" s="23"/>
      <c r="Q23" s="23"/>
      <c r="R23" s="87"/>
      <c r="S23" s="95"/>
      <c r="T23" s="24"/>
      <c r="U23" s="25"/>
      <c r="V23" s="25"/>
      <c r="W23" s="59"/>
    </row>
    <row r="24" spans="1:23" ht="19.5" customHeight="1">
      <c r="A24" s="28" t="s">
        <v>21</v>
      </c>
      <c r="B24" s="23">
        <v>2290</v>
      </c>
      <c r="C24" s="20">
        <f t="shared" si="5"/>
        <v>6490</v>
      </c>
      <c r="D24" s="92" t="s">
        <v>69</v>
      </c>
      <c r="E24" s="21">
        <v>3061</v>
      </c>
      <c r="F24" s="21">
        <v>3429</v>
      </c>
      <c r="G24" s="71">
        <v>2.785965</v>
      </c>
      <c r="H24" s="93" t="s">
        <v>67</v>
      </c>
      <c r="I24" s="85">
        <v>27.8</v>
      </c>
      <c r="J24" s="94" t="s">
        <v>70</v>
      </c>
      <c r="K24" s="20">
        <f t="shared" si="7"/>
        <v>7015</v>
      </c>
      <c r="L24" s="21">
        <v>3310</v>
      </c>
      <c r="M24" s="21">
        <v>3705</v>
      </c>
      <c r="N24" s="22">
        <v>7509</v>
      </c>
      <c r="O24" s="22">
        <v>7921</v>
      </c>
      <c r="P24" s="23">
        <v>8356</v>
      </c>
      <c r="Q24" s="23">
        <v>8700</v>
      </c>
      <c r="R24" s="87">
        <f>(C24/K24-1)*100</f>
        <v>-7.483962936564503</v>
      </c>
      <c r="S24" s="95" t="s">
        <v>69</v>
      </c>
      <c r="T24" s="24">
        <f t="shared" si="9"/>
        <v>-6.578772140098543</v>
      </c>
      <c r="U24" s="25">
        <f aca="true" t="shared" si="10" ref="U24:W27">(N24/O24-1)*100</f>
        <v>-5.201363464209063</v>
      </c>
      <c r="V24" s="25">
        <f t="shared" si="10"/>
        <v>-5.205840114887506</v>
      </c>
      <c r="W24" s="59">
        <f t="shared" si="10"/>
        <v>-3.9540229885057454</v>
      </c>
    </row>
    <row r="25" spans="1:23" ht="19.5" customHeight="1">
      <c r="A25" s="28" t="s">
        <v>22</v>
      </c>
      <c r="B25" s="23">
        <v>5482</v>
      </c>
      <c r="C25" s="20">
        <f t="shared" si="5"/>
        <v>16550</v>
      </c>
      <c r="D25" s="92" t="s">
        <v>62</v>
      </c>
      <c r="E25" s="21">
        <v>7910</v>
      </c>
      <c r="F25" s="21">
        <v>8640</v>
      </c>
      <c r="G25" s="71">
        <v>2.938312</v>
      </c>
      <c r="H25" s="92" t="s">
        <v>63</v>
      </c>
      <c r="I25" s="85">
        <v>212.3</v>
      </c>
      <c r="J25" s="94" t="s">
        <v>61</v>
      </c>
      <c r="K25" s="20">
        <f t="shared" si="7"/>
        <v>17029</v>
      </c>
      <c r="L25" s="21">
        <v>8110</v>
      </c>
      <c r="M25" s="21">
        <v>8919</v>
      </c>
      <c r="N25" s="22">
        <v>17525</v>
      </c>
      <c r="O25" s="22">
        <v>17381</v>
      </c>
      <c r="P25" s="23">
        <v>17167</v>
      </c>
      <c r="Q25" s="23">
        <v>17309</v>
      </c>
      <c r="R25" s="87">
        <f>(C25/K25-1)*100</f>
        <v>-2.812848669916024</v>
      </c>
      <c r="S25" s="94" t="s">
        <v>59</v>
      </c>
      <c r="T25" s="24">
        <f t="shared" si="9"/>
        <v>-2.8302425106989992</v>
      </c>
      <c r="U25" s="25">
        <f t="shared" si="10"/>
        <v>0.8284908808469105</v>
      </c>
      <c r="V25" s="25">
        <f t="shared" si="10"/>
        <v>1.246577736354637</v>
      </c>
      <c r="W25" s="59">
        <f t="shared" si="10"/>
        <v>-0.8203824599919085</v>
      </c>
    </row>
    <row r="26" spans="1:23" ht="19.5" customHeight="1">
      <c r="A26" s="28" t="s">
        <v>23</v>
      </c>
      <c r="B26" s="23">
        <v>5795</v>
      </c>
      <c r="C26" s="20">
        <f t="shared" si="5"/>
        <v>17416</v>
      </c>
      <c r="D26" s="92" t="s">
        <v>60</v>
      </c>
      <c r="E26" s="21">
        <v>8178</v>
      </c>
      <c r="F26" s="21">
        <v>9238</v>
      </c>
      <c r="G26" s="71">
        <v>2.946049</v>
      </c>
      <c r="H26" s="92" t="s">
        <v>62</v>
      </c>
      <c r="I26" s="85">
        <v>124.4</v>
      </c>
      <c r="J26" s="94" t="s">
        <v>63</v>
      </c>
      <c r="K26" s="20">
        <f t="shared" si="7"/>
        <v>18531</v>
      </c>
      <c r="L26" s="21">
        <v>8683</v>
      </c>
      <c r="M26" s="21">
        <v>9848</v>
      </c>
      <c r="N26" s="22">
        <v>19499</v>
      </c>
      <c r="O26" s="22">
        <v>20442</v>
      </c>
      <c r="P26" s="23">
        <v>21184</v>
      </c>
      <c r="Q26" s="23">
        <v>21736</v>
      </c>
      <c r="R26" s="87">
        <f>(C26/K26-1)*100</f>
        <v>-6.0169445793535115</v>
      </c>
      <c r="S26" s="92" t="s">
        <v>66</v>
      </c>
      <c r="T26" s="24">
        <f t="shared" si="9"/>
        <v>-4.964357146520337</v>
      </c>
      <c r="U26" s="25">
        <f t="shared" si="10"/>
        <v>-4.613051560512671</v>
      </c>
      <c r="V26" s="25">
        <f t="shared" si="10"/>
        <v>-3.5026435045317217</v>
      </c>
      <c r="W26" s="59">
        <f t="shared" si="10"/>
        <v>-2.539565697460433</v>
      </c>
    </row>
    <row r="27" spans="1:23" ht="19.5" customHeight="1">
      <c r="A27" s="28" t="s">
        <v>24</v>
      </c>
      <c r="B27" s="23">
        <v>4813</v>
      </c>
      <c r="C27" s="20">
        <f t="shared" si="5"/>
        <v>14820</v>
      </c>
      <c r="D27" s="92" t="s">
        <v>64</v>
      </c>
      <c r="E27" s="21">
        <v>7038</v>
      </c>
      <c r="F27" s="21">
        <v>7782</v>
      </c>
      <c r="G27" s="71">
        <v>3.020404</v>
      </c>
      <c r="H27" s="93" t="s">
        <v>58</v>
      </c>
      <c r="I27" s="85">
        <v>260.3</v>
      </c>
      <c r="J27" s="94" t="s">
        <v>59</v>
      </c>
      <c r="K27" s="22">
        <f t="shared" si="7"/>
        <v>15442</v>
      </c>
      <c r="L27" s="21">
        <v>7309</v>
      </c>
      <c r="M27" s="21">
        <v>8133</v>
      </c>
      <c r="N27" s="22">
        <v>16052</v>
      </c>
      <c r="O27" s="22">
        <v>16915</v>
      </c>
      <c r="P27" s="23">
        <v>17228</v>
      </c>
      <c r="Q27" s="23">
        <v>17155</v>
      </c>
      <c r="R27" s="87">
        <f>(C27/K27-1)*100</f>
        <v>-4.027975650822436</v>
      </c>
      <c r="S27" s="94" t="s">
        <v>62</v>
      </c>
      <c r="T27" s="24">
        <f t="shared" si="9"/>
        <v>-3.800149514079243</v>
      </c>
      <c r="U27" s="25">
        <f t="shared" si="10"/>
        <v>-5.1019804906887405</v>
      </c>
      <c r="V27" s="25">
        <f t="shared" si="10"/>
        <v>-1.8168098444392822</v>
      </c>
      <c r="W27" s="59">
        <f t="shared" si="10"/>
        <v>0.42553191489360653</v>
      </c>
    </row>
    <row r="28" spans="1:23" ht="7.5" customHeight="1">
      <c r="A28" s="28"/>
      <c r="B28" s="83"/>
      <c r="C28" s="20"/>
      <c r="D28" s="92"/>
      <c r="E28" s="21"/>
      <c r="F28" s="21"/>
      <c r="G28" s="71"/>
      <c r="H28" s="93"/>
      <c r="I28" s="85"/>
      <c r="J28" s="94"/>
      <c r="K28" s="22"/>
      <c r="L28" s="21"/>
      <c r="M28" s="21"/>
      <c r="N28" s="22"/>
      <c r="O28" s="22"/>
      <c r="P28" s="23"/>
      <c r="Q28" s="23"/>
      <c r="R28" s="87"/>
      <c r="S28" s="95"/>
      <c r="T28" s="24"/>
      <c r="U28" s="25"/>
      <c r="V28" s="25"/>
      <c r="W28" s="59"/>
    </row>
    <row r="29" spans="1:23" ht="19.5" customHeight="1">
      <c r="A29" s="28" t="s">
        <v>25</v>
      </c>
      <c r="B29" s="83">
        <v>1144</v>
      </c>
      <c r="C29" s="20">
        <f t="shared" si="5"/>
        <v>3439</v>
      </c>
      <c r="D29" s="92" t="s">
        <v>71</v>
      </c>
      <c r="E29" s="21">
        <v>1583</v>
      </c>
      <c r="F29" s="21">
        <v>1856</v>
      </c>
      <c r="G29" s="71">
        <v>2.952673</v>
      </c>
      <c r="H29" s="92" t="s">
        <v>61</v>
      </c>
      <c r="I29" s="85">
        <v>818.8</v>
      </c>
      <c r="J29" s="94" t="s">
        <v>58</v>
      </c>
      <c r="K29" s="22">
        <f t="shared" si="7"/>
        <v>3339</v>
      </c>
      <c r="L29" s="21">
        <v>1554</v>
      </c>
      <c r="M29" s="21">
        <v>1785</v>
      </c>
      <c r="N29" s="22">
        <v>3073</v>
      </c>
      <c r="O29" s="22">
        <v>2971</v>
      </c>
      <c r="P29" s="23">
        <v>2760</v>
      </c>
      <c r="Q29" s="23">
        <v>2830</v>
      </c>
      <c r="R29" s="87">
        <f>(C29/K29-1)*100</f>
        <v>2.9949086552860216</v>
      </c>
      <c r="S29" s="95" t="s">
        <v>56</v>
      </c>
      <c r="T29" s="24">
        <f t="shared" si="9"/>
        <v>8.65603644646924</v>
      </c>
      <c r="U29" s="25">
        <f aca="true" t="shared" si="11" ref="U29:W32">(N29/O29-1)*100</f>
        <v>3.4331874789633066</v>
      </c>
      <c r="V29" s="25">
        <f t="shared" si="11"/>
        <v>7.644927536231894</v>
      </c>
      <c r="W29" s="59">
        <f t="shared" si="11"/>
        <v>-2.473498233215543</v>
      </c>
    </row>
    <row r="30" spans="1:23" ht="19.5" customHeight="1">
      <c r="A30" s="28" t="s">
        <v>26</v>
      </c>
      <c r="B30" s="83">
        <v>5300</v>
      </c>
      <c r="C30" s="20">
        <f t="shared" si="5"/>
        <v>16470</v>
      </c>
      <c r="D30" s="92" t="s">
        <v>63</v>
      </c>
      <c r="E30" s="21">
        <v>7814</v>
      </c>
      <c r="F30" s="21">
        <v>8656</v>
      </c>
      <c r="G30" s="71">
        <v>3.012505</v>
      </c>
      <c r="H30" s="93" t="s">
        <v>59</v>
      </c>
      <c r="I30" s="85">
        <v>86.8</v>
      </c>
      <c r="J30" s="94" t="s">
        <v>66</v>
      </c>
      <c r="K30" s="22">
        <f t="shared" si="7"/>
        <v>17491</v>
      </c>
      <c r="L30" s="21">
        <v>8265</v>
      </c>
      <c r="M30" s="21">
        <v>9226</v>
      </c>
      <c r="N30" s="22">
        <v>18897</v>
      </c>
      <c r="O30" s="22">
        <v>19561</v>
      </c>
      <c r="P30" s="23">
        <v>20563</v>
      </c>
      <c r="Q30" s="23">
        <v>21508</v>
      </c>
      <c r="R30" s="87">
        <f aca="true" t="shared" si="12" ref="R30:R36">(C30/K30-1)*100</f>
        <v>-5.837287747984677</v>
      </c>
      <c r="S30" s="94" t="s">
        <v>65</v>
      </c>
      <c r="T30" s="24">
        <f t="shared" si="9"/>
        <v>-7.440334444620844</v>
      </c>
      <c r="U30" s="25">
        <f t="shared" si="11"/>
        <v>-3.3945094831552614</v>
      </c>
      <c r="V30" s="25">
        <f t="shared" si="11"/>
        <v>-4.87282984000389</v>
      </c>
      <c r="W30" s="59">
        <f t="shared" si="11"/>
        <v>-4.3937139668960405</v>
      </c>
    </row>
    <row r="31" spans="1:23" ht="19.5" customHeight="1">
      <c r="A31" s="28" t="s">
        <v>27</v>
      </c>
      <c r="B31" s="83">
        <v>3514</v>
      </c>
      <c r="C31" s="20">
        <f t="shared" si="5"/>
        <v>10950</v>
      </c>
      <c r="D31" s="92" t="s">
        <v>67</v>
      </c>
      <c r="E31" s="21">
        <v>5162</v>
      </c>
      <c r="F31" s="21">
        <v>5788</v>
      </c>
      <c r="G31" s="71">
        <v>3.028318</v>
      </c>
      <c r="H31" s="93" t="s">
        <v>57</v>
      </c>
      <c r="I31" s="85">
        <v>96</v>
      </c>
      <c r="J31" s="98" t="s">
        <v>64</v>
      </c>
      <c r="K31" s="22">
        <f t="shared" si="7"/>
        <v>11536</v>
      </c>
      <c r="L31" s="21">
        <v>5407</v>
      </c>
      <c r="M31" s="21">
        <v>6129</v>
      </c>
      <c r="N31" s="22">
        <v>12070</v>
      </c>
      <c r="O31" s="22">
        <v>12210</v>
      </c>
      <c r="P31" s="23">
        <v>12345</v>
      </c>
      <c r="Q31" s="23">
        <v>12774</v>
      </c>
      <c r="R31" s="87">
        <f t="shared" si="12"/>
        <v>-5.079750346740641</v>
      </c>
      <c r="S31" s="94" t="s">
        <v>64</v>
      </c>
      <c r="T31" s="24">
        <f t="shared" si="9"/>
        <v>-4.4241922120961</v>
      </c>
      <c r="U31" s="25">
        <f t="shared" si="11"/>
        <v>-1.146601146601145</v>
      </c>
      <c r="V31" s="25">
        <f t="shared" si="11"/>
        <v>-1.0935601458080146</v>
      </c>
      <c r="W31" s="59">
        <f t="shared" si="11"/>
        <v>-3.3583842179427004</v>
      </c>
    </row>
    <row r="32" spans="1:23" ht="19.5" customHeight="1">
      <c r="A32" s="28" t="s">
        <v>28</v>
      </c>
      <c r="B32" s="83">
        <v>3604</v>
      </c>
      <c r="C32" s="20">
        <f t="shared" si="5"/>
        <v>11118</v>
      </c>
      <c r="D32" s="92" t="s">
        <v>66</v>
      </c>
      <c r="E32" s="21">
        <v>5226</v>
      </c>
      <c r="F32" s="21">
        <v>5892</v>
      </c>
      <c r="G32" s="71">
        <v>2.962458</v>
      </c>
      <c r="H32" s="96" t="s">
        <v>60</v>
      </c>
      <c r="I32" s="85">
        <v>79.7</v>
      </c>
      <c r="J32" s="94" t="s">
        <v>68</v>
      </c>
      <c r="K32" s="22">
        <f t="shared" si="7"/>
        <v>11621</v>
      </c>
      <c r="L32" s="21">
        <v>5457</v>
      </c>
      <c r="M32" s="21">
        <v>6164</v>
      </c>
      <c r="N32" s="22">
        <v>12343</v>
      </c>
      <c r="O32" s="22">
        <v>12663</v>
      </c>
      <c r="P32" s="23">
        <v>12709</v>
      </c>
      <c r="Q32" s="23">
        <v>12630</v>
      </c>
      <c r="R32" s="87">
        <f t="shared" si="12"/>
        <v>-4.328371052405133</v>
      </c>
      <c r="S32" s="94" t="s">
        <v>63</v>
      </c>
      <c r="T32" s="24">
        <f t="shared" si="9"/>
        <v>-5.849469334845658</v>
      </c>
      <c r="U32" s="25">
        <f t="shared" si="11"/>
        <v>-2.5270473031667073</v>
      </c>
      <c r="V32" s="25">
        <f t="shared" si="11"/>
        <v>-0.3619482256668527</v>
      </c>
      <c r="W32" s="59">
        <f t="shared" si="11"/>
        <v>0.6254948535233673</v>
      </c>
    </row>
    <row r="33" spans="1:23" ht="7.5" customHeight="1">
      <c r="A33" s="28"/>
      <c r="B33" s="83"/>
      <c r="C33" s="20"/>
      <c r="D33" s="92"/>
      <c r="E33" s="21"/>
      <c r="F33" s="21"/>
      <c r="G33" s="71"/>
      <c r="H33" s="93"/>
      <c r="I33" s="85"/>
      <c r="J33" s="94"/>
      <c r="K33" s="22"/>
      <c r="L33" s="21"/>
      <c r="M33" s="21"/>
      <c r="N33" s="22"/>
      <c r="O33" s="22"/>
      <c r="P33" s="23"/>
      <c r="Q33" s="23"/>
      <c r="R33" s="87"/>
      <c r="S33" s="95"/>
      <c r="T33" s="24"/>
      <c r="U33" s="25"/>
      <c r="V33" s="25"/>
      <c r="W33" s="59"/>
    </row>
    <row r="34" spans="1:23" ht="19.5" customHeight="1">
      <c r="A34" s="28" t="s">
        <v>29</v>
      </c>
      <c r="B34" s="83">
        <v>1933</v>
      </c>
      <c r="C34" s="20">
        <f t="shared" si="5"/>
        <v>4765</v>
      </c>
      <c r="D34" s="92" t="s">
        <v>70</v>
      </c>
      <c r="E34" s="21">
        <v>2205</v>
      </c>
      <c r="F34" s="21">
        <v>2560</v>
      </c>
      <c r="G34" s="71">
        <v>2.405602</v>
      </c>
      <c r="H34" s="93" t="s">
        <v>73</v>
      </c>
      <c r="I34" s="85">
        <v>14</v>
      </c>
      <c r="J34" s="94" t="s">
        <v>73</v>
      </c>
      <c r="K34" s="22">
        <f t="shared" si="7"/>
        <v>5460</v>
      </c>
      <c r="L34" s="21">
        <v>2508</v>
      </c>
      <c r="M34" s="21">
        <v>2952</v>
      </c>
      <c r="N34" s="22">
        <v>6112</v>
      </c>
      <c r="O34" s="22">
        <v>6696</v>
      </c>
      <c r="P34" s="23">
        <v>7382</v>
      </c>
      <c r="Q34" s="23">
        <v>7974</v>
      </c>
      <c r="R34" s="87">
        <f t="shared" si="12"/>
        <v>-12.728937728937728</v>
      </c>
      <c r="S34" s="94" t="s">
        <v>82</v>
      </c>
      <c r="T34" s="24">
        <f t="shared" si="9"/>
        <v>-10.667539267015702</v>
      </c>
      <c r="U34" s="25">
        <f aca="true" t="shared" si="13" ref="U34:W36">(N34/O34-1)*100</f>
        <v>-8.721624850657106</v>
      </c>
      <c r="V34" s="25">
        <f t="shared" si="13"/>
        <v>-9.292874559739905</v>
      </c>
      <c r="W34" s="59">
        <f t="shared" si="13"/>
        <v>-7.424128417356412</v>
      </c>
    </row>
    <row r="35" spans="1:23" ht="19.5" customHeight="1">
      <c r="A35" s="28" t="s">
        <v>30</v>
      </c>
      <c r="B35" s="83">
        <v>1279</v>
      </c>
      <c r="C35" s="20">
        <f t="shared" si="5"/>
        <v>3278</v>
      </c>
      <c r="D35" s="92" t="s">
        <v>72</v>
      </c>
      <c r="E35" s="21">
        <v>1490</v>
      </c>
      <c r="F35" s="21">
        <v>1788</v>
      </c>
      <c r="G35" s="71">
        <v>2.454046</v>
      </c>
      <c r="H35" s="92" t="s">
        <v>72</v>
      </c>
      <c r="I35" s="85">
        <v>24.5</v>
      </c>
      <c r="J35" s="94" t="s">
        <v>71</v>
      </c>
      <c r="K35" s="20">
        <f t="shared" si="7"/>
        <v>3745</v>
      </c>
      <c r="L35" s="21">
        <v>1716</v>
      </c>
      <c r="M35" s="21">
        <v>2029</v>
      </c>
      <c r="N35" s="22">
        <v>4185</v>
      </c>
      <c r="O35" s="22">
        <v>4516</v>
      </c>
      <c r="P35" s="23">
        <v>4921</v>
      </c>
      <c r="Q35" s="23">
        <v>5377</v>
      </c>
      <c r="R35" s="87">
        <f t="shared" si="12"/>
        <v>-12.469959946595466</v>
      </c>
      <c r="S35" s="94" t="s">
        <v>72</v>
      </c>
      <c r="T35" s="24">
        <f t="shared" si="9"/>
        <v>-10.513739545997613</v>
      </c>
      <c r="U35" s="25">
        <f t="shared" si="13"/>
        <v>-7.32949512843224</v>
      </c>
      <c r="V35" s="25">
        <f t="shared" si="13"/>
        <v>-8.230034545824017</v>
      </c>
      <c r="W35" s="59">
        <f t="shared" si="13"/>
        <v>-8.48056537102474</v>
      </c>
    </row>
    <row r="36" spans="1:23" ht="19.5" customHeight="1">
      <c r="A36" s="28" t="s">
        <v>31</v>
      </c>
      <c r="B36" s="83">
        <v>1010</v>
      </c>
      <c r="C36" s="20">
        <f t="shared" si="5"/>
        <v>3004</v>
      </c>
      <c r="D36" s="92" t="s">
        <v>73</v>
      </c>
      <c r="E36" s="21">
        <v>1402</v>
      </c>
      <c r="F36" s="21">
        <v>1602</v>
      </c>
      <c r="G36" s="71">
        <v>2.864945</v>
      </c>
      <c r="H36" s="92" t="s">
        <v>64</v>
      </c>
      <c r="I36" s="85">
        <v>24.1</v>
      </c>
      <c r="J36" s="94" t="s">
        <v>72</v>
      </c>
      <c r="K36" s="20">
        <f t="shared" si="7"/>
        <v>3379</v>
      </c>
      <c r="L36" s="21">
        <v>1558</v>
      </c>
      <c r="M36" s="21">
        <v>1821</v>
      </c>
      <c r="N36" s="22">
        <v>3643</v>
      </c>
      <c r="O36" s="22">
        <v>3921</v>
      </c>
      <c r="P36" s="23">
        <v>4316</v>
      </c>
      <c r="Q36" s="23">
        <v>4528</v>
      </c>
      <c r="R36" s="87">
        <f t="shared" si="12"/>
        <v>-11.097957975732465</v>
      </c>
      <c r="S36" s="94" t="s">
        <v>71</v>
      </c>
      <c r="T36" s="24">
        <f t="shared" si="9"/>
        <v>-7.2467746362887775</v>
      </c>
      <c r="U36" s="25">
        <f t="shared" si="13"/>
        <v>-7.090028054067843</v>
      </c>
      <c r="V36" s="25">
        <f t="shared" si="13"/>
        <v>-9.15199258572753</v>
      </c>
      <c r="W36" s="59">
        <f t="shared" si="13"/>
        <v>-4.681978798586572</v>
      </c>
    </row>
    <row r="37" spans="1:23" ht="7.5" customHeight="1">
      <c r="A37" s="30"/>
      <c r="B37" s="31"/>
      <c r="C37" s="32"/>
      <c r="D37" s="33"/>
      <c r="E37" s="34"/>
      <c r="F37" s="34"/>
      <c r="G37" s="35"/>
      <c r="H37" s="36"/>
      <c r="I37" s="37"/>
      <c r="J37" s="38"/>
      <c r="K37" s="39"/>
      <c r="L37" s="34"/>
      <c r="M37" s="34"/>
      <c r="N37" s="39"/>
      <c r="O37" s="40"/>
      <c r="P37" s="40"/>
      <c r="Q37" s="40"/>
      <c r="R37" s="41"/>
      <c r="S37" s="42"/>
      <c r="T37" s="41"/>
      <c r="U37" s="43"/>
      <c r="V37" s="43"/>
      <c r="W37" s="60"/>
    </row>
    <row r="38" spans="1:23" ht="5.25" customHeight="1">
      <c r="A38" s="44"/>
      <c r="B38" s="20"/>
      <c r="C38" s="20"/>
      <c r="D38" s="45"/>
      <c r="E38" s="20"/>
      <c r="F38" s="20"/>
      <c r="G38" s="46"/>
      <c r="H38" s="47"/>
      <c r="I38" s="48"/>
      <c r="J38" s="49"/>
      <c r="K38" s="20"/>
      <c r="L38" s="20"/>
      <c r="M38" s="20"/>
      <c r="N38" s="29"/>
      <c r="O38" s="29"/>
      <c r="P38" s="29"/>
      <c r="Q38" s="29"/>
      <c r="R38" s="50"/>
      <c r="S38" s="51"/>
      <c r="T38" s="50"/>
      <c r="U38" s="50"/>
      <c r="V38" s="50"/>
      <c r="W38" s="50"/>
    </row>
    <row r="39" s="53" customFormat="1" ht="12.75" customHeight="1">
      <c r="A39" s="52" t="s">
        <v>33</v>
      </c>
    </row>
    <row r="40" spans="1:23" s="53" customFormat="1" ht="12.75" customHeight="1">
      <c r="A40" s="111" t="s">
        <v>50</v>
      </c>
      <c r="B40" s="111"/>
      <c r="C40" s="111"/>
      <c r="D40" s="111"/>
      <c r="E40" s="111"/>
      <c r="F40" s="111"/>
      <c r="G40" s="111"/>
      <c r="H40" s="111"/>
      <c r="I40" s="111"/>
      <c r="J40" s="111"/>
      <c r="K40" s="111"/>
      <c r="L40" s="111"/>
      <c r="M40" s="111"/>
      <c r="N40" s="111"/>
      <c r="O40" s="111"/>
      <c r="P40" s="111"/>
      <c r="Q40" s="111"/>
      <c r="R40" s="111"/>
      <c r="S40" s="111"/>
      <c r="T40" s="111"/>
      <c r="U40" s="111"/>
      <c r="V40" s="111"/>
      <c r="W40" s="111"/>
    </row>
    <row r="41" spans="1:23" s="53" customFormat="1" ht="12.75" customHeight="1">
      <c r="A41" s="53" t="s">
        <v>34</v>
      </c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</row>
    <row r="42" s="53" customFormat="1" ht="12.75" customHeight="1">
      <c r="A42" s="53" t="s">
        <v>93</v>
      </c>
    </row>
    <row r="43" s="54" customFormat="1" ht="12.75" customHeight="1">
      <c r="A43" s="53"/>
    </row>
    <row r="44" ht="6.75" customHeight="1"/>
    <row r="45" ht="14.25">
      <c r="W45" s="55"/>
    </row>
    <row r="46" ht="14.25">
      <c r="W46" s="55"/>
    </row>
  </sheetData>
  <sheetProtection/>
  <mergeCells count="23">
    <mergeCell ref="U2:W3"/>
    <mergeCell ref="G5:G6"/>
    <mergeCell ref="Q5:Q6"/>
    <mergeCell ref="V5:V6"/>
    <mergeCell ref="A1:W1"/>
    <mergeCell ref="A4:A6"/>
    <mergeCell ref="B4:J4"/>
    <mergeCell ref="K4:M4"/>
    <mergeCell ref="R4:W4"/>
    <mergeCell ref="C5:F5"/>
    <mergeCell ref="A40:W40"/>
    <mergeCell ref="R5:R6"/>
    <mergeCell ref="S5:S6"/>
    <mergeCell ref="T5:T6"/>
    <mergeCell ref="U5:U6"/>
    <mergeCell ref="N5:N6"/>
    <mergeCell ref="B5:B6"/>
    <mergeCell ref="K5:M5"/>
    <mergeCell ref="P5:P6"/>
    <mergeCell ref="O5:O6"/>
    <mergeCell ref="W5:W6"/>
    <mergeCell ref="H5:H6"/>
    <mergeCell ref="J5:J6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69" r:id="rId2"/>
  <headerFooter alignWithMargins="0">
    <oddFooter>&amp;C&amp;"ＭＳ 明朝,標準"&amp;18-16-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4:H25"/>
  <sheetViews>
    <sheetView zoomScalePageLayoutView="0" workbookViewId="0" topLeftCell="A1">
      <selection activeCell="B5" sqref="B5"/>
    </sheetView>
  </sheetViews>
  <sheetFormatPr defaultColWidth="9.00390625" defaultRowHeight="13.5"/>
  <sheetData>
    <row r="4" ht="13.5">
      <c r="B4" s="76" t="s">
        <v>89</v>
      </c>
    </row>
    <row r="5" spans="2:8" ht="13.5">
      <c r="B5" s="69" t="s">
        <v>76</v>
      </c>
      <c r="C5" s="69"/>
      <c r="D5" s="69" t="s">
        <v>54</v>
      </c>
      <c r="E5" s="69" t="s">
        <v>55</v>
      </c>
      <c r="F5" s="69" t="s">
        <v>74</v>
      </c>
      <c r="G5" s="69" t="s">
        <v>75</v>
      </c>
      <c r="H5" s="70" t="s">
        <v>78</v>
      </c>
    </row>
    <row r="6" spans="2:8" ht="13.5">
      <c r="B6" s="125" t="s">
        <v>51</v>
      </c>
      <c r="C6" s="66" t="s">
        <v>13</v>
      </c>
      <c r="D6" s="63">
        <v>75723</v>
      </c>
      <c r="E6" s="63">
        <v>187743</v>
      </c>
      <c r="F6" s="125">
        <f>SUM(D6:D10)</f>
        <v>88806</v>
      </c>
      <c r="G6" s="125">
        <f>SUM(E6:E10)</f>
        <v>225824</v>
      </c>
      <c r="H6" s="133">
        <f>G6/F6</f>
        <v>2.542891246086976</v>
      </c>
    </row>
    <row r="7" spans="2:8" ht="13.5">
      <c r="B7" s="126"/>
      <c r="C7" s="67" t="s">
        <v>17</v>
      </c>
      <c r="D7" s="64">
        <v>3982</v>
      </c>
      <c r="E7" s="64">
        <v>11203</v>
      </c>
      <c r="F7" s="126"/>
      <c r="G7" s="126"/>
      <c r="H7" s="133"/>
    </row>
    <row r="8" spans="2:8" ht="13.5">
      <c r="B8" s="126"/>
      <c r="C8" s="67" t="s">
        <v>18</v>
      </c>
      <c r="D8" s="64">
        <v>1269</v>
      </c>
      <c r="E8" s="64">
        <v>3188</v>
      </c>
      <c r="F8" s="126"/>
      <c r="G8" s="126"/>
      <c r="H8" s="133"/>
    </row>
    <row r="9" spans="2:8" ht="13.5">
      <c r="B9" s="126"/>
      <c r="C9" s="67" t="s">
        <v>19</v>
      </c>
      <c r="D9" s="64">
        <v>2483</v>
      </c>
      <c r="E9" s="64">
        <v>6998</v>
      </c>
      <c r="F9" s="126"/>
      <c r="G9" s="126"/>
      <c r="H9" s="133"/>
    </row>
    <row r="10" spans="2:8" ht="13.5">
      <c r="B10" s="127"/>
      <c r="C10" s="68" t="s">
        <v>20</v>
      </c>
      <c r="D10" s="65">
        <v>5349</v>
      </c>
      <c r="E10" s="65">
        <v>16692</v>
      </c>
      <c r="F10" s="127"/>
      <c r="G10" s="127"/>
      <c r="H10" s="133"/>
    </row>
    <row r="11" spans="2:8" ht="13.5">
      <c r="B11" s="126" t="s">
        <v>52</v>
      </c>
      <c r="C11" s="67" t="s">
        <v>15</v>
      </c>
      <c r="D11" s="64">
        <v>18457</v>
      </c>
      <c r="E11" s="64">
        <v>46521</v>
      </c>
      <c r="F11" s="126">
        <f>SUM(D11:D15)</f>
        <v>36786</v>
      </c>
      <c r="G11" s="126">
        <f>SUM(E11:E15)</f>
        <v>100469</v>
      </c>
      <c r="H11" s="133">
        <f>G11/F11</f>
        <v>2.731174903495895</v>
      </c>
    </row>
    <row r="12" spans="2:8" ht="13.5">
      <c r="B12" s="126"/>
      <c r="C12" s="67" t="s">
        <v>21</v>
      </c>
      <c r="D12" s="64">
        <v>2280</v>
      </c>
      <c r="E12" s="64">
        <v>6352</v>
      </c>
      <c r="F12" s="126"/>
      <c r="G12" s="126"/>
      <c r="H12" s="133"/>
    </row>
    <row r="13" spans="2:8" ht="13.5">
      <c r="B13" s="126"/>
      <c r="C13" s="67" t="s">
        <v>22</v>
      </c>
      <c r="D13" s="64">
        <v>5463</v>
      </c>
      <c r="E13" s="64">
        <v>16052</v>
      </c>
      <c r="F13" s="126"/>
      <c r="G13" s="126"/>
      <c r="H13" s="133"/>
    </row>
    <row r="14" spans="2:8" ht="13.5">
      <c r="B14" s="126"/>
      <c r="C14" s="67" t="s">
        <v>23</v>
      </c>
      <c r="D14" s="64">
        <v>5783</v>
      </c>
      <c r="E14" s="64">
        <v>17037</v>
      </c>
      <c r="F14" s="126"/>
      <c r="G14" s="126"/>
      <c r="H14" s="133"/>
    </row>
    <row r="15" spans="2:8" ht="13.5">
      <c r="B15" s="126"/>
      <c r="C15" s="67" t="s">
        <v>24</v>
      </c>
      <c r="D15" s="64">
        <v>4803</v>
      </c>
      <c r="E15" s="64">
        <v>14507</v>
      </c>
      <c r="F15" s="126"/>
      <c r="G15" s="126"/>
      <c r="H15" s="133"/>
    </row>
    <row r="16" spans="2:8" ht="13.5">
      <c r="B16" s="125" t="s">
        <v>53</v>
      </c>
      <c r="C16" s="66" t="s">
        <v>14</v>
      </c>
      <c r="D16" s="63">
        <v>59890</v>
      </c>
      <c r="E16" s="63">
        <v>144666</v>
      </c>
      <c r="F16" s="125">
        <f>SUM(D16:D24)</f>
        <v>90652</v>
      </c>
      <c r="G16" s="125">
        <f>SUM(E16:E24)</f>
        <v>228906</v>
      </c>
      <c r="H16" s="133">
        <f>G16/F16</f>
        <v>2.525107002603362</v>
      </c>
    </row>
    <row r="17" spans="2:8" ht="13.5">
      <c r="B17" s="126"/>
      <c r="C17" s="67" t="s">
        <v>16</v>
      </c>
      <c r="D17" s="64">
        <v>13043</v>
      </c>
      <c r="E17" s="64">
        <v>33084</v>
      </c>
      <c r="F17" s="126"/>
      <c r="G17" s="126"/>
      <c r="H17" s="133"/>
    </row>
    <row r="18" spans="2:8" ht="13.5">
      <c r="B18" s="126"/>
      <c r="C18" s="67" t="s">
        <v>25</v>
      </c>
      <c r="D18" s="64">
        <v>1141</v>
      </c>
      <c r="E18" s="64">
        <v>3369</v>
      </c>
      <c r="F18" s="126"/>
      <c r="G18" s="126"/>
      <c r="H18" s="133"/>
    </row>
    <row r="19" spans="2:8" ht="13.5">
      <c r="B19" s="126"/>
      <c r="C19" s="67" t="s">
        <v>26</v>
      </c>
      <c r="D19" s="64">
        <v>5278</v>
      </c>
      <c r="E19" s="64">
        <v>15900</v>
      </c>
      <c r="F19" s="126"/>
      <c r="G19" s="126"/>
      <c r="H19" s="133"/>
    </row>
    <row r="20" spans="2:8" ht="13.5">
      <c r="B20" s="126"/>
      <c r="C20" s="67" t="s">
        <v>27</v>
      </c>
      <c r="D20" s="64">
        <v>3496</v>
      </c>
      <c r="E20" s="64">
        <v>10587</v>
      </c>
      <c r="F20" s="126"/>
      <c r="G20" s="126"/>
      <c r="H20" s="133"/>
    </row>
    <row r="21" spans="2:8" ht="13.5">
      <c r="B21" s="126"/>
      <c r="C21" s="67" t="s">
        <v>28</v>
      </c>
      <c r="D21" s="64">
        <v>3596</v>
      </c>
      <c r="E21" s="64">
        <v>10653</v>
      </c>
      <c r="F21" s="126"/>
      <c r="G21" s="126"/>
      <c r="H21" s="133"/>
    </row>
    <row r="22" spans="2:8" ht="13.5">
      <c r="B22" s="126"/>
      <c r="C22" s="67" t="s">
        <v>29</v>
      </c>
      <c r="D22" s="64">
        <v>1928</v>
      </c>
      <c r="E22" s="64">
        <v>4638</v>
      </c>
      <c r="F22" s="126"/>
      <c r="G22" s="126"/>
      <c r="H22" s="133"/>
    </row>
    <row r="23" spans="2:8" ht="13.5">
      <c r="B23" s="126"/>
      <c r="C23" s="67" t="s">
        <v>30</v>
      </c>
      <c r="D23" s="64">
        <v>1273</v>
      </c>
      <c r="E23" s="64">
        <v>3124</v>
      </c>
      <c r="F23" s="126"/>
      <c r="G23" s="126"/>
      <c r="H23" s="133"/>
    </row>
    <row r="24" spans="2:8" ht="13.5">
      <c r="B24" s="127"/>
      <c r="C24" s="68" t="s">
        <v>31</v>
      </c>
      <c r="D24" s="65">
        <v>1007</v>
      </c>
      <c r="E24" s="65">
        <v>2885</v>
      </c>
      <c r="F24" s="127"/>
      <c r="G24" s="127"/>
      <c r="H24" s="133"/>
    </row>
    <row r="25" spans="3:5" ht="13.5">
      <c r="C25" t="s">
        <v>88</v>
      </c>
      <c r="D25">
        <v>216244</v>
      </c>
      <c r="E25">
        <v>555199</v>
      </c>
    </row>
  </sheetData>
  <sheetProtection/>
  <mergeCells count="12">
    <mergeCell ref="B6:B10"/>
    <mergeCell ref="B11:B15"/>
    <mergeCell ref="B16:B24"/>
    <mergeCell ref="F11:F15"/>
    <mergeCell ref="G11:G15"/>
    <mergeCell ref="F16:F24"/>
    <mergeCell ref="G16:G24"/>
    <mergeCell ref="H6:H10"/>
    <mergeCell ref="H11:H15"/>
    <mergeCell ref="H16:H24"/>
    <mergeCell ref="F6:F10"/>
    <mergeCell ref="G6:G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E22"/>
  <sheetViews>
    <sheetView zoomScalePageLayoutView="0" workbookViewId="0" topLeftCell="A1">
      <selection activeCell="E1" sqref="E1"/>
    </sheetView>
  </sheetViews>
  <sheetFormatPr defaultColWidth="9.00390625" defaultRowHeight="13.5"/>
  <cols>
    <col min="1" max="1" width="9.00390625" style="62" customWidth="1"/>
    <col min="2" max="2" width="11.125" style="0" customWidth="1"/>
    <col min="4" max="4" width="10.375" style="0" customWidth="1"/>
  </cols>
  <sheetData>
    <row r="2" spans="1:5" ht="13.5">
      <c r="A2" s="81" t="s">
        <v>90</v>
      </c>
      <c r="B2" s="72"/>
      <c r="C2" s="72"/>
      <c r="D2" s="72"/>
      <c r="E2" s="72"/>
    </row>
    <row r="3" spans="1:5" ht="31.5" customHeight="1">
      <c r="A3" s="62" t="s">
        <v>80</v>
      </c>
      <c r="B3" t="s">
        <v>81</v>
      </c>
      <c r="C3" s="44" t="s">
        <v>77</v>
      </c>
      <c r="D3" s="73" t="s">
        <v>79</v>
      </c>
      <c r="E3" s="72"/>
    </row>
    <row r="4" spans="1:5" ht="14.25">
      <c r="A4" s="44">
        <v>1</v>
      </c>
      <c r="B4" s="72">
        <v>1</v>
      </c>
      <c r="C4" s="74" t="s">
        <v>13</v>
      </c>
      <c r="D4" s="46">
        <v>2.479339</v>
      </c>
      <c r="E4" s="75"/>
    </row>
    <row r="5" spans="1:5" ht="14.25">
      <c r="A5" s="44">
        <v>2</v>
      </c>
      <c r="B5" s="72">
        <v>2</v>
      </c>
      <c r="C5" s="74" t="s">
        <v>14</v>
      </c>
      <c r="D5" s="46">
        <v>2.415528</v>
      </c>
      <c r="E5" s="72"/>
    </row>
    <row r="6" spans="1:5" ht="14.25">
      <c r="A6" s="44">
        <v>3</v>
      </c>
      <c r="B6" s="72">
        <v>3</v>
      </c>
      <c r="C6" s="74" t="s">
        <v>15</v>
      </c>
      <c r="D6" s="46">
        <v>2.520507</v>
      </c>
      <c r="E6" s="72"/>
    </row>
    <row r="7" spans="1:5" ht="14.25">
      <c r="A7" s="44">
        <v>4</v>
      </c>
      <c r="B7" s="72">
        <v>4</v>
      </c>
      <c r="C7" s="74" t="s">
        <v>16</v>
      </c>
      <c r="D7" s="46">
        <v>2.536533</v>
      </c>
      <c r="E7" s="72"/>
    </row>
    <row r="8" spans="1:5" ht="14.25">
      <c r="A8" s="44">
        <v>5</v>
      </c>
      <c r="B8" s="72">
        <v>5</v>
      </c>
      <c r="C8" s="74" t="s">
        <v>17</v>
      </c>
      <c r="D8" s="46">
        <v>2.81341</v>
      </c>
      <c r="E8" s="72"/>
    </row>
    <row r="9" spans="1:5" ht="14.25">
      <c r="A9" s="44">
        <v>6</v>
      </c>
      <c r="B9" s="72">
        <v>6</v>
      </c>
      <c r="C9" s="74" t="s">
        <v>18</v>
      </c>
      <c r="D9" s="46">
        <v>2.512214</v>
      </c>
      <c r="E9" s="72"/>
    </row>
    <row r="10" spans="1:5" ht="14.25">
      <c r="A10" s="44">
        <v>7</v>
      </c>
      <c r="B10" s="72">
        <v>7</v>
      </c>
      <c r="C10" s="74" t="s">
        <v>19</v>
      </c>
      <c r="D10" s="46">
        <v>2.818365</v>
      </c>
      <c r="E10" s="72"/>
    </row>
    <row r="11" spans="1:5" ht="14.25">
      <c r="A11" s="44">
        <v>8</v>
      </c>
      <c r="B11" s="72">
        <v>8</v>
      </c>
      <c r="C11" s="74" t="s">
        <v>20</v>
      </c>
      <c r="D11" s="46">
        <v>3.120583</v>
      </c>
      <c r="E11" s="72"/>
    </row>
    <row r="12" spans="1:5" ht="14.25">
      <c r="A12" s="44">
        <v>9</v>
      </c>
      <c r="B12" s="72">
        <v>9</v>
      </c>
      <c r="C12" s="74" t="s">
        <v>21</v>
      </c>
      <c r="D12" s="46">
        <v>2.785965</v>
      </c>
      <c r="E12" s="72"/>
    </row>
    <row r="13" spans="1:5" ht="14.25">
      <c r="A13" s="44">
        <v>10</v>
      </c>
      <c r="B13" s="72">
        <v>10</v>
      </c>
      <c r="C13" s="74" t="s">
        <v>22</v>
      </c>
      <c r="D13" s="46">
        <v>2.938312</v>
      </c>
      <c r="E13" s="72"/>
    </row>
    <row r="14" spans="1:5" ht="14.25">
      <c r="A14" s="44">
        <v>11</v>
      </c>
      <c r="B14" s="72">
        <v>11</v>
      </c>
      <c r="C14" s="74" t="s">
        <v>23</v>
      </c>
      <c r="D14" s="46">
        <v>2.946049</v>
      </c>
      <c r="E14" s="72"/>
    </row>
    <row r="15" spans="1:5" ht="14.25">
      <c r="A15" s="44">
        <v>12</v>
      </c>
      <c r="B15" s="72">
        <v>12</v>
      </c>
      <c r="C15" s="74" t="s">
        <v>24</v>
      </c>
      <c r="D15" s="46">
        <v>3.020404</v>
      </c>
      <c r="E15" s="72"/>
    </row>
    <row r="16" spans="1:5" ht="14.25">
      <c r="A16" s="44">
        <v>13</v>
      </c>
      <c r="B16" s="72">
        <v>13</v>
      </c>
      <c r="C16" s="74" t="s">
        <v>25</v>
      </c>
      <c r="D16" s="46">
        <v>2.952673</v>
      </c>
      <c r="E16" s="72"/>
    </row>
    <row r="17" spans="1:5" ht="14.25">
      <c r="A17" s="44">
        <v>14</v>
      </c>
      <c r="B17" s="72">
        <v>14</v>
      </c>
      <c r="C17" s="74" t="s">
        <v>26</v>
      </c>
      <c r="D17" s="46">
        <v>3.012505</v>
      </c>
      <c r="E17" s="72"/>
    </row>
    <row r="18" spans="1:5" ht="14.25">
      <c r="A18" s="44">
        <v>15</v>
      </c>
      <c r="B18" s="72">
        <v>15</v>
      </c>
      <c r="C18" s="74" t="s">
        <v>27</v>
      </c>
      <c r="D18" s="46">
        <v>3.028318</v>
      </c>
      <c r="E18" s="72"/>
    </row>
    <row r="19" spans="1:5" ht="14.25">
      <c r="A19" s="44">
        <v>16</v>
      </c>
      <c r="B19" s="72">
        <v>16</v>
      </c>
      <c r="C19" s="74" t="s">
        <v>28</v>
      </c>
      <c r="D19" s="46">
        <v>2.962458</v>
      </c>
      <c r="E19" s="72"/>
    </row>
    <row r="20" spans="1:5" ht="14.25">
      <c r="A20" s="44">
        <v>17</v>
      </c>
      <c r="B20" s="72">
        <v>17</v>
      </c>
      <c r="C20" s="74" t="s">
        <v>29</v>
      </c>
      <c r="D20" s="46">
        <v>2.405602</v>
      </c>
      <c r="E20" s="72"/>
    </row>
    <row r="21" spans="1:5" ht="14.25">
      <c r="A21" s="44">
        <v>18</v>
      </c>
      <c r="B21" s="72">
        <v>18</v>
      </c>
      <c r="C21" s="74" t="s">
        <v>30</v>
      </c>
      <c r="D21" s="46">
        <v>2.454046</v>
      </c>
      <c r="E21" s="72"/>
    </row>
    <row r="22" spans="1:5" ht="14.25">
      <c r="A22" s="44">
        <v>19</v>
      </c>
      <c r="B22" s="72">
        <v>19</v>
      </c>
      <c r="C22" s="74" t="s">
        <v>31</v>
      </c>
      <c r="D22" s="46">
        <v>2.864945</v>
      </c>
      <c r="E22" s="72"/>
    </row>
  </sheetData>
  <sheetProtection/>
  <autoFilter ref="B3:D3">
    <sortState ref="B4:D22">
      <sortCondition sortBy="value" ref="B4:B22"/>
    </sortState>
  </autoFilter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4:H25"/>
  <sheetViews>
    <sheetView zoomScalePageLayoutView="0" workbookViewId="0" topLeftCell="A1">
      <selection activeCell="B5" sqref="B5"/>
    </sheetView>
  </sheetViews>
  <sheetFormatPr defaultColWidth="9.00390625" defaultRowHeight="13.5"/>
  <sheetData>
    <row r="4" ht="13.5">
      <c r="B4" s="76" t="s">
        <v>91</v>
      </c>
    </row>
    <row r="5" spans="2:8" ht="13.5">
      <c r="B5" s="69" t="s">
        <v>76</v>
      </c>
      <c r="C5" s="69" t="s">
        <v>77</v>
      </c>
      <c r="D5" s="69" t="s">
        <v>85</v>
      </c>
      <c r="E5" s="69" t="s">
        <v>84</v>
      </c>
      <c r="F5" s="69" t="s">
        <v>86</v>
      </c>
      <c r="G5" s="69" t="s">
        <v>87</v>
      </c>
      <c r="H5" s="70" t="s">
        <v>83</v>
      </c>
    </row>
    <row r="6" spans="2:8" ht="13.5">
      <c r="B6" s="125" t="s">
        <v>51</v>
      </c>
      <c r="C6" s="66" t="s">
        <v>13</v>
      </c>
      <c r="D6" s="63">
        <v>193717</v>
      </c>
      <c r="E6">
        <v>765.31</v>
      </c>
      <c r="F6" s="125">
        <f>SUM(D6:D10)</f>
        <v>232610</v>
      </c>
      <c r="G6" s="125">
        <f>SUM(E6:E10)</f>
        <v>1518.22</v>
      </c>
      <c r="H6" s="133">
        <f>F6/G6</f>
        <v>153.21231442083493</v>
      </c>
    </row>
    <row r="7" spans="2:8" ht="13.5">
      <c r="B7" s="126"/>
      <c r="C7" s="67" t="s">
        <v>17</v>
      </c>
      <c r="D7" s="64">
        <v>11485</v>
      </c>
      <c r="E7">
        <v>122.32</v>
      </c>
      <c r="F7" s="126"/>
      <c r="G7" s="126"/>
      <c r="H7" s="133"/>
    </row>
    <row r="8" spans="2:8" ht="13.5">
      <c r="B8" s="126"/>
      <c r="C8" s="67" t="s">
        <v>18</v>
      </c>
      <c r="D8" s="64">
        <v>3269</v>
      </c>
      <c r="E8">
        <v>199.18</v>
      </c>
      <c r="F8" s="126"/>
      <c r="G8" s="126"/>
      <c r="H8" s="133"/>
    </row>
    <row r="9" spans="2:8" ht="13.5">
      <c r="B9" s="126"/>
      <c r="C9" s="67" t="s">
        <v>19</v>
      </c>
      <c r="D9" s="64">
        <v>7154</v>
      </c>
      <c r="E9">
        <v>224.7</v>
      </c>
      <c r="F9" s="126"/>
      <c r="G9" s="126"/>
      <c r="H9" s="133"/>
    </row>
    <row r="10" spans="2:8" ht="13.5">
      <c r="B10" s="127"/>
      <c r="C10" s="68" t="s">
        <v>20</v>
      </c>
      <c r="D10" s="65">
        <v>16985</v>
      </c>
      <c r="E10" s="65">
        <v>206.71</v>
      </c>
      <c r="F10" s="127"/>
      <c r="G10" s="127"/>
      <c r="H10" s="133"/>
    </row>
    <row r="11" spans="2:8" ht="13.5">
      <c r="B11" s="126" t="s">
        <v>52</v>
      </c>
      <c r="C11" s="67" t="s">
        <v>15</v>
      </c>
      <c r="D11" s="64">
        <v>49044</v>
      </c>
      <c r="E11" s="63">
        <v>272.06</v>
      </c>
      <c r="F11" s="126">
        <f>SUM(D11:D15)</f>
        <v>104320</v>
      </c>
      <c r="G11" s="126">
        <f>SUM(E11:E15)</f>
        <v>780.4300000000001</v>
      </c>
      <c r="H11" s="133">
        <f>F11/G11</f>
        <v>133.66989992696332</v>
      </c>
    </row>
    <row r="12" spans="2:8" ht="13.5">
      <c r="B12" s="126"/>
      <c r="C12" s="67" t="s">
        <v>21</v>
      </c>
      <c r="D12" s="64">
        <v>6490</v>
      </c>
      <c r="E12">
        <v>233.52</v>
      </c>
      <c r="F12" s="126"/>
      <c r="G12" s="126"/>
      <c r="H12" s="133"/>
    </row>
    <row r="13" spans="2:8" ht="13.5">
      <c r="B13" s="126"/>
      <c r="C13" s="67" t="s">
        <v>22</v>
      </c>
      <c r="D13" s="64">
        <v>16550</v>
      </c>
      <c r="E13">
        <v>77.94</v>
      </c>
      <c r="F13" s="126"/>
      <c r="G13" s="126"/>
      <c r="H13" s="133"/>
    </row>
    <row r="14" spans="2:8" ht="13.5">
      <c r="B14" s="126"/>
      <c r="C14" s="67" t="s">
        <v>23</v>
      </c>
      <c r="D14" s="64">
        <v>17416</v>
      </c>
      <c r="E14">
        <v>139.97</v>
      </c>
      <c r="F14" s="126"/>
      <c r="G14" s="126"/>
      <c r="H14" s="133"/>
    </row>
    <row r="15" spans="2:8" ht="13.5">
      <c r="B15" s="126"/>
      <c r="C15" s="67" t="s">
        <v>24</v>
      </c>
      <c r="D15" s="64">
        <v>14820</v>
      </c>
      <c r="E15">
        <v>56.94</v>
      </c>
      <c r="F15" s="126"/>
      <c r="G15" s="126"/>
      <c r="H15" s="133"/>
    </row>
    <row r="16" spans="2:8" ht="13.5">
      <c r="B16" s="125" t="s">
        <v>53</v>
      </c>
      <c r="C16" s="66" t="s">
        <v>14</v>
      </c>
      <c r="D16" s="63">
        <v>149313</v>
      </c>
      <c r="E16" s="77">
        <v>132.42</v>
      </c>
      <c r="F16" s="125">
        <f>SUM(D16:D24)</f>
        <v>236511</v>
      </c>
      <c r="G16" s="125">
        <f>SUM(E16:E24)</f>
        <v>1208.4</v>
      </c>
      <c r="H16" s="133">
        <f>F16/G16</f>
        <v>195.72244289970206</v>
      </c>
    </row>
    <row r="17" spans="2:8" ht="13.5">
      <c r="B17" s="126"/>
      <c r="C17" s="67" t="s">
        <v>16</v>
      </c>
      <c r="D17" s="64">
        <v>34174</v>
      </c>
      <c r="E17" s="80">
        <v>29.02</v>
      </c>
      <c r="F17" s="126"/>
      <c r="G17" s="126"/>
      <c r="H17" s="133"/>
    </row>
    <row r="18" spans="2:8" ht="13.5">
      <c r="B18" s="126"/>
      <c r="C18" s="67" t="s">
        <v>25</v>
      </c>
      <c r="D18" s="64">
        <v>3439</v>
      </c>
      <c r="E18">
        <v>4.2</v>
      </c>
      <c r="F18" s="126"/>
      <c r="G18" s="126"/>
      <c r="H18" s="133"/>
    </row>
    <row r="19" spans="2:8" ht="13.5">
      <c r="B19" s="126"/>
      <c r="C19" s="67" t="s">
        <v>26</v>
      </c>
      <c r="D19" s="64">
        <v>16470</v>
      </c>
      <c r="E19">
        <v>189.83</v>
      </c>
      <c r="F19" s="126"/>
      <c r="G19" s="126"/>
      <c r="H19" s="133"/>
    </row>
    <row r="20" spans="2:8" ht="13.5">
      <c r="B20" s="126"/>
      <c r="C20" s="67" t="s">
        <v>27</v>
      </c>
      <c r="D20" s="64">
        <v>10950</v>
      </c>
      <c r="E20">
        <v>114.03</v>
      </c>
      <c r="F20" s="126"/>
      <c r="G20" s="126"/>
      <c r="H20" s="133"/>
    </row>
    <row r="21" spans="2:8" ht="13.5">
      <c r="B21" s="126"/>
      <c r="C21" s="67" t="s">
        <v>28</v>
      </c>
      <c r="D21" s="64">
        <v>11118</v>
      </c>
      <c r="E21">
        <v>139.44</v>
      </c>
      <c r="F21" s="126"/>
      <c r="G21" s="126"/>
      <c r="H21" s="133"/>
    </row>
    <row r="22" spans="2:8" ht="13.5">
      <c r="B22" s="126"/>
      <c r="C22" s="67" t="s">
        <v>29</v>
      </c>
      <c r="D22" s="64">
        <v>4765</v>
      </c>
      <c r="E22">
        <v>340.96</v>
      </c>
      <c r="F22" s="126"/>
      <c r="G22" s="126"/>
      <c r="H22" s="133"/>
    </row>
    <row r="23" spans="2:8" ht="13.5">
      <c r="B23" s="126"/>
      <c r="C23" s="67" t="s">
        <v>30</v>
      </c>
      <c r="D23" s="64">
        <v>3278</v>
      </c>
      <c r="E23">
        <v>133.98</v>
      </c>
      <c r="F23" s="126"/>
      <c r="G23" s="126"/>
      <c r="H23" s="133"/>
    </row>
    <row r="24" spans="2:8" ht="13.5">
      <c r="B24" s="127"/>
      <c r="C24" s="68" t="s">
        <v>31</v>
      </c>
      <c r="D24" s="65">
        <v>3004</v>
      </c>
      <c r="E24">
        <v>124.52</v>
      </c>
      <c r="F24" s="127"/>
      <c r="G24" s="127"/>
      <c r="H24" s="133"/>
    </row>
    <row r="25" spans="3:8" ht="13.5">
      <c r="C25" s="79" t="s">
        <v>88</v>
      </c>
      <c r="D25" s="78">
        <v>573441</v>
      </c>
      <c r="E25" s="78">
        <v>3507.05</v>
      </c>
      <c r="H25">
        <f>D25/E25</f>
        <v>163.51092798791007</v>
      </c>
    </row>
  </sheetData>
  <sheetProtection/>
  <mergeCells count="12">
    <mergeCell ref="B16:B24"/>
    <mergeCell ref="F16:F24"/>
    <mergeCell ref="G16:G24"/>
    <mergeCell ref="H16:H24"/>
    <mergeCell ref="B6:B10"/>
    <mergeCell ref="F6:F10"/>
    <mergeCell ref="G6:G10"/>
    <mergeCell ref="H6:H10"/>
    <mergeCell ref="B11:B15"/>
    <mergeCell ref="F11:F15"/>
    <mergeCell ref="G11:G15"/>
    <mergeCell ref="H11:H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3:E23"/>
  <sheetViews>
    <sheetView zoomScalePageLayoutView="0" workbookViewId="0" topLeftCell="A1">
      <selection activeCell="E5" sqref="E5"/>
    </sheetView>
  </sheetViews>
  <sheetFormatPr defaultColWidth="9.00390625" defaultRowHeight="13.5"/>
  <cols>
    <col min="2" max="2" width="9.00390625" style="62" customWidth="1"/>
  </cols>
  <sheetData>
    <row r="3" ht="13.5">
      <c r="B3" s="82" t="s">
        <v>92</v>
      </c>
    </row>
    <row r="4" spans="2:5" ht="13.5">
      <c r="B4" s="62" t="s">
        <v>80</v>
      </c>
      <c r="C4" t="s">
        <v>81</v>
      </c>
      <c r="D4" t="s">
        <v>77</v>
      </c>
      <c r="E4" t="s">
        <v>83</v>
      </c>
    </row>
    <row r="5" spans="2:5" ht="13.5">
      <c r="B5" s="62">
        <v>1</v>
      </c>
      <c r="C5" s="72">
        <v>4</v>
      </c>
      <c r="D5" s="74" t="s">
        <v>16</v>
      </c>
      <c r="E5">
        <v>1177.6</v>
      </c>
    </row>
    <row r="6" spans="2:5" ht="13.5">
      <c r="B6" s="62">
        <v>2</v>
      </c>
      <c r="C6" s="72">
        <v>2</v>
      </c>
      <c r="D6" s="74" t="s">
        <v>14</v>
      </c>
      <c r="E6">
        <v>1127.6</v>
      </c>
    </row>
    <row r="7" spans="2:5" ht="13.5">
      <c r="B7" s="62">
        <v>3</v>
      </c>
      <c r="C7" s="72">
        <v>13</v>
      </c>
      <c r="D7" s="74" t="s">
        <v>25</v>
      </c>
      <c r="E7">
        <v>818.8</v>
      </c>
    </row>
    <row r="8" spans="2:5" ht="13.5">
      <c r="B8" s="62">
        <v>4</v>
      </c>
      <c r="C8" s="72">
        <v>12</v>
      </c>
      <c r="D8" s="74" t="s">
        <v>24</v>
      </c>
      <c r="E8">
        <v>260.3</v>
      </c>
    </row>
    <row r="9" spans="2:5" ht="13.5">
      <c r="B9" s="62">
        <v>5</v>
      </c>
      <c r="C9" s="72">
        <v>1</v>
      </c>
      <c r="D9" s="74" t="s">
        <v>13</v>
      </c>
      <c r="E9">
        <v>253.1</v>
      </c>
    </row>
    <row r="10" spans="2:5" ht="13.5">
      <c r="B10" s="62">
        <v>6</v>
      </c>
      <c r="C10" s="72">
        <v>10</v>
      </c>
      <c r="D10" s="74" t="s">
        <v>22</v>
      </c>
      <c r="E10">
        <v>212.3</v>
      </c>
    </row>
    <row r="11" spans="2:5" ht="13.5">
      <c r="B11" s="62">
        <v>7</v>
      </c>
      <c r="C11" s="72">
        <v>3</v>
      </c>
      <c r="D11" s="74" t="s">
        <v>15</v>
      </c>
      <c r="E11">
        <v>180.3</v>
      </c>
    </row>
    <row r="12" spans="2:5" ht="13.5">
      <c r="B12" s="62">
        <v>8</v>
      </c>
      <c r="C12" s="72">
        <v>11</v>
      </c>
      <c r="D12" s="74" t="s">
        <v>23</v>
      </c>
      <c r="E12">
        <v>124.4</v>
      </c>
    </row>
    <row r="13" spans="2:5" ht="13.5">
      <c r="B13" s="62">
        <v>9</v>
      </c>
      <c r="C13" s="72">
        <v>15</v>
      </c>
      <c r="D13" s="74" t="s">
        <v>27</v>
      </c>
      <c r="E13">
        <v>96</v>
      </c>
    </row>
    <row r="14" spans="2:5" ht="13.5">
      <c r="B14" s="62">
        <v>10</v>
      </c>
      <c r="C14" s="72">
        <v>5</v>
      </c>
      <c r="D14" s="74" t="s">
        <v>17</v>
      </c>
      <c r="E14">
        <v>93.9</v>
      </c>
    </row>
    <row r="15" spans="2:5" ht="13.5">
      <c r="B15" s="62">
        <v>11</v>
      </c>
      <c r="C15" s="72">
        <v>14</v>
      </c>
      <c r="D15" s="74" t="s">
        <v>26</v>
      </c>
      <c r="E15">
        <v>86.8</v>
      </c>
    </row>
    <row r="16" spans="2:5" ht="13.5">
      <c r="B16" s="62">
        <v>12</v>
      </c>
      <c r="C16" s="72">
        <v>8</v>
      </c>
      <c r="D16" s="74" t="s">
        <v>20</v>
      </c>
      <c r="E16">
        <v>82.2</v>
      </c>
    </row>
    <row r="17" spans="2:5" ht="13.5">
      <c r="B17" s="62">
        <v>13</v>
      </c>
      <c r="C17" s="72">
        <v>16</v>
      </c>
      <c r="D17" s="74" t="s">
        <v>28</v>
      </c>
      <c r="E17">
        <v>79.7</v>
      </c>
    </row>
    <row r="18" spans="2:5" ht="13.5">
      <c r="B18" s="62">
        <v>14</v>
      </c>
      <c r="C18" s="72">
        <v>7</v>
      </c>
      <c r="D18" s="74" t="s">
        <v>19</v>
      </c>
      <c r="E18">
        <v>31.8</v>
      </c>
    </row>
    <row r="19" spans="2:5" ht="13.5">
      <c r="B19" s="62">
        <v>15</v>
      </c>
      <c r="C19" s="72">
        <v>9</v>
      </c>
      <c r="D19" s="74" t="s">
        <v>21</v>
      </c>
      <c r="E19">
        <v>27.8</v>
      </c>
    </row>
    <row r="20" spans="2:5" ht="13.5">
      <c r="B20" s="62">
        <v>16</v>
      </c>
      <c r="C20" s="72">
        <v>18</v>
      </c>
      <c r="D20" s="74" t="s">
        <v>30</v>
      </c>
      <c r="E20">
        <v>24.5</v>
      </c>
    </row>
    <row r="21" spans="2:5" ht="13.5">
      <c r="B21" s="62">
        <v>17</v>
      </c>
      <c r="C21" s="72">
        <v>19</v>
      </c>
      <c r="D21" s="74" t="s">
        <v>31</v>
      </c>
      <c r="E21">
        <v>24.1</v>
      </c>
    </row>
    <row r="22" spans="2:5" ht="13.5">
      <c r="B22" s="62">
        <v>18</v>
      </c>
      <c r="C22" s="72">
        <v>6</v>
      </c>
      <c r="D22" s="74" t="s">
        <v>18</v>
      </c>
      <c r="E22">
        <v>16.4</v>
      </c>
    </row>
    <row r="23" spans="2:5" ht="13.5">
      <c r="B23" s="62">
        <v>19</v>
      </c>
      <c r="C23" s="72">
        <v>17</v>
      </c>
      <c r="D23" s="74" t="s">
        <v>29</v>
      </c>
      <c r="E23">
        <v>14</v>
      </c>
    </row>
  </sheetData>
  <sheetProtection/>
  <autoFilter ref="C4:E4">
    <sortState ref="C5:E23">
      <sortCondition descending="1" sortBy="value" ref="E5:E23"/>
    </sortState>
  </autoFilter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yamanakouichi</dc:creator>
  <cp:keywords/>
  <dc:description/>
  <cp:lastModifiedBy>鳥取県庁</cp:lastModifiedBy>
  <cp:lastPrinted>2016-10-22T15:38:38Z</cp:lastPrinted>
  <dcterms:created xsi:type="dcterms:W3CDTF">2006-09-01T01:28:57Z</dcterms:created>
  <dcterms:modified xsi:type="dcterms:W3CDTF">2016-10-23T00:15:57Z</dcterms:modified>
  <cp:category/>
  <cp:version/>
  <cp:contentType/>
  <cp:contentStatus/>
</cp:coreProperties>
</file>