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AY8" i="4" s="1"/>
  <c r="R6" i="5"/>
  <c r="Q6" i="5"/>
  <c r="AI8" i="4" s="1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Q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<sst xmlns="http://schemas.openxmlformats.org/spreadsheetml/2006/main" count="218" uniqueCount="108">
  <si>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</si>
  <si>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</si>
  <si>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</si>
  <si>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</si>
  <si>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</si>
  <si>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</si>
  <si>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</si>
  <si>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</si>
  <si>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</si>
  <si>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</si>
  <si>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</si>
  <si>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</si>
  <si>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</si>
  <si>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</si>
  <si>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</si>
  <si>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</si>
  <si>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</si>
  <si>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</si>
  <si>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</si>
  <si>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</si>
  <si>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</si>
  <si>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</si>
  <si>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</si>
  <si>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</si>
  <si>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</si>
  <si>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</si>
  <si>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</si>
  <si>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</si>
  <si>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</si>
  <si>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</si>
  <si>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</si>
  <si>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</si>
  <si>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</si>
  <si>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</si>
  <si>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</si>
  <si>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</si>
  <si>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</si>
  <si>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</si>
  <si>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</si>
  <si>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</si>
  <si>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</si>
  <si>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</si>
  <si>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</si>
  <si>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</si>
  <si>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</si>
  <si>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</si>
  <si>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</si>
  <si>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</si>
  <si>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</si>
  <si>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</si>
  <si>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</si>
  <si>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</si>
  <si>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</si>
  <si>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</si>
  <si>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</si>
  <si>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</si>
  <si>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</si>
  <si>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</si>
  <si>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</si>
  <si>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</si>
  <si>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</si>
  <si>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</si>
  <si>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</si>
  <si>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</si>
  <si>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</si>
  <si>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</si>
  <si>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</si>
  <si>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</si>
  <si>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</si>
  <si>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</si>
  <si>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</si>
  <si>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</si>
  <si>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</si>
  <si>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</si>
  <si>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</si>
  <si>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</si>
  <si>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</si>
  <si>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</si>
  <si>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</si>
  <si>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</si>
  <si>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</si>
  <si>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</si>
  <si>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</si>
  <si>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</si>
  <si>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</si>
  <si>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</si>
  <si>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</si>
  <si>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</si>
  <si>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</si>
  <si>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</si>
  <si>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</si>
  <si>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</si>
  <si>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</si>
  <si>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智頭町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</si>
  <si>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</si>
  <si>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</si>
  <si>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</si>
  <si>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</si>
  <si>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</si>
  <si>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</si>
  <si>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</si>
  <si>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</si>
  <si>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</si>
  <si>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</si>
  <si>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</si>
  <si>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収益的収支比率は類似他団体と比較して、例年安定して高水準にあり、企業債の償還もH26年度で終了し、累積欠損金もない。
　また、料金回収率も高水準であり、給水原価も非常に安価であるが、有収率については施設の老朽化もあり、改善すべき事項であると考えている。
　今後も、健全性・効率性を維持していきたい。</t>
    <phoneticPr fontId="4"/>
  </si>
  <si>
    <t>　施設の老朽化は、避けられない課題であり、財政を十分に考慮して、更新を計画していきたい。</t>
    <phoneticPr fontId="4"/>
  </si>
  <si>
    <t>　全体的に類似団体平均より値としては良い傾向にある。今後も適切な施設の維持管理に努めていきたい。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</si>
</sst>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09760"/>
        <c:axId val="9951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9760"/>
        <c:axId val="99511680"/>
      </c:lineChart>
      <c:dateAx>
        <c:axId val="9950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11680"/>
        <c:crosses val="autoZero"/>
        <c:auto val="1"/>
        <c:lblOffset val="100"/>
        <c:baseTimeUnit val="years"/>
      </c:dateAx>
      <c:valAx>
        <c:axId val="9951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0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63.23</c:v>
                </c:pt>
                <c:pt idx="1">
                  <c:v>63.05</c:v>
                </c:pt>
                <c:pt idx="2">
                  <c:v>63</c:v>
                </c:pt>
                <c:pt idx="3">
                  <c:v>62.69</c:v>
                </c:pt>
                <c:pt idx="4">
                  <c:v>60.47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03040"/>
        <c:axId val="9050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3040"/>
        <c:axId val="90509312"/>
      </c:lineChart>
      <c:dateAx>
        <c:axId val="9050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09312"/>
        <c:crosses val="autoZero"/>
        <c:auto val="1"/>
        <c:lblOffset val="100"/>
        <c:baseTimeUnit val="years"/>
      </c:date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0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74.989999999999995</c:v>
                </c:pt>
                <c:pt idx="1">
                  <c:v>74.989999999999995</c:v>
                </c:pt>
                <c:pt idx="2">
                  <c:v>74.989999999999995</c:v>
                </c:pt>
                <c:pt idx="3">
                  <c:v>74.989999999999995</c:v>
                </c:pt>
                <c:pt idx="4">
                  <c:v>74.989999999999995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47712"/>
        <c:axId val="9054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47712"/>
        <c:axId val="90549632"/>
      </c:lineChart>
      <c:dateAx>
        <c:axId val="9054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49632"/>
        <c:crosses val="autoZero"/>
        <c:auto val="1"/>
        <c:lblOffset val="100"/>
        <c:baseTimeUnit val="years"/>
      </c:dateAx>
      <c:valAx>
        <c:axId val="9054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4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95.43</c:v>
                </c:pt>
                <c:pt idx="1">
                  <c:v>95.03</c:v>
                </c:pt>
                <c:pt idx="2">
                  <c:v>94.41</c:v>
                </c:pt>
                <c:pt idx="3">
                  <c:v>96.27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50496"/>
        <c:axId val="3385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50496"/>
        <c:axId val="33852416"/>
      </c:lineChart>
      <c:dateAx>
        <c:axId val="3385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52416"/>
        <c:crosses val="autoZero"/>
        <c:auto val="1"/>
        <c:lblOffset val="100"/>
        <c:baseTimeUnit val="years"/>
      </c:dateAx>
      <c:valAx>
        <c:axId val="3385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5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05440"/>
        <c:axId val="5020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5440"/>
        <c:axId val="50207360"/>
      </c:lineChart>
      <c:dateAx>
        <c:axId val="5020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207360"/>
        <c:crosses val="autoZero"/>
        <c:auto val="1"/>
        <c:lblOffset val="100"/>
        <c:baseTimeUnit val="years"/>
      </c:dateAx>
      <c:valAx>
        <c:axId val="5020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20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47552"/>
        <c:axId val="502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7552"/>
        <c:axId val="50253824"/>
      </c:lineChart>
      <c:dateAx>
        <c:axId val="5024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253824"/>
        <c:crosses val="autoZero"/>
        <c:auto val="1"/>
        <c:lblOffset val="100"/>
        <c:baseTimeUnit val="years"/>
      </c:dateAx>
      <c:valAx>
        <c:axId val="502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24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2064"/>
        <c:axId val="7655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2064"/>
        <c:axId val="76558336"/>
      </c:lineChart>
      <c:dateAx>
        <c:axId val="7655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58336"/>
        <c:crosses val="autoZero"/>
        <c:auto val="1"/>
        <c:lblOffset val="100"/>
        <c:baseTimeUnit val="years"/>
      </c:dateAx>
      <c:valAx>
        <c:axId val="7655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5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97120"/>
        <c:axId val="7660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97120"/>
        <c:axId val="76607488"/>
      </c:lineChart>
      <c:dateAx>
        <c:axId val="7659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607488"/>
        <c:crosses val="autoZero"/>
        <c:auto val="1"/>
        <c:lblOffset val="100"/>
        <c:baseTimeUnit val="years"/>
      </c:dateAx>
      <c:valAx>
        <c:axId val="7660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9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17.27</c:v>
                </c:pt>
                <c:pt idx="1">
                  <c:v>12.18</c:v>
                </c:pt>
                <c:pt idx="2">
                  <c:v>4.8899999999999997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00256"/>
        <c:axId val="9040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0256"/>
        <c:axId val="90402176"/>
      </c:lineChart>
      <c:dateAx>
        <c:axId val="9040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02176"/>
        <c:crosses val="autoZero"/>
        <c:auto val="1"/>
        <c:lblOffset val="100"/>
        <c:baseTimeUnit val="years"/>
      </c:dateAx>
      <c:valAx>
        <c:axId val="9040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0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74.459999999999994</c:v>
                </c:pt>
                <c:pt idx="1">
                  <c:v>70.040000000000006</c:v>
                </c:pt>
                <c:pt idx="2">
                  <c:v>74.459999999999994</c:v>
                </c:pt>
                <c:pt idx="3">
                  <c:v>73.91</c:v>
                </c:pt>
                <c:pt idx="4">
                  <c:v>57.43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22272"/>
        <c:axId val="9043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22272"/>
        <c:axId val="90436736"/>
      </c:lineChart>
      <c:dateAx>
        <c:axId val="9042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36736"/>
        <c:crosses val="autoZero"/>
        <c:auto val="1"/>
        <c:lblOffset val="100"/>
        <c:baseTimeUnit val="years"/>
      </c:dateAx>
      <c:valAx>
        <c:axId val="9043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2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55.99</c:v>
                </c:pt>
                <c:pt idx="1">
                  <c:v>53.57</c:v>
                </c:pt>
                <c:pt idx="2">
                  <c:v>49.53</c:v>
                </c:pt>
                <c:pt idx="3">
                  <c:v>48.57</c:v>
                </c:pt>
                <c:pt idx="4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66560"/>
        <c:axId val="9046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6560"/>
        <c:axId val="90468736"/>
      </c:lineChart>
      <c:dateAx>
        <c:axId val="9046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68736"/>
        <c:crosses val="autoZero"/>
        <c:auto val="1"/>
        <c:lblOffset val="100"/>
        <c:baseTimeUnit val="years"/>
      </c:dateAx>
      <c:valAx>
        <c:axId val="9046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6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S56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鳥取県　智頭町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D3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7523</v>
      </c>
      <c r="AJ8" s="74"/>
      <c r="AK8" s="74"/>
      <c r="AL8" s="74"/>
      <c r="AM8" s="74"/>
      <c r="AN8" s="74"/>
      <c r="AO8" s="74"/>
      <c r="AP8" s="75"/>
      <c r="AQ8" s="56">
        <f>データ!R6</f>
        <v>224.7</v>
      </c>
      <c r="AR8" s="56"/>
      <c r="AS8" s="56"/>
      <c r="AT8" s="56"/>
      <c r="AU8" s="56"/>
      <c r="AV8" s="56"/>
      <c r="AW8" s="56"/>
      <c r="AX8" s="56"/>
      <c r="AY8" s="56">
        <f>データ!S6</f>
        <v>33.479999999999997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29.42</v>
      </c>
      <c r="S10" s="56"/>
      <c r="T10" s="56"/>
      <c r="U10" s="56"/>
      <c r="V10" s="56"/>
      <c r="W10" s="56"/>
      <c r="X10" s="56"/>
      <c r="Y10" s="56"/>
      <c r="Z10" s="64">
        <f>データ!P6</f>
        <v>1630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2199</v>
      </c>
      <c r="AJ10" s="64"/>
      <c r="AK10" s="64"/>
      <c r="AL10" s="64"/>
      <c r="AM10" s="64"/>
      <c r="AN10" s="64"/>
      <c r="AO10" s="64"/>
      <c r="AP10" s="64"/>
      <c r="AQ10" s="56">
        <f>データ!U6</f>
        <v>1.9</v>
      </c>
      <c r="AR10" s="56"/>
      <c r="AS10" s="56"/>
      <c r="AT10" s="56"/>
      <c r="AU10" s="56"/>
      <c r="AV10" s="56"/>
      <c r="AW10" s="56"/>
      <c r="AX10" s="56"/>
      <c r="AY10" s="56">
        <f>データ!V6</f>
        <v>1157.3699999999999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313289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鳥取県　智頭町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29.42</v>
      </c>
      <c r="P6" s="32">
        <f t="shared" si="3"/>
        <v>1630</v>
      </c>
      <c r="Q6" s="32">
        <f t="shared" si="3"/>
        <v>7523</v>
      </c>
      <c r="R6" s="32">
        <f t="shared" si="3"/>
        <v>224.7</v>
      </c>
      <c r="S6" s="32">
        <f t="shared" si="3"/>
        <v>33.479999999999997</v>
      </c>
      <c r="T6" s="32">
        <f t="shared" si="3"/>
        <v>2199</v>
      </c>
      <c r="U6" s="32">
        <f t="shared" si="3"/>
        <v>1.9</v>
      </c>
      <c r="V6" s="32">
        <f t="shared" si="3"/>
        <v>1157.3699999999999</v>
      </c>
      <c r="W6" s="33">
        <f>IF(W7="",NA(),W7)</f>
        <v>95.43</v>
      </c>
      <c r="X6" s="33">
        <f t="shared" ref="X6:AF6" si="4">IF(X7="",NA(),X7)</f>
        <v>95.03</v>
      </c>
      <c r="Y6" s="33">
        <f t="shared" si="4"/>
        <v>94.41</v>
      </c>
      <c r="Z6" s="33">
        <f t="shared" si="4"/>
        <v>96.27</v>
      </c>
      <c r="AA6" s="33">
        <f t="shared" si="4"/>
        <v>100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17.27</v>
      </c>
      <c r="BE6" s="33">
        <f t="shared" ref="BE6:BM6" si="7">IF(BE7="",NA(),BE7)</f>
        <v>12.18</v>
      </c>
      <c r="BF6" s="33">
        <f t="shared" si="7"/>
        <v>4.8899999999999997</v>
      </c>
      <c r="BG6" s="32">
        <f t="shared" si="7"/>
        <v>0</v>
      </c>
      <c r="BH6" s="32">
        <f t="shared" si="7"/>
        <v>0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74.459999999999994</v>
      </c>
      <c r="BP6" s="33">
        <f t="shared" ref="BP6:BX6" si="8">IF(BP7="",NA(),BP7)</f>
        <v>70.040000000000006</v>
      </c>
      <c r="BQ6" s="33">
        <f t="shared" si="8"/>
        <v>74.459999999999994</v>
      </c>
      <c r="BR6" s="33">
        <f t="shared" si="8"/>
        <v>73.91</v>
      </c>
      <c r="BS6" s="33">
        <f t="shared" si="8"/>
        <v>57.43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55.99</v>
      </c>
      <c r="CA6" s="33">
        <f t="shared" ref="CA6:CI6" si="9">IF(CA7="",NA(),CA7)</f>
        <v>53.57</v>
      </c>
      <c r="CB6" s="33">
        <f t="shared" si="9"/>
        <v>49.53</v>
      </c>
      <c r="CC6" s="33">
        <f t="shared" si="9"/>
        <v>48.57</v>
      </c>
      <c r="CD6" s="33">
        <f t="shared" si="9"/>
        <v>53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63.23</v>
      </c>
      <c r="CL6" s="33">
        <f t="shared" ref="CL6:CT6" si="10">IF(CL7="",NA(),CL7)</f>
        <v>63.05</v>
      </c>
      <c r="CM6" s="33">
        <f t="shared" si="10"/>
        <v>63</v>
      </c>
      <c r="CN6" s="33">
        <f t="shared" si="10"/>
        <v>62.69</v>
      </c>
      <c r="CO6" s="33">
        <f t="shared" si="10"/>
        <v>60.47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74.989999999999995</v>
      </c>
      <c r="CW6" s="33">
        <f t="shared" ref="CW6:DE6" si="11">IF(CW7="",NA(),CW7)</f>
        <v>74.989999999999995</v>
      </c>
      <c r="CX6" s="33">
        <f t="shared" si="11"/>
        <v>74.989999999999995</v>
      </c>
      <c r="CY6" s="33">
        <f t="shared" si="11"/>
        <v>74.989999999999995</v>
      </c>
      <c r="CZ6" s="33">
        <f t="shared" si="11"/>
        <v>74.989999999999995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313289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29.42</v>
      </c>
      <c r="P7" s="36">
        <v>1630</v>
      </c>
      <c r="Q7" s="36">
        <v>7523</v>
      </c>
      <c r="R7" s="36">
        <v>224.7</v>
      </c>
      <c r="S7" s="36">
        <v>33.479999999999997</v>
      </c>
      <c r="T7" s="36">
        <v>2199</v>
      </c>
      <c r="U7" s="36">
        <v>1.9</v>
      </c>
      <c r="V7" s="36">
        <v>1157.3699999999999</v>
      </c>
      <c r="W7" s="36">
        <v>95.43</v>
      </c>
      <c r="X7" s="36">
        <v>95.03</v>
      </c>
      <c r="Y7" s="36">
        <v>94.41</v>
      </c>
      <c r="Z7" s="36">
        <v>96.27</v>
      </c>
      <c r="AA7" s="36">
        <v>100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17.27</v>
      </c>
      <c r="BE7" s="36">
        <v>12.18</v>
      </c>
      <c r="BF7" s="36">
        <v>4.8899999999999997</v>
      </c>
      <c r="BG7" s="36">
        <v>0</v>
      </c>
      <c r="BH7" s="36">
        <v>0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1134.67</v>
      </c>
      <c r="BN7" s="36">
        <v>1242.9000000000001</v>
      </c>
      <c r="BO7" s="36">
        <v>74.459999999999994</v>
      </c>
      <c r="BP7" s="36">
        <v>70.040000000000006</v>
      </c>
      <c r="BQ7" s="36">
        <v>74.459999999999994</v>
      </c>
      <c r="BR7" s="36">
        <v>73.91</v>
      </c>
      <c r="BS7" s="36">
        <v>57.43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40.6</v>
      </c>
      <c r="BY7" s="36">
        <v>33.35</v>
      </c>
      <c r="BZ7" s="36">
        <v>55.99</v>
      </c>
      <c r="CA7" s="36">
        <v>53.57</v>
      </c>
      <c r="CB7" s="36">
        <v>49.53</v>
      </c>
      <c r="CC7" s="36">
        <v>48.57</v>
      </c>
      <c r="CD7" s="36">
        <v>53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440.03</v>
      </c>
      <c r="CJ7" s="36">
        <v>524.69000000000005</v>
      </c>
      <c r="CK7" s="36">
        <v>63.23</v>
      </c>
      <c r="CL7" s="36">
        <v>63.05</v>
      </c>
      <c r="CM7" s="36">
        <v>63</v>
      </c>
      <c r="CN7" s="36">
        <v>62.69</v>
      </c>
      <c r="CO7" s="36">
        <v>60.47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57.29</v>
      </c>
      <c r="CU7" s="36">
        <v>57.58</v>
      </c>
      <c r="CV7" s="36">
        <v>74.989999999999995</v>
      </c>
      <c r="CW7" s="36">
        <v>74.989999999999995</v>
      </c>
      <c r="CX7" s="36">
        <v>74.989999999999995</v>
      </c>
      <c r="CY7" s="36">
        <v>74.989999999999995</v>
      </c>
      <c r="CZ7" s="36">
        <v>74.989999999999995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0.47</v>
      </c>
      <c r="EI7" s="36">
        <v>0.46</v>
      </c>
      <c r="EJ7" s="36">
        <v>0.8</v>
      </c>
      <c r="EK7" s="36">
        <v>0.69</v>
      </c>
      <c r="EL7" s="36">
        <v>0.65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藤森啓次</cp:lastModifiedBy>
  <dcterms:created xsi:type="dcterms:W3CDTF">2016-12-02T02:20:24Z</dcterms:created>
  <dcterms:modified xsi:type="dcterms:W3CDTF">2017-02-02T03:08:27Z</dcterms:modified>
  <cp:category/>
</cp:coreProperties>
</file>