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730" windowHeight="1176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LR18" i="5"/>
  <c r="KE18" i="5"/>
  <c r="KD18" i="5"/>
  <c r="KC18" i="5"/>
  <c r="KB18" i="5"/>
  <c r="KA18" i="5"/>
  <c r="IF18" i="5"/>
  <c r="IE18" i="5"/>
  <c r="ID18" i="5"/>
  <c r="IC18" i="5"/>
  <c r="IB18" i="5"/>
  <c r="HT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HU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S12" i="5" s="1"/>
  <c r="LO8" i="5"/>
  <c r="LF8" i="5"/>
  <c r="LF12" i="5" s="1"/>
  <c r="LE8" i="5"/>
  <c r="KV8" i="5"/>
  <c r="KU8" i="5"/>
  <c r="KT8" i="5"/>
  <c r="KK8" i="5"/>
  <c r="KJ8" i="5"/>
  <c r="JZ8" i="5"/>
  <c r="JQ8" i="5"/>
  <c r="JT18" i="5" s="1"/>
  <c r="JP8" i="5"/>
  <c r="JG8" i="5"/>
  <c r="JF8" i="5"/>
  <c r="IW8" i="5"/>
  <c r="JA12" i="5" s="1"/>
  <c r="IV8" i="5"/>
  <c r="IU8" i="5"/>
  <c r="IL8" i="5"/>
  <c r="IK8" i="5"/>
  <c r="IA8" i="5"/>
  <c r="HR8" i="5"/>
  <c r="HQ8" i="5"/>
  <c r="HH8" i="5"/>
  <c r="HH12" i="5" s="1"/>
  <c r="HG8" i="5"/>
  <c r="GX8" i="5"/>
  <c r="GW8" i="5"/>
  <c r="GV8" i="5"/>
  <c r="GL8" i="5"/>
  <c r="GB8" i="5"/>
  <c r="FR8" i="5"/>
  <c r="FH8" i="5"/>
  <c r="EX8" i="5"/>
  <c r="EW8" i="5"/>
  <c r="EM8" i="5"/>
  <c r="EC8" i="5"/>
  <c r="DS8" i="5"/>
  <c r="DI8" i="5"/>
  <c r="CY8" i="5"/>
  <c r="CX8" i="5"/>
  <c r="CN8" i="5"/>
  <c r="CD8" i="5"/>
  <c r="BS8" i="5"/>
  <c r="BH8" i="5"/>
  <c r="AW8" i="5"/>
  <c r="AW6" i="5"/>
  <c r="L19" i="4" s="1"/>
  <c r="AV6" i="5"/>
  <c r="I19" i="4" s="1"/>
  <c r="AU6" i="5"/>
  <c r="F19" i="4" s="1"/>
  <c r="AT6" i="5"/>
  <c r="AS6" i="5"/>
  <c r="L16" i="4" s="1"/>
  <c r="AR6" i="5"/>
  <c r="J16" i="4" s="1"/>
  <c r="AQ6" i="5"/>
  <c r="H16" i="4" s="1"/>
  <c r="AP6" i="5"/>
  <c r="AO6" i="5"/>
  <c r="N15" i="4" s="1"/>
  <c r="AN6" i="5"/>
  <c r="L15" i="4" s="1"/>
  <c r="AM6" i="5"/>
  <c r="J15" i="4" s="1"/>
  <c r="AL6" i="5"/>
  <c r="AK6" i="5"/>
  <c r="F15" i="4" s="1"/>
  <c r="AJ6" i="5"/>
  <c r="N14" i="4" s="1"/>
  <c r="AI6" i="5"/>
  <c r="L14" i="4" s="1"/>
  <c r="AH6" i="5"/>
  <c r="AG6" i="5"/>
  <c r="H14" i="4" s="1"/>
  <c r="AF6" i="5"/>
  <c r="F14" i="4" s="1"/>
  <c r="AE6" i="5"/>
  <c r="N13" i="4" s="1"/>
  <c r="AD6" i="5"/>
  <c r="AC6" i="5"/>
  <c r="J13" i="4" s="1"/>
  <c r="AB6" i="5"/>
  <c r="H13" i="4" s="1"/>
  <c r="AA6" i="5"/>
  <c r="F13" i="4" s="1"/>
  <c r="Z6" i="5"/>
  <c r="Y6" i="5"/>
  <c r="L12" i="4" s="1"/>
  <c r="X6" i="5"/>
  <c r="J12" i="4" s="1"/>
  <c r="W6" i="5"/>
  <c r="H12" i="4" s="1"/>
  <c r="V6" i="5"/>
  <c r="U6" i="5"/>
  <c r="B9" i="4" s="1"/>
  <c r="T6" i="5"/>
  <c r="S6" i="5"/>
  <c r="J7" i="4" s="1"/>
  <c r="R6" i="5"/>
  <c r="Q6" i="5"/>
  <c r="P6" i="5"/>
  <c r="N5" i="4" s="1"/>
  <c r="O6" i="5"/>
  <c r="J5" i="4" s="1"/>
  <c r="N6" i="5"/>
  <c r="F5" i="4" s="1"/>
  <c r="M6" i="5"/>
  <c r="L6" i="5"/>
  <c r="FS8" i="5" s="1"/>
  <c r="K6" i="5"/>
  <c r="J3" i="4" s="1"/>
  <c r="J6" i="5"/>
  <c r="F3" i="4" s="1"/>
  <c r="I6" i="5"/>
  <c r="H6" i="5"/>
  <c r="B1" i="4" s="1"/>
  <c r="G6" i="5"/>
  <c r="F6" i="5"/>
  <c r="E6" i="5"/>
  <c r="D6" i="5"/>
  <c r="C6" i="5"/>
  <c r="B6" i="5"/>
  <c r="E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16" i="4"/>
  <c r="F16" i="4"/>
  <c r="H15" i="4"/>
  <c r="J14" i="4"/>
  <c r="L13" i="4"/>
  <c r="N12" i="4"/>
  <c r="F12" i="4"/>
  <c r="B5" i="4"/>
  <c r="B3" i="4"/>
  <c r="JS12" i="5" l="1"/>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LS16" i="5"/>
  <c r="IO16" i="5"/>
  <c r="GP16" i="5"/>
  <c r="FB16" i="5"/>
  <c r="DM16" i="5"/>
  <c r="BW16" i="5"/>
  <c r="MM10" i="5"/>
  <c r="KY10" i="5"/>
  <c r="JJ10" i="5"/>
  <c r="HU10" i="5"/>
  <c r="GF10" i="5"/>
  <c r="FV16" i="5"/>
  <c r="CR16" i="5"/>
  <c r="KD10" i="5"/>
  <c r="HA10" i="5"/>
  <c r="EQ10" i="5"/>
  <c r="DW10" i="5"/>
  <c r="DC10" i="5"/>
  <c r="CH10" i="5"/>
  <c r="BL10" i="5"/>
  <c r="KD16" i="5"/>
  <c r="EG16" i="5"/>
  <c r="BA16" i="5"/>
  <c r="LS10" i="5"/>
  <c r="IO10" i="5"/>
  <c r="FL10" i="5"/>
  <c r="FB10" i="5"/>
  <c r="EG10" i="5"/>
  <c r="DM10" i="5"/>
  <c r="CR10" i="5"/>
  <c r="BW10" i="5"/>
  <c r="BA10" i="5"/>
  <c r="L11" i="4"/>
  <c r="FW18" i="5"/>
  <c r="FU18" i="5"/>
  <c r="FS18" i="5"/>
  <c r="FT18" i="5"/>
  <c r="FV12" i="5"/>
  <c r="FT12" i="5"/>
  <c r="FW12" i="5"/>
  <c r="FS12" i="5"/>
  <c r="FV18" i="5"/>
  <c r="FU12" i="5"/>
  <c r="GM8" i="5"/>
  <c r="IO18" i="5"/>
  <c r="IM18" i="5"/>
  <c r="IP18" i="5"/>
  <c r="IL18" i="5"/>
  <c r="IP12" i="5"/>
  <c r="IN12" i="5"/>
  <c r="IL12" i="5"/>
  <c r="IO12" i="5"/>
  <c r="KO18" i="5"/>
  <c r="KM18" i="5"/>
  <c r="KK18" i="5"/>
  <c r="KN18" i="5"/>
  <c r="KN12" i="5"/>
  <c r="KL12" i="5"/>
  <c r="KO12" i="5"/>
  <c r="KK12" i="5"/>
  <c r="MM18" i="5"/>
  <c r="MK18" i="5"/>
  <c r="MN18" i="5"/>
  <c r="MJ18" i="5"/>
  <c r="MN12" i="5"/>
  <c r="ML12" i="5"/>
  <c r="MJ12" i="5"/>
  <c r="MM12" i="5"/>
  <c r="B10" i="5"/>
  <c r="D10" i="5"/>
  <c r="F10" i="5"/>
  <c r="IM12" i="5"/>
  <c r="KM12" i="5"/>
  <c r="MK12" i="5"/>
  <c r="IN18" i="5"/>
  <c r="KL18" i="5"/>
  <c r="ML18" i="5"/>
  <c r="N3" i="4"/>
  <c r="EY8" i="5"/>
  <c r="FI8" i="5"/>
  <c r="HA18" i="5"/>
  <c r="GY18" i="5"/>
  <c r="GZ18" i="5"/>
  <c r="HB12" i="5"/>
  <c r="GZ12" i="5"/>
  <c r="GX12" i="5"/>
  <c r="GX18" i="5"/>
  <c r="HA12" i="5"/>
  <c r="HL18" i="5"/>
  <c r="HJ18" i="5"/>
  <c r="HH18" i="5"/>
  <c r="HI18" i="5"/>
  <c r="HK12" i="5"/>
  <c r="HI12" i="5"/>
  <c r="HK18" i="5"/>
  <c r="HJ12" i="5"/>
  <c r="HU18" i="5"/>
  <c r="HS18" i="5"/>
  <c r="HV18" i="5"/>
  <c r="HR18" i="5"/>
  <c r="HV12" i="5"/>
  <c r="HT12" i="5"/>
  <c r="HR12" i="5"/>
  <c r="HS12" i="5"/>
  <c r="JA18" i="5"/>
  <c r="IY18" i="5"/>
  <c r="IW18" i="5"/>
  <c r="IZ18" i="5"/>
  <c r="IZ12" i="5"/>
  <c r="IX12" i="5"/>
  <c r="IX18" i="5"/>
  <c r="IY12" i="5"/>
  <c r="JJ18" i="5"/>
  <c r="JH18" i="5"/>
  <c r="JI18" i="5"/>
  <c r="JK12" i="5"/>
  <c r="JI12" i="5"/>
  <c r="JG12" i="5"/>
  <c r="JK18" i="5"/>
  <c r="JH12" i="5"/>
  <c r="JU18" i="5"/>
  <c r="JS18" i="5"/>
  <c r="JQ18" i="5"/>
  <c r="JR18" i="5"/>
  <c r="JT12" i="5"/>
  <c r="JR12" i="5"/>
  <c r="JU12" i="5"/>
  <c r="JQ12" i="5"/>
  <c r="KY18" i="5"/>
  <c r="KW18" i="5"/>
  <c r="KX18" i="5"/>
  <c r="KZ12" i="5"/>
  <c r="KX12" i="5"/>
  <c r="KV12" i="5"/>
  <c r="KV18" i="5"/>
  <c r="KY12" i="5"/>
  <c r="LJ18" i="5"/>
  <c r="LH18" i="5"/>
  <c r="LF18" i="5"/>
  <c r="LG18" i="5"/>
  <c r="LI12" i="5"/>
  <c r="LG12" i="5"/>
  <c r="LI18" i="5"/>
  <c r="LH12" i="5"/>
  <c r="LS18" i="5"/>
  <c r="LQ18" i="5"/>
  <c r="LT18" i="5"/>
  <c r="LP18" i="5"/>
  <c r="LT12" i="5"/>
  <c r="LR12" i="5"/>
  <c r="LP12" i="5"/>
  <c r="LQ12" i="5"/>
  <c r="C10" i="5"/>
  <c r="GY12" i="5"/>
  <c r="HL12" i="5"/>
  <c r="IW12" i="5"/>
  <c r="JJ12" i="5"/>
  <c r="KW12" i="5"/>
  <c r="LJ12" i="5"/>
  <c r="HB18" i="5"/>
  <c r="JG18" i="5"/>
  <c r="KZ18" i="5"/>
  <c r="FL18" i="5" l="1"/>
  <c r="FJ18" i="5"/>
  <c r="FK18" i="5"/>
  <c r="FM12" i="5"/>
  <c r="FK12" i="5"/>
  <c r="FI12" i="5"/>
  <c r="FM18" i="5"/>
  <c r="FJ12" i="5"/>
  <c r="FI18" i="5"/>
  <c r="FL12" i="5"/>
  <c r="ML16" i="5"/>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KM16" i="5"/>
  <c r="HJ16" i="5"/>
  <c r="GZ16" i="5"/>
  <c r="FK16" i="5"/>
  <c r="DV16" i="5"/>
  <c r="CG16" i="5"/>
  <c r="LH10" i="5"/>
  <c r="JS10" i="5"/>
  <c r="ID10" i="5"/>
  <c r="GO10" i="5"/>
  <c r="FA10" i="5"/>
  <c r="MB16" i="5"/>
  <c r="EP16" i="5"/>
  <c r="BK16" i="5"/>
  <c r="MB10" i="5"/>
  <c r="IY10" i="5"/>
  <c r="FU10" i="5"/>
  <c r="EF10" i="5"/>
  <c r="DL10" i="5"/>
  <c r="CQ10" i="5"/>
  <c r="BV10" i="5"/>
  <c r="AZ10" i="5"/>
  <c r="J11" i="4"/>
  <c r="IY16" i="5"/>
  <c r="GE16" i="5"/>
  <c r="DB16" i="5"/>
  <c r="KM10" i="5"/>
  <c r="HJ10" i="5"/>
  <c r="EP10" i="5"/>
  <c r="DV10" i="5"/>
  <c r="DB10" i="5"/>
  <c r="CG10" i="5"/>
  <c r="BK10" i="5"/>
  <c r="GQ18" i="5"/>
  <c r="GO18" i="5"/>
  <c r="GM18" i="5"/>
  <c r="GP18" i="5"/>
  <c r="GP12" i="5"/>
  <c r="GN12" i="5"/>
  <c r="GQ12" i="5"/>
  <c r="GM12" i="5"/>
  <c r="GN18" i="5"/>
  <c r="GO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K16" i="5"/>
  <c r="JH16" i="5"/>
  <c r="FT16" i="5"/>
  <c r="EE16" i="5"/>
  <c r="CP16" i="5"/>
  <c r="AY16" i="5"/>
  <c r="LQ10" i="5"/>
  <c r="KB10" i="5"/>
  <c r="IM10" i="5"/>
  <c r="GY10" i="5"/>
  <c r="FJ10" i="5"/>
  <c r="KW16" i="5"/>
  <c r="GN16" i="5"/>
  <c r="DK16" i="5"/>
  <c r="KW10" i="5"/>
  <c r="HS10" i="5"/>
  <c r="EZ10" i="5"/>
  <c r="EO10" i="5"/>
  <c r="DU10" i="5"/>
  <c r="DA10" i="5"/>
  <c r="CF10" i="5"/>
  <c r="BJ10" i="5"/>
  <c r="HS16" i="5"/>
  <c r="EZ16" i="5"/>
  <c r="BU16" i="5"/>
  <c r="MK10" i="5"/>
  <c r="JH10" i="5"/>
  <c r="GD10" i="5"/>
  <c r="EE10" i="5"/>
  <c r="DK10" i="5"/>
  <c r="CP10" i="5"/>
  <c r="BU10" i="5"/>
  <c r="AY10" i="5"/>
  <c r="H11" i="4"/>
  <c r="FC18" i="5"/>
  <c r="FA18" i="5"/>
  <c r="EY18" i="5"/>
  <c r="FB18" i="5"/>
  <c r="FB12" i="5"/>
  <c r="EZ12" i="5"/>
  <c r="EZ18" i="5"/>
  <c r="FA12" i="5"/>
  <c r="EY12" i="5"/>
  <c r="FC12" i="5"/>
  <c r="MN16" i="5"/>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JU16" i="5"/>
  <c r="GG16" i="5"/>
  <c r="ER16" i="5"/>
  <c r="DD16" i="5"/>
  <c r="BM16" i="5"/>
  <c r="MD10" i="5"/>
  <c r="KO10" i="5"/>
  <c r="JA10" i="5"/>
  <c r="HL10" i="5"/>
  <c r="FW10" i="5"/>
  <c r="FC10" i="5"/>
  <c r="IF16" i="5"/>
  <c r="HB16" i="5"/>
  <c r="DX16" i="5"/>
  <c r="LJ10" i="5"/>
  <c r="IF10" i="5"/>
  <c r="EH10" i="5"/>
  <c r="DN10" i="5"/>
  <c r="CS10" i="5"/>
  <c r="BX10" i="5"/>
  <c r="BB10" i="5"/>
  <c r="N11" i="4"/>
  <c r="LJ16" i="5"/>
  <c r="FM16" i="5"/>
  <c r="CI16" i="5"/>
  <c r="JU10" i="5"/>
  <c r="GQ10" i="5"/>
  <c r="ER10" i="5"/>
  <c r="DX10" i="5"/>
  <c r="DD10" i="5"/>
  <c r="CI10" i="5"/>
  <c r="BM10" i="5"/>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LF16" i="5"/>
  <c r="IB16" i="5"/>
  <c r="GC16" i="5"/>
  <c r="EN16" i="5"/>
  <c r="CZ16" i="5"/>
  <c r="BI16" i="5"/>
  <c r="LZ10" i="5"/>
  <c r="KK10" i="5"/>
  <c r="IW10" i="5"/>
  <c r="HH10" i="5"/>
  <c r="FS10" i="5"/>
  <c r="EY10" i="5"/>
  <c r="JQ16" i="5"/>
  <c r="FI16" i="5"/>
  <c r="CE16" i="5"/>
  <c r="JQ10" i="5"/>
  <c r="GM10" i="5"/>
  <c r="FI10" i="5"/>
  <c r="ED10" i="5"/>
  <c r="DJ10" i="5"/>
  <c r="CO10" i="5"/>
  <c r="BT10" i="5"/>
  <c r="AX10" i="5"/>
  <c r="F11" i="4"/>
  <c r="GX16" i="5"/>
  <c r="DT16" i="5"/>
  <c r="LF10" i="5"/>
  <c r="IB10" i="5"/>
  <c r="EN10" i="5"/>
  <c r="DT10" i="5"/>
  <c r="CZ10" i="5"/>
  <c r="CE10" i="5"/>
  <c r="BI10" i="5"/>
</calcChain>
</file>

<file path=xl/sharedStrings.xml><?xml version="1.0" encoding="utf-8"?>
<sst xmlns="http://schemas.openxmlformats.org/spreadsheetml/2006/main" count="889" uniqueCount="174">
  <si>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</si>
  <si>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</si>
  <si>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</si>
  <si>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</si>
  <si>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</si>
  <si>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</si>
  <si>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</si>
  <si>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</si>
  <si>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維持管理費　4,129千円
風力発電事業積立金　8,000千円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</si>
  <si>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</si>
  <si>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</si>
  <si>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</si>
  <si>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</si>
  <si>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</si>
  <si>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</si>
  <si>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</si>
  <si>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</si>
  <si>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</si>
  <si>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</si>
  <si>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</si>
  <si>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</si>
  <si>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</si>
  <si>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</si>
  <si>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</si>
  <si>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</si>
  <si>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</si>
  <si>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</si>
  <si>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</si>
  <si>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</si>
  <si>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</si>
  <si>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</si>
  <si>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</si>
  <si>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</si>
  <si>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</si>
  <si>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</si>
  <si>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</si>
  <si>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</si>
  <si>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</si>
  <si>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</si>
  <si>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</si>
  <si>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</si>
  <si>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</si>
  <si>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</si>
  <si>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</si>
  <si>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</si>
  <si>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</si>
  <si>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</si>
  <si>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</si>
  <si>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</si>
  <si>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</si>
  <si>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</si>
  <si>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</si>
  <si>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</si>
  <si>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</si>
  <si>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</si>
  <si>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</si>
  <si>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</si>
  <si>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</si>
  <si>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</si>
  <si>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</si>
  <si>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</si>
  <si>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</si>
  <si>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</si>
  <si>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</si>
  <si>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</si>
  <si>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</si>
  <si>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</si>
  <si>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</si>
  <si>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</si>
  <si>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</si>
  <si>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</si>
  <si>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</si>
  <si>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</si>
  <si>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</si>
  <si>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</si>
  <si>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</si>
  <si>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</si>
  <si>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</si>
  <si>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</si>
  <si>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</si>
  <si>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</si>
  <si>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</si>
  <si>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</si>
  <si>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</si>
  <si>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</si>
  <si>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</si>
  <si>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</si>
  <si>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</si>
  <si>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</si>
  <si>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</si>
  <si>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</si>
  <si>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</si>
  <si>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</si>
  <si>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</si>
  <si>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</si>
  <si>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</si>
  <si>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</si>
  <si>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</si>
  <si>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</si>
  <si>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</si>
  <si>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</si>
  <si>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</si>
  <si>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</si>
  <si>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</si>
  <si>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</si>
  <si>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</si>
  <si>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</si>
  <si>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</si>
  <si>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</si>
  <si>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</si>
  <si>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</si>
  <si>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</si>
  <si>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</si>
  <si>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</si>
  <si>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</si>
  <si>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313866</t>
  </si>
  <si>
    <t>47</t>
  </si>
  <si>
    <t>04</t>
  </si>
  <si>
    <t>0</t>
  </si>
  <si>
    <t>000</t>
  </si>
  <si>
    <t>鳥取県　大山町</t>
  </si>
  <si>
    <t>法非適用</t>
  </si>
  <si>
    <t>電気事業</t>
  </si>
  <si>
    <t>該当数値なし</t>
  </si>
  <si>
    <t>-</t>
  </si>
  <si>
    <t>平成37年5月31日　高田工業団地風力発電所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</si>
  <si>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</si>
  <si>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</si>
  <si>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</si>
  <si>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</si>
  <si>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</si>
  <si>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</si>
  <si>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</si>
  <si>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</si>
  <si>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</si>
  <si>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</si>
  <si>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</si>
  <si>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</si>
  <si>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</si>
  <si>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</si>
  <si>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</si>
  <si>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</si>
  <si>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</si>
  <si>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</si>
  <si>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</si>
  <si>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</si>
  <si>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</si>
  <si>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</si>
  <si>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</si>
  <si>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</si>
  <si>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</si>
  <si>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</si>
  <si>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</si>
  <si>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</si>
  <si>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</si>
  <si>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</si>
  <si>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</si>
  <si>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</si>
  <si>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</si>
  <si>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</si>
  <si>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</si>
  <si>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</si>
  <si>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</si>
  <si>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</si>
  <si>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</si>
  <si>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</si>
  <si>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</si>
  <si>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</si>
  <si>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</si>
  <si>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</si>
  <si>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</si>
  <si>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営業収益は料金収入（売電収入）のみであり、施設の設備利用率を向上させることが安定した収入確保につながるものである。
　平成１７年から運営を開始した高田工業団地風力発電所の平成２７年度末時点での総発電量は２２，６５３，７９２ｋｗｈであり、総目標発電量を下回るものの、安定した運行を維持しており、独立採算の堅持を図っている。
　風況などの自然現象や気象条件に左右される中、また、突発的な機器の故障やその修繕を実施している中でも、施設の停止期間を極力短縮させる等の工夫により一定の料金収入（売電収入）を確保できており、収益的収支比率については、目標値の１００％を上回り推移している。
　</t>
    <rPh sb="1" eb="3">
      <t>エイギョウ</t>
    </rPh>
    <rPh sb="3" eb="5">
      <t>シュウエキ</t>
    </rPh>
    <rPh sb="6" eb="8">
      <t>リョウキン</t>
    </rPh>
    <rPh sb="8" eb="10">
      <t>シュウニュウ</t>
    </rPh>
    <rPh sb="11" eb="13">
      <t>バイデン</t>
    </rPh>
    <rPh sb="13" eb="15">
      <t>シュウニュウ</t>
    </rPh>
    <rPh sb="22" eb="24">
      <t>シセツ</t>
    </rPh>
    <rPh sb="25" eb="27">
      <t>セツビ</t>
    </rPh>
    <rPh sb="27" eb="30">
      <t>リヨウリツ</t>
    </rPh>
    <rPh sb="31" eb="33">
      <t>コウジョウ</t>
    </rPh>
    <rPh sb="39" eb="41">
      <t>アンテイ</t>
    </rPh>
    <rPh sb="43" eb="45">
      <t>シュウニュウ</t>
    </rPh>
    <rPh sb="45" eb="47">
      <t>カクホ</t>
    </rPh>
    <rPh sb="60" eb="62">
      <t>ヘイセイ</t>
    </rPh>
    <rPh sb="64" eb="65">
      <t>ネン</t>
    </rPh>
    <rPh sb="67" eb="69">
      <t>ウンエイ</t>
    </rPh>
    <rPh sb="70" eb="72">
      <t>カイシ</t>
    </rPh>
    <rPh sb="74" eb="76">
      <t>タカタ</t>
    </rPh>
    <rPh sb="76" eb="78">
      <t>コウギョウ</t>
    </rPh>
    <rPh sb="78" eb="80">
      <t>ダンチ</t>
    </rPh>
    <rPh sb="80" eb="82">
      <t>フウリョク</t>
    </rPh>
    <rPh sb="82" eb="84">
      <t>ハツデン</t>
    </rPh>
    <rPh sb="84" eb="85">
      <t>ショ</t>
    </rPh>
    <rPh sb="86" eb="88">
      <t>ヘイセイ</t>
    </rPh>
    <rPh sb="90" eb="92">
      <t>ネンド</t>
    </rPh>
    <rPh sb="92" eb="93">
      <t>マツ</t>
    </rPh>
    <rPh sb="93" eb="95">
      <t>ジテン</t>
    </rPh>
    <rPh sb="97" eb="98">
      <t>ソウ</t>
    </rPh>
    <rPh sb="98" eb="100">
      <t>ハツデン</t>
    </rPh>
    <rPh sb="100" eb="101">
      <t>リョウ</t>
    </rPh>
    <rPh sb="119" eb="120">
      <t>ソウ</t>
    </rPh>
    <rPh sb="120" eb="122">
      <t>モクヒョウ</t>
    </rPh>
    <rPh sb="122" eb="124">
      <t>ハツデン</t>
    </rPh>
    <rPh sb="124" eb="125">
      <t>リョウ</t>
    </rPh>
    <rPh sb="126" eb="128">
      <t>シタマワ</t>
    </rPh>
    <rPh sb="133" eb="135">
      <t>アンテイ</t>
    </rPh>
    <rPh sb="137" eb="139">
      <t>ウンコウ</t>
    </rPh>
    <rPh sb="140" eb="142">
      <t>イジ</t>
    </rPh>
    <rPh sb="147" eb="149">
      <t>ドクリツ</t>
    </rPh>
    <rPh sb="149" eb="151">
      <t>サイサン</t>
    </rPh>
    <rPh sb="152" eb="154">
      <t>ケンジ</t>
    </rPh>
    <rPh sb="155" eb="156">
      <t>ハカ</t>
    </rPh>
    <rPh sb="183" eb="184">
      <t>ナカ</t>
    </rPh>
    <rPh sb="188" eb="191">
      <t>トッパツテキ</t>
    </rPh>
    <rPh sb="192" eb="194">
      <t>キキ</t>
    </rPh>
    <rPh sb="195" eb="197">
      <t>コショウ</t>
    </rPh>
    <rPh sb="200" eb="202">
      <t>シュウゼン</t>
    </rPh>
    <rPh sb="203" eb="205">
      <t>ジッシ</t>
    </rPh>
    <rPh sb="209" eb="210">
      <t>ナカ</t>
    </rPh>
    <rPh sb="213" eb="215">
      <t>シセツ</t>
    </rPh>
    <rPh sb="216" eb="218">
      <t>テイシ</t>
    </rPh>
    <rPh sb="218" eb="220">
      <t>キカン</t>
    </rPh>
    <rPh sb="221" eb="223">
      <t>キョクリョク</t>
    </rPh>
    <rPh sb="223" eb="225">
      <t>タンシュク</t>
    </rPh>
    <rPh sb="228" eb="229">
      <t>ナド</t>
    </rPh>
    <rPh sb="230" eb="232">
      <t>クフウ</t>
    </rPh>
    <rPh sb="235" eb="237">
      <t>イッテイ</t>
    </rPh>
    <rPh sb="249" eb="251">
      <t>カクホ</t>
    </rPh>
    <rPh sb="257" eb="260">
      <t>シュウエキテキ</t>
    </rPh>
    <rPh sb="260" eb="262">
      <t>シュウシ</t>
    </rPh>
    <rPh sb="262" eb="264">
      <t>ヒリツ</t>
    </rPh>
    <rPh sb="270" eb="273">
      <t>モクヒョウチ</t>
    </rPh>
    <rPh sb="279" eb="281">
      <t>ウワマワ</t>
    </rPh>
    <rPh sb="282" eb="284">
      <t>スイイ</t>
    </rPh>
    <phoneticPr fontId="3"/>
  </si>
  <si>
    <t>　高田工業団地風力発電所は、平成１７年に運行開始し、定期点検と補修により健全な状態を保ち運行しているが、施設の健全性を維持することが安定した事業運営を確保する前提条件となる。
　自然現象や気象条件による事業収益の減収リスクはやむを得ないところであるが、施設の故障及び修繕により長期間の運行停止に伴う減収リスクをできる限り未然に防止するため、今後は予防保全型の施設修繕を集中的に行うなど、効率的な施設の維持管理と長寿命化を図り、安定した事業運営を行っていく。
　今後、施設は耐用年数の経過とともに老朽化が進むところではあるが、引き続き独立採算を図っていくためにも、中長期的な維持管理計画の確立と設備利用率の向上を図るとともに、運転経費の削減に努めていくほか、耐用年数経過後の施設の更新又は解体撤去などの事業実施に備え、安定した事業運営により計画的に基金積立を行っていく。
　また、現時点においては、企業債残高対料金収入比率で示すとおり平均値を大きく上回ってはいるが、施設建設に要した地方債は、平成３１年度で償還が完了となり、今後において新たな地方債の発行は予定していない。
　なお、ＦＩＴ適用終了後（平成３７年）の事業のあり方については、耐用年数経過後の施設の更新又は解体撤去などの事業実施と併せ、今後において検討する。</t>
    <rPh sb="1" eb="3">
      <t>タカタ</t>
    </rPh>
    <rPh sb="3" eb="5">
      <t>コウギョウ</t>
    </rPh>
    <rPh sb="5" eb="7">
      <t>ダンチ</t>
    </rPh>
    <rPh sb="7" eb="9">
      <t>フウリョク</t>
    </rPh>
    <rPh sb="9" eb="11">
      <t>ハツデン</t>
    </rPh>
    <rPh sb="11" eb="12">
      <t>ショ</t>
    </rPh>
    <rPh sb="14" eb="16">
      <t>ヘイセイ</t>
    </rPh>
    <rPh sb="18" eb="19">
      <t>ネン</t>
    </rPh>
    <rPh sb="20" eb="22">
      <t>ウンコウ</t>
    </rPh>
    <rPh sb="22" eb="24">
      <t>カイシ</t>
    </rPh>
    <rPh sb="26" eb="28">
      <t>テイキ</t>
    </rPh>
    <rPh sb="28" eb="30">
      <t>テンケン</t>
    </rPh>
    <rPh sb="31" eb="33">
      <t>ホシュウ</t>
    </rPh>
    <rPh sb="36" eb="38">
      <t>ケンゼン</t>
    </rPh>
    <rPh sb="39" eb="41">
      <t>ジョウタイ</t>
    </rPh>
    <rPh sb="42" eb="43">
      <t>タモ</t>
    </rPh>
    <rPh sb="44" eb="46">
      <t>ウンコウ</t>
    </rPh>
    <rPh sb="52" eb="54">
      <t>シセツ</t>
    </rPh>
    <rPh sb="55" eb="58">
      <t>ケンゼンセイ</t>
    </rPh>
    <rPh sb="59" eb="61">
      <t>イジ</t>
    </rPh>
    <rPh sb="66" eb="68">
      <t>アンテイ</t>
    </rPh>
    <rPh sb="70" eb="72">
      <t>ジギョウ</t>
    </rPh>
    <rPh sb="72" eb="74">
      <t>ウンエイ</t>
    </rPh>
    <rPh sb="75" eb="77">
      <t>カクホ</t>
    </rPh>
    <rPh sb="79" eb="81">
      <t>ゼンテイ</t>
    </rPh>
    <rPh sb="81" eb="83">
      <t>ジョウケン</t>
    </rPh>
    <rPh sb="89" eb="91">
      <t>シゼン</t>
    </rPh>
    <rPh sb="91" eb="93">
      <t>ゲンショウ</t>
    </rPh>
    <rPh sb="94" eb="96">
      <t>キショウ</t>
    </rPh>
    <rPh sb="96" eb="98">
      <t>ジョウケン</t>
    </rPh>
    <rPh sb="101" eb="103">
      <t>ジギョウ</t>
    </rPh>
    <rPh sb="103" eb="105">
      <t>シュウエキ</t>
    </rPh>
    <rPh sb="106" eb="108">
      <t>ゲンシュウ</t>
    </rPh>
    <rPh sb="115" eb="116">
      <t>エ</t>
    </rPh>
    <rPh sb="126" eb="128">
      <t>シセツ</t>
    </rPh>
    <rPh sb="129" eb="131">
      <t>コショウ</t>
    </rPh>
    <rPh sb="131" eb="132">
      <t>オヨ</t>
    </rPh>
    <rPh sb="133" eb="135">
      <t>シュウゼン</t>
    </rPh>
    <rPh sb="138" eb="141">
      <t>チョウキカン</t>
    </rPh>
    <rPh sb="142" eb="144">
      <t>ウンコウ</t>
    </rPh>
    <rPh sb="144" eb="146">
      <t>テイシ</t>
    </rPh>
    <rPh sb="147" eb="148">
      <t>トモナ</t>
    </rPh>
    <rPh sb="149" eb="151">
      <t>ゲンシュウ</t>
    </rPh>
    <rPh sb="158" eb="159">
      <t>カギ</t>
    </rPh>
    <rPh sb="160" eb="162">
      <t>ミゼン</t>
    </rPh>
    <rPh sb="163" eb="165">
      <t>ボウシ</t>
    </rPh>
    <rPh sb="170" eb="172">
      <t>コンゴ</t>
    </rPh>
    <rPh sb="173" eb="175">
      <t>ヨボウ</t>
    </rPh>
    <rPh sb="175" eb="178">
      <t>ホゼンガタ</t>
    </rPh>
    <rPh sb="179" eb="181">
      <t>シセツ</t>
    </rPh>
    <rPh sb="181" eb="183">
      <t>シュウゼン</t>
    </rPh>
    <rPh sb="184" eb="187">
      <t>シュウチュウテキ</t>
    </rPh>
    <rPh sb="188" eb="189">
      <t>オコナ</t>
    </rPh>
    <rPh sb="193" eb="196">
      <t>コウリツテキ</t>
    </rPh>
    <rPh sb="197" eb="199">
      <t>シセツ</t>
    </rPh>
    <rPh sb="200" eb="202">
      <t>イジ</t>
    </rPh>
    <rPh sb="202" eb="204">
      <t>カンリ</t>
    </rPh>
    <rPh sb="205" eb="206">
      <t>チョウ</t>
    </rPh>
    <rPh sb="206" eb="209">
      <t>ジュミョウカ</t>
    </rPh>
    <rPh sb="210" eb="211">
      <t>ハカ</t>
    </rPh>
    <rPh sb="213" eb="215">
      <t>アンテイ</t>
    </rPh>
    <rPh sb="217" eb="219">
      <t>ジギョウ</t>
    </rPh>
    <rPh sb="219" eb="221">
      <t>ウンエイ</t>
    </rPh>
    <rPh sb="222" eb="223">
      <t>オコナ</t>
    </rPh>
    <rPh sb="389" eb="392">
      <t>ゲンジテン</t>
    </rPh>
    <rPh sb="398" eb="400">
      <t>キギョウ</t>
    </rPh>
    <rPh sb="493" eb="495">
      <t>テキヨウ</t>
    </rPh>
    <rPh sb="495" eb="498">
      <t>シュウリョウゴ</t>
    </rPh>
    <rPh sb="499" eb="501">
      <t>ヘイセイ</t>
    </rPh>
    <rPh sb="503" eb="504">
      <t>ネン</t>
    </rPh>
    <rPh sb="506" eb="508">
      <t>ジギョウ</t>
    </rPh>
    <rPh sb="511" eb="512">
      <t>カタ</t>
    </rPh>
    <rPh sb="540" eb="542">
      <t>ジギョウ</t>
    </rPh>
    <rPh sb="542" eb="544">
      <t>ジッシ</t>
    </rPh>
    <rPh sb="545" eb="546">
      <t>アワ</t>
    </rPh>
    <rPh sb="548" eb="550">
      <t>コンゴ</t>
    </rPh>
    <rPh sb="554" eb="556">
      <t>ケントウ</t>
    </rPh>
    <phoneticPr fontId="3"/>
  </si>
  <si>
    <t>　現状において、経営の健全性及び効率性は確保されている。
　本事業は、風況などの自然現象や気象条件に左右されるとはいえ、平成２８年度に策定した大山町電気事業経営戦略（平成２８年度～平成３７年度）に基づき、引き続き独立採算と経営の安定化のためにも、中長期的な維持管理計画の確立と設備利用率の向上を図るとともに、運転経費の削減に努めていく。
　また、ＦＩＴ適用終了後（平成３７年）の事業のあり方については、耐用年数経過後の施設の更新又は解体撤去などの事業実施と併せ、今後において検討する。</t>
    <rPh sb="1" eb="3">
      <t>ゲンジョウ</t>
    </rPh>
    <rPh sb="8" eb="10">
      <t>ケイエイ</t>
    </rPh>
    <rPh sb="11" eb="14">
      <t>ケンゼンセイ</t>
    </rPh>
    <rPh sb="14" eb="15">
      <t>オヨ</t>
    </rPh>
    <rPh sb="16" eb="19">
      <t>コウリツセイ</t>
    </rPh>
    <rPh sb="20" eb="22">
      <t>カクホ</t>
    </rPh>
    <rPh sb="30" eb="31">
      <t>ホン</t>
    </rPh>
    <rPh sb="31" eb="33">
      <t>ジギョウ</t>
    </rPh>
    <rPh sb="35" eb="37">
      <t>フウキョウ</t>
    </rPh>
    <rPh sb="40" eb="42">
      <t>シゼン</t>
    </rPh>
    <rPh sb="42" eb="44">
      <t>ゲンショウ</t>
    </rPh>
    <rPh sb="45" eb="47">
      <t>キショウ</t>
    </rPh>
    <rPh sb="47" eb="49">
      <t>ジョウケン</t>
    </rPh>
    <rPh sb="50" eb="52">
      <t>サユウ</t>
    </rPh>
    <rPh sb="60" eb="62">
      <t>ヘイセイ</t>
    </rPh>
    <rPh sb="64" eb="66">
      <t>ネンド</t>
    </rPh>
    <rPh sb="67" eb="69">
      <t>サクテイ</t>
    </rPh>
    <rPh sb="71" eb="74">
      <t>ダイセンチョウ</t>
    </rPh>
    <rPh sb="74" eb="76">
      <t>デンキ</t>
    </rPh>
    <rPh sb="76" eb="78">
      <t>ジギョウ</t>
    </rPh>
    <rPh sb="78" eb="80">
      <t>ケイエイ</t>
    </rPh>
    <rPh sb="80" eb="82">
      <t>センリャク</t>
    </rPh>
    <rPh sb="83" eb="85">
      <t>ヘイセイ</t>
    </rPh>
    <rPh sb="87" eb="89">
      <t>ネンド</t>
    </rPh>
    <rPh sb="90" eb="92">
      <t>ヘイセイ</t>
    </rPh>
    <rPh sb="94" eb="96">
      <t>ネンド</t>
    </rPh>
    <rPh sb="98" eb="99">
      <t>モト</t>
    </rPh>
    <rPh sb="102" eb="103">
      <t>ヒ</t>
    </rPh>
    <rPh sb="104" eb="105">
      <t>ツヅ</t>
    </rPh>
    <rPh sb="106" eb="108">
      <t>ドクリツ</t>
    </rPh>
    <rPh sb="108" eb="110">
      <t>サイサン</t>
    </rPh>
    <rPh sb="111" eb="113">
      <t>ケイエイ</t>
    </rPh>
    <rPh sb="114" eb="117">
      <t>アンテイカ</t>
    </rPh>
    <rPh sb="123" eb="127">
      <t>チュウチョウキテキ</t>
    </rPh>
    <rPh sb="128" eb="130">
      <t>イジ</t>
    </rPh>
    <rPh sb="130" eb="132">
      <t>カンリ</t>
    </rPh>
    <rPh sb="132" eb="134">
      <t>ケイカク</t>
    </rPh>
    <rPh sb="135" eb="137">
      <t>カクリツ</t>
    </rPh>
    <rPh sb="138" eb="140">
      <t>セツビ</t>
    </rPh>
    <rPh sb="140" eb="143">
      <t>リヨウリツ</t>
    </rPh>
    <rPh sb="144" eb="146">
      <t>コウジョウ</t>
    </rPh>
    <rPh sb="147" eb="148">
      <t>ハカ</t>
    </rPh>
    <rPh sb="154" eb="156">
      <t>ウンテン</t>
    </rPh>
    <rPh sb="156" eb="158">
      <t>ケイヒ</t>
    </rPh>
    <rPh sb="159" eb="161">
      <t>サクゲン</t>
    </rPh>
    <rPh sb="162" eb="163">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</si>
</sst>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18" fillId="2" borderId="13" xfId="1" applyFont="1" applyFill="1" applyBorder="1" applyAlignment="1">
      <alignment horizontal="left" vertical="center" shrinkToFit="1"/>
    </xf>
    <xf numFmtId="0" fontId="18" fillId="2" borderId="14" xfId="1" applyFont="1" applyFill="1" applyBorder="1" applyAlignment="1">
      <alignment horizontal="left" vertical="center" shrinkToFit="1"/>
    </xf>
    <xf numFmtId="0" fontId="18" fillId="2" borderId="15" xfId="1" applyFont="1" applyFill="1" applyBorder="1" applyAlignment="1">
      <alignment horizontal="left" vertical="center" shrinkToFit="1"/>
    </xf>
    <xf numFmtId="0" fontId="18" fillId="2" borderId="16" xfId="1" applyFont="1" applyFill="1" applyBorder="1" applyAlignment="1">
      <alignment horizontal="left" vertical="center" shrinkToFit="1"/>
    </xf>
    <xf numFmtId="0" fontId="18" fillId="2" borderId="0" xfId="1" applyFont="1" applyFill="1" applyBorder="1" applyAlignment="1">
      <alignment horizontal="left" vertical="center" shrinkToFit="1"/>
    </xf>
    <xf numFmtId="0" fontId="18"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5"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100</c:v>
                </c:pt>
                <c:pt idx="1">
                  <c:v>100</c:v>
                </c:pt>
                <c:pt idx="2">
                  <c:v>121.3</c:v>
                </c:pt>
                <c:pt idx="3">
                  <c:v>140.6</c:v>
                </c:pt>
                <c:pt idx="4">
                  <c:v>111</c:v>
                </c:pt>
              </c:numCache>
            </c:numRef>
          </c:val>
        </c:ser>
        <c:dLbls>
          <c:showLegendKey val="0"/>
          <c:showVal val="0"/>
          <c:showCatName val="0"/>
          <c:showSerName val="0"/>
          <c:showPercent val="0"/>
          <c:showBubbleSize val="0"/>
        </c:dLbls>
        <c:gapWidth val="180"/>
        <c:overlap val="-90"/>
        <c:axId val="136886912"/>
        <c:axId val="15054067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36886912"/>
        <c:axId val="150540672"/>
      </c:lineChart>
      <c:catAx>
        <c:axId val="136886912"/>
        <c:scaling>
          <c:orientation val="minMax"/>
        </c:scaling>
        <c:delete val="0"/>
        <c:axPos val="b"/>
        <c:numFmt formatCode="ge" sourceLinked="1"/>
        <c:majorTickMark val="none"/>
        <c:minorTickMark val="none"/>
        <c:tickLblPos val="none"/>
        <c:crossAx val="150540672"/>
        <c:crosses val="autoZero"/>
        <c:auto val="0"/>
        <c:lblAlgn val="ctr"/>
        <c:lblOffset val="100"/>
        <c:noMultiLvlLbl val="1"/>
      </c:catAx>
      <c:valAx>
        <c:axId val="150540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6886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72.599999999999994</c:v>
                </c:pt>
                <c:pt idx="2">
                  <c:v>100</c:v>
                </c:pt>
                <c:pt idx="3">
                  <c:v>100</c:v>
                </c:pt>
                <c:pt idx="4">
                  <c:v>100</c:v>
                </c:pt>
              </c:numCache>
            </c:numRef>
          </c:val>
        </c:ser>
        <c:dLbls>
          <c:showLegendKey val="0"/>
          <c:showVal val="0"/>
          <c:showCatName val="0"/>
          <c:showSerName val="0"/>
          <c:showPercent val="0"/>
          <c:showBubbleSize val="0"/>
        </c:dLbls>
        <c:gapWidth val="180"/>
        <c:overlap val="-90"/>
        <c:axId val="153053824"/>
        <c:axId val="15309286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153053824"/>
        <c:axId val="153092864"/>
      </c:lineChart>
      <c:catAx>
        <c:axId val="153053824"/>
        <c:scaling>
          <c:orientation val="minMax"/>
        </c:scaling>
        <c:delete val="0"/>
        <c:axPos val="b"/>
        <c:numFmt formatCode="ge" sourceLinked="1"/>
        <c:majorTickMark val="none"/>
        <c:minorTickMark val="none"/>
        <c:tickLblPos val="none"/>
        <c:crossAx val="153092864"/>
        <c:crosses val="autoZero"/>
        <c:auto val="0"/>
        <c:lblAlgn val="ctr"/>
        <c:lblOffset val="100"/>
        <c:noMultiLvlLbl val="1"/>
      </c:catAx>
      <c:valAx>
        <c:axId val="153092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053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109632"/>
        <c:axId val="15311155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09632"/>
        <c:axId val="153111552"/>
      </c:lineChart>
      <c:catAx>
        <c:axId val="153109632"/>
        <c:scaling>
          <c:orientation val="minMax"/>
        </c:scaling>
        <c:delete val="0"/>
        <c:axPos val="b"/>
        <c:numFmt formatCode="ge" sourceLinked="1"/>
        <c:majorTickMark val="none"/>
        <c:minorTickMark val="none"/>
        <c:tickLblPos val="none"/>
        <c:crossAx val="153111552"/>
        <c:crosses val="autoZero"/>
        <c:auto val="0"/>
        <c:lblAlgn val="ctr"/>
        <c:lblOffset val="100"/>
        <c:noMultiLvlLbl val="1"/>
      </c:catAx>
      <c:valAx>
        <c:axId val="153111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109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144704"/>
        <c:axId val="15314688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44704"/>
        <c:axId val="153146880"/>
      </c:lineChart>
      <c:catAx>
        <c:axId val="153144704"/>
        <c:scaling>
          <c:orientation val="minMax"/>
        </c:scaling>
        <c:delete val="0"/>
        <c:axPos val="b"/>
        <c:numFmt formatCode="ge" sourceLinked="1"/>
        <c:majorTickMark val="none"/>
        <c:minorTickMark val="none"/>
        <c:tickLblPos val="none"/>
        <c:crossAx val="153146880"/>
        <c:crosses val="autoZero"/>
        <c:auto val="0"/>
        <c:lblAlgn val="ctr"/>
        <c:lblOffset val="100"/>
        <c:noMultiLvlLbl val="1"/>
      </c:catAx>
      <c:valAx>
        <c:axId val="153146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14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2852352"/>
        <c:axId val="15287500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52352"/>
        <c:axId val="152875008"/>
      </c:lineChart>
      <c:catAx>
        <c:axId val="152852352"/>
        <c:scaling>
          <c:orientation val="minMax"/>
        </c:scaling>
        <c:delete val="0"/>
        <c:axPos val="b"/>
        <c:numFmt formatCode="ge" sourceLinked="1"/>
        <c:majorTickMark val="none"/>
        <c:minorTickMark val="none"/>
        <c:tickLblPos val="none"/>
        <c:crossAx val="152875008"/>
        <c:crosses val="autoZero"/>
        <c:auto val="0"/>
        <c:lblAlgn val="ctr"/>
        <c:lblOffset val="100"/>
        <c:noMultiLvlLbl val="1"/>
      </c:catAx>
      <c:valAx>
        <c:axId val="152875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528523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2969600"/>
        <c:axId val="15297152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69600"/>
        <c:axId val="152971520"/>
      </c:lineChart>
      <c:catAx>
        <c:axId val="152969600"/>
        <c:scaling>
          <c:orientation val="minMax"/>
        </c:scaling>
        <c:delete val="0"/>
        <c:axPos val="b"/>
        <c:numFmt formatCode="ge" sourceLinked="1"/>
        <c:majorTickMark val="none"/>
        <c:minorTickMark val="none"/>
        <c:tickLblPos val="none"/>
        <c:crossAx val="152971520"/>
        <c:crosses val="autoZero"/>
        <c:auto val="0"/>
        <c:lblAlgn val="ctr"/>
        <c:lblOffset val="100"/>
        <c:noMultiLvlLbl val="1"/>
      </c:catAx>
      <c:valAx>
        <c:axId val="152971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969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000576"/>
        <c:axId val="15300684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000576"/>
        <c:axId val="153006848"/>
      </c:lineChart>
      <c:catAx>
        <c:axId val="153000576"/>
        <c:scaling>
          <c:orientation val="minMax"/>
        </c:scaling>
        <c:delete val="0"/>
        <c:axPos val="b"/>
        <c:numFmt formatCode="ge" sourceLinked="1"/>
        <c:majorTickMark val="none"/>
        <c:minorTickMark val="none"/>
        <c:tickLblPos val="none"/>
        <c:crossAx val="153006848"/>
        <c:crosses val="autoZero"/>
        <c:auto val="0"/>
        <c:lblAlgn val="ctr"/>
        <c:lblOffset val="100"/>
        <c:noMultiLvlLbl val="1"/>
      </c:catAx>
      <c:valAx>
        <c:axId val="15300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00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166976"/>
        <c:axId val="15316889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66976"/>
        <c:axId val="153168896"/>
      </c:lineChart>
      <c:catAx>
        <c:axId val="153166976"/>
        <c:scaling>
          <c:orientation val="minMax"/>
        </c:scaling>
        <c:delete val="0"/>
        <c:axPos val="b"/>
        <c:numFmt formatCode="ge" sourceLinked="1"/>
        <c:majorTickMark val="none"/>
        <c:minorTickMark val="none"/>
        <c:tickLblPos val="none"/>
        <c:crossAx val="153168896"/>
        <c:crosses val="autoZero"/>
        <c:auto val="0"/>
        <c:lblAlgn val="ctr"/>
        <c:lblOffset val="100"/>
        <c:noMultiLvlLbl val="1"/>
      </c:catAx>
      <c:valAx>
        <c:axId val="153168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166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210240"/>
        <c:axId val="153216512"/>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210240"/>
        <c:axId val="153216512"/>
      </c:lineChart>
      <c:catAx>
        <c:axId val="153210240"/>
        <c:scaling>
          <c:orientation val="minMax"/>
        </c:scaling>
        <c:delete val="0"/>
        <c:axPos val="b"/>
        <c:numFmt formatCode="ge" sourceLinked="1"/>
        <c:majorTickMark val="none"/>
        <c:minorTickMark val="none"/>
        <c:tickLblPos val="none"/>
        <c:crossAx val="153216512"/>
        <c:crosses val="autoZero"/>
        <c:auto val="0"/>
        <c:lblAlgn val="ctr"/>
        <c:lblOffset val="100"/>
        <c:noMultiLvlLbl val="1"/>
      </c:catAx>
      <c:valAx>
        <c:axId val="153216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210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516288"/>
        <c:axId val="15352665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16288"/>
        <c:axId val="153526656"/>
      </c:lineChart>
      <c:catAx>
        <c:axId val="153516288"/>
        <c:scaling>
          <c:orientation val="minMax"/>
        </c:scaling>
        <c:delete val="0"/>
        <c:axPos val="b"/>
        <c:numFmt formatCode="ge" sourceLinked="1"/>
        <c:majorTickMark val="none"/>
        <c:minorTickMark val="none"/>
        <c:tickLblPos val="none"/>
        <c:crossAx val="153526656"/>
        <c:crosses val="autoZero"/>
        <c:auto val="0"/>
        <c:lblAlgn val="ctr"/>
        <c:lblOffset val="100"/>
        <c:noMultiLvlLbl val="1"/>
      </c:catAx>
      <c:valAx>
        <c:axId val="15352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51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555712"/>
        <c:axId val="153557632"/>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55712"/>
        <c:axId val="153557632"/>
      </c:lineChart>
      <c:catAx>
        <c:axId val="153555712"/>
        <c:scaling>
          <c:orientation val="minMax"/>
        </c:scaling>
        <c:delete val="0"/>
        <c:axPos val="b"/>
        <c:numFmt formatCode="ge" sourceLinked="1"/>
        <c:majorTickMark val="none"/>
        <c:minorTickMark val="none"/>
        <c:tickLblPos val="none"/>
        <c:crossAx val="153557632"/>
        <c:crosses val="autoZero"/>
        <c:auto val="0"/>
        <c:lblAlgn val="ctr"/>
        <c:lblOffset val="100"/>
        <c:noMultiLvlLbl val="1"/>
      </c:catAx>
      <c:valAx>
        <c:axId val="1535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5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182.4</c:v>
                </c:pt>
                <c:pt idx="1">
                  <c:v>268.60000000000002</c:v>
                </c:pt>
                <c:pt idx="2">
                  <c:v>413.7</c:v>
                </c:pt>
                <c:pt idx="3">
                  <c:v>604.20000000000005</c:v>
                </c:pt>
                <c:pt idx="4">
                  <c:v>185</c:v>
                </c:pt>
              </c:numCache>
            </c:numRef>
          </c:val>
        </c:ser>
        <c:dLbls>
          <c:showLegendKey val="0"/>
          <c:showVal val="0"/>
          <c:showCatName val="0"/>
          <c:showSerName val="0"/>
          <c:showPercent val="0"/>
          <c:showBubbleSize val="0"/>
        </c:dLbls>
        <c:gapWidth val="180"/>
        <c:overlap val="-90"/>
        <c:axId val="150571648"/>
        <c:axId val="15057344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0571648"/>
        <c:axId val="150573440"/>
      </c:lineChart>
      <c:catAx>
        <c:axId val="150571648"/>
        <c:scaling>
          <c:orientation val="minMax"/>
        </c:scaling>
        <c:delete val="0"/>
        <c:axPos val="b"/>
        <c:numFmt formatCode="ge" sourceLinked="1"/>
        <c:majorTickMark val="none"/>
        <c:minorTickMark val="none"/>
        <c:tickLblPos val="none"/>
        <c:crossAx val="150573440"/>
        <c:crosses val="autoZero"/>
        <c:auto val="0"/>
        <c:lblAlgn val="ctr"/>
        <c:lblOffset val="100"/>
        <c:noMultiLvlLbl val="1"/>
      </c:catAx>
      <c:valAx>
        <c:axId val="150573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0571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604096"/>
        <c:axId val="15360601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604096"/>
        <c:axId val="153606016"/>
      </c:lineChart>
      <c:catAx>
        <c:axId val="153604096"/>
        <c:scaling>
          <c:orientation val="minMax"/>
        </c:scaling>
        <c:delete val="0"/>
        <c:axPos val="b"/>
        <c:numFmt formatCode="ge" sourceLinked="1"/>
        <c:majorTickMark val="none"/>
        <c:minorTickMark val="none"/>
        <c:tickLblPos val="none"/>
        <c:crossAx val="153606016"/>
        <c:crosses val="autoZero"/>
        <c:auto val="0"/>
        <c:lblAlgn val="ctr"/>
        <c:lblOffset val="100"/>
        <c:noMultiLvlLbl val="1"/>
      </c:catAx>
      <c:valAx>
        <c:axId val="153606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60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16.600000000000001</c:v>
                </c:pt>
                <c:pt idx="1">
                  <c:v>15</c:v>
                </c:pt>
                <c:pt idx="2">
                  <c:v>15.6</c:v>
                </c:pt>
                <c:pt idx="3">
                  <c:v>16.8</c:v>
                </c:pt>
                <c:pt idx="4">
                  <c:v>14.8</c:v>
                </c:pt>
              </c:numCache>
            </c:numRef>
          </c:val>
        </c:ser>
        <c:dLbls>
          <c:showLegendKey val="0"/>
          <c:showVal val="0"/>
          <c:showCatName val="0"/>
          <c:showSerName val="0"/>
          <c:showPercent val="0"/>
          <c:showBubbleSize val="0"/>
        </c:dLbls>
        <c:gapWidth val="180"/>
        <c:overlap val="-90"/>
        <c:axId val="153643264"/>
        <c:axId val="153649536"/>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153643264"/>
        <c:axId val="153649536"/>
      </c:lineChart>
      <c:catAx>
        <c:axId val="153643264"/>
        <c:scaling>
          <c:orientation val="minMax"/>
        </c:scaling>
        <c:delete val="0"/>
        <c:axPos val="b"/>
        <c:numFmt formatCode="ge" sourceLinked="1"/>
        <c:majorTickMark val="none"/>
        <c:minorTickMark val="none"/>
        <c:tickLblPos val="none"/>
        <c:crossAx val="153649536"/>
        <c:crosses val="autoZero"/>
        <c:auto val="0"/>
        <c:lblAlgn val="ctr"/>
        <c:lblOffset val="100"/>
        <c:noMultiLvlLbl val="1"/>
      </c:catAx>
      <c:valAx>
        <c:axId val="153649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643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70.5</c:v>
                </c:pt>
                <c:pt idx="1">
                  <c:v>77</c:v>
                </c:pt>
                <c:pt idx="2">
                  <c:v>64.5</c:v>
                </c:pt>
                <c:pt idx="3">
                  <c:v>48.5</c:v>
                </c:pt>
                <c:pt idx="4">
                  <c:v>43.1</c:v>
                </c:pt>
              </c:numCache>
            </c:numRef>
          </c:val>
        </c:ser>
        <c:dLbls>
          <c:showLegendKey val="0"/>
          <c:showVal val="0"/>
          <c:showCatName val="0"/>
          <c:showSerName val="0"/>
          <c:showPercent val="0"/>
          <c:showBubbleSize val="0"/>
        </c:dLbls>
        <c:gapWidth val="180"/>
        <c:overlap val="-90"/>
        <c:axId val="153670400"/>
        <c:axId val="15367232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153670400"/>
        <c:axId val="153672320"/>
      </c:lineChart>
      <c:catAx>
        <c:axId val="153670400"/>
        <c:scaling>
          <c:orientation val="minMax"/>
        </c:scaling>
        <c:delete val="0"/>
        <c:axPos val="b"/>
        <c:numFmt formatCode="ge" sourceLinked="1"/>
        <c:majorTickMark val="none"/>
        <c:minorTickMark val="none"/>
        <c:tickLblPos val="none"/>
        <c:crossAx val="153672320"/>
        <c:crosses val="autoZero"/>
        <c:auto val="0"/>
        <c:lblAlgn val="ctr"/>
        <c:lblOffset val="100"/>
        <c:noMultiLvlLbl val="1"/>
      </c:catAx>
      <c:valAx>
        <c:axId val="153672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670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536.5</c:v>
                </c:pt>
                <c:pt idx="1">
                  <c:v>390</c:v>
                </c:pt>
                <c:pt idx="2">
                  <c:v>263.60000000000002</c:v>
                </c:pt>
                <c:pt idx="3">
                  <c:v>200</c:v>
                </c:pt>
                <c:pt idx="4">
                  <c:v>182.5</c:v>
                </c:pt>
              </c:numCache>
            </c:numRef>
          </c:val>
        </c:ser>
        <c:dLbls>
          <c:showLegendKey val="0"/>
          <c:showVal val="0"/>
          <c:showCatName val="0"/>
          <c:showSerName val="0"/>
          <c:showPercent val="0"/>
          <c:showBubbleSize val="0"/>
        </c:dLbls>
        <c:gapWidth val="180"/>
        <c:overlap val="-90"/>
        <c:axId val="153762816"/>
        <c:axId val="15377318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153762816"/>
        <c:axId val="153773184"/>
      </c:lineChart>
      <c:catAx>
        <c:axId val="153762816"/>
        <c:scaling>
          <c:orientation val="minMax"/>
        </c:scaling>
        <c:delete val="0"/>
        <c:axPos val="b"/>
        <c:numFmt formatCode="ge" sourceLinked="1"/>
        <c:majorTickMark val="none"/>
        <c:minorTickMark val="none"/>
        <c:tickLblPos val="none"/>
        <c:crossAx val="153773184"/>
        <c:crosses val="autoZero"/>
        <c:auto val="0"/>
        <c:lblAlgn val="ctr"/>
        <c:lblOffset val="100"/>
        <c:noMultiLvlLbl val="1"/>
      </c:catAx>
      <c:valAx>
        <c:axId val="15377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76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359488"/>
        <c:axId val="15336140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59488"/>
        <c:axId val="153361408"/>
      </c:lineChart>
      <c:catAx>
        <c:axId val="153359488"/>
        <c:scaling>
          <c:orientation val="minMax"/>
        </c:scaling>
        <c:delete val="0"/>
        <c:axPos val="b"/>
        <c:numFmt formatCode="ge" sourceLinked="1"/>
        <c:majorTickMark val="none"/>
        <c:minorTickMark val="none"/>
        <c:tickLblPos val="none"/>
        <c:crossAx val="153361408"/>
        <c:crosses val="autoZero"/>
        <c:auto val="0"/>
        <c:lblAlgn val="ctr"/>
        <c:lblOffset val="100"/>
        <c:noMultiLvlLbl val="1"/>
      </c:catAx>
      <c:valAx>
        <c:axId val="153361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35948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72.599999999999994</c:v>
                </c:pt>
                <c:pt idx="2">
                  <c:v>100</c:v>
                </c:pt>
                <c:pt idx="3">
                  <c:v>100</c:v>
                </c:pt>
                <c:pt idx="4">
                  <c:v>100</c:v>
                </c:pt>
              </c:numCache>
            </c:numRef>
          </c:val>
        </c:ser>
        <c:dLbls>
          <c:showLegendKey val="0"/>
          <c:showVal val="0"/>
          <c:showCatName val="0"/>
          <c:showSerName val="0"/>
          <c:showPercent val="0"/>
          <c:showBubbleSize val="0"/>
        </c:dLbls>
        <c:gapWidth val="180"/>
        <c:overlap val="-90"/>
        <c:axId val="153382272"/>
        <c:axId val="15339264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153382272"/>
        <c:axId val="153392640"/>
      </c:lineChart>
      <c:catAx>
        <c:axId val="153382272"/>
        <c:scaling>
          <c:orientation val="minMax"/>
        </c:scaling>
        <c:delete val="0"/>
        <c:axPos val="b"/>
        <c:numFmt formatCode="ge" sourceLinked="1"/>
        <c:majorTickMark val="none"/>
        <c:minorTickMark val="none"/>
        <c:tickLblPos val="none"/>
        <c:crossAx val="153392640"/>
        <c:crosses val="autoZero"/>
        <c:auto val="0"/>
        <c:lblAlgn val="ctr"/>
        <c:lblOffset val="100"/>
        <c:noMultiLvlLbl val="1"/>
      </c:catAx>
      <c:valAx>
        <c:axId val="15339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382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429888"/>
        <c:axId val="15343616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29888"/>
        <c:axId val="153436160"/>
      </c:lineChart>
      <c:catAx>
        <c:axId val="153429888"/>
        <c:scaling>
          <c:orientation val="minMax"/>
        </c:scaling>
        <c:delete val="0"/>
        <c:axPos val="b"/>
        <c:numFmt formatCode="ge" sourceLinked="1"/>
        <c:majorTickMark val="none"/>
        <c:minorTickMark val="none"/>
        <c:tickLblPos val="none"/>
        <c:crossAx val="153436160"/>
        <c:crosses val="autoZero"/>
        <c:auto val="0"/>
        <c:lblAlgn val="ctr"/>
        <c:lblOffset val="100"/>
        <c:noMultiLvlLbl val="1"/>
      </c:catAx>
      <c:valAx>
        <c:axId val="153436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42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473408"/>
        <c:axId val="15347532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73408"/>
        <c:axId val="153475328"/>
      </c:lineChart>
      <c:catAx>
        <c:axId val="153473408"/>
        <c:scaling>
          <c:orientation val="minMax"/>
        </c:scaling>
        <c:delete val="0"/>
        <c:axPos val="b"/>
        <c:numFmt formatCode="ge" sourceLinked="1"/>
        <c:majorTickMark val="none"/>
        <c:minorTickMark val="none"/>
        <c:tickLblPos val="none"/>
        <c:crossAx val="153475328"/>
        <c:crosses val="autoZero"/>
        <c:auto val="0"/>
        <c:lblAlgn val="ctr"/>
        <c:lblOffset val="100"/>
        <c:noMultiLvlLbl val="1"/>
      </c:catAx>
      <c:valAx>
        <c:axId val="15347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47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102016"/>
        <c:axId val="15410419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02016"/>
        <c:axId val="154104192"/>
      </c:lineChart>
      <c:catAx>
        <c:axId val="154102016"/>
        <c:scaling>
          <c:orientation val="minMax"/>
        </c:scaling>
        <c:delete val="0"/>
        <c:axPos val="b"/>
        <c:numFmt formatCode="ge" sourceLinked="1"/>
        <c:majorTickMark val="none"/>
        <c:minorTickMark val="none"/>
        <c:tickLblPos val="none"/>
        <c:crossAx val="154104192"/>
        <c:crosses val="autoZero"/>
        <c:auto val="0"/>
        <c:lblAlgn val="ctr"/>
        <c:lblOffset val="100"/>
        <c:noMultiLvlLbl val="1"/>
      </c:catAx>
      <c:valAx>
        <c:axId val="154104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102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141440"/>
        <c:axId val="15414336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41440"/>
        <c:axId val="154143360"/>
      </c:lineChart>
      <c:catAx>
        <c:axId val="154141440"/>
        <c:scaling>
          <c:orientation val="minMax"/>
        </c:scaling>
        <c:delete val="0"/>
        <c:axPos val="b"/>
        <c:numFmt formatCode="ge" sourceLinked="1"/>
        <c:majorTickMark val="none"/>
        <c:minorTickMark val="none"/>
        <c:tickLblPos val="none"/>
        <c:crossAx val="154143360"/>
        <c:crosses val="autoZero"/>
        <c:auto val="0"/>
        <c:lblAlgn val="ctr"/>
        <c:lblOffset val="100"/>
        <c:noMultiLvlLbl val="1"/>
      </c:catAx>
      <c:valAx>
        <c:axId val="154143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141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2636032"/>
        <c:axId val="15264601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2636032"/>
        <c:axId val="152646016"/>
      </c:lineChart>
      <c:catAx>
        <c:axId val="152636032"/>
        <c:scaling>
          <c:orientation val="minMax"/>
        </c:scaling>
        <c:delete val="0"/>
        <c:axPos val="b"/>
        <c:numFmt formatCode="ge" sourceLinked="1"/>
        <c:majorTickMark val="none"/>
        <c:minorTickMark val="none"/>
        <c:tickLblPos val="none"/>
        <c:crossAx val="152646016"/>
        <c:crosses val="autoZero"/>
        <c:auto val="0"/>
        <c:lblAlgn val="ctr"/>
        <c:lblOffset val="100"/>
        <c:noMultiLvlLbl val="1"/>
      </c:catAx>
      <c:valAx>
        <c:axId val="152646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636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159744"/>
        <c:axId val="15418649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59744"/>
        <c:axId val="154186496"/>
      </c:lineChart>
      <c:catAx>
        <c:axId val="154159744"/>
        <c:scaling>
          <c:orientation val="minMax"/>
        </c:scaling>
        <c:delete val="0"/>
        <c:axPos val="b"/>
        <c:numFmt formatCode="ge" sourceLinked="1"/>
        <c:majorTickMark val="none"/>
        <c:minorTickMark val="none"/>
        <c:tickLblPos val="none"/>
        <c:crossAx val="154186496"/>
        <c:crosses val="autoZero"/>
        <c:auto val="0"/>
        <c:lblAlgn val="ctr"/>
        <c:lblOffset val="100"/>
        <c:noMultiLvlLbl val="1"/>
      </c:catAx>
      <c:valAx>
        <c:axId val="15418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159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17080.599999999999</c:v>
                </c:pt>
                <c:pt idx="1">
                  <c:v>18258.3</c:v>
                </c:pt>
                <c:pt idx="2">
                  <c:v>16191.2</c:v>
                </c:pt>
                <c:pt idx="3">
                  <c:v>14220.6</c:v>
                </c:pt>
                <c:pt idx="4">
                  <c:v>20307.7</c:v>
                </c:pt>
              </c:numCache>
            </c:numRef>
          </c:val>
        </c:ser>
        <c:dLbls>
          <c:showLegendKey val="0"/>
          <c:showVal val="0"/>
          <c:showCatName val="0"/>
          <c:showSerName val="0"/>
          <c:showPercent val="0"/>
          <c:showBubbleSize val="0"/>
        </c:dLbls>
        <c:gapWidth val="180"/>
        <c:overlap val="-90"/>
        <c:axId val="152695552"/>
        <c:axId val="15269747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152695552"/>
        <c:axId val="152697472"/>
      </c:lineChart>
      <c:catAx>
        <c:axId val="152695552"/>
        <c:scaling>
          <c:orientation val="minMax"/>
        </c:scaling>
        <c:delete val="0"/>
        <c:axPos val="b"/>
        <c:numFmt formatCode="ge" sourceLinked="1"/>
        <c:majorTickMark val="none"/>
        <c:minorTickMark val="none"/>
        <c:tickLblPos val="none"/>
        <c:crossAx val="152697472"/>
        <c:crosses val="autoZero"/>
        <c:auto val="0"/>
        <c:lblAlgn val="ctr"/>
        <c:lblOffset val="100"/>
        <c:noMultiLvlLbl val="1"/>
      </c:catAx>
      <c:valAx>
        <c:axId val="15269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695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14375</c:v>
                </c:pt>
                <c:pt idx="1">
                  <c:v>15177</c:v>
                </c:pt>
                <c:pt idx="2">
                  <c:v>25289</c:v>
                </c:pt>
                <c:pt idx="3">
                  <c:v>30864</c:v>
                </c:pt>
                <c:pt idx="4">
                  <c:v>22590</c:v>
                </c:pt>
              </c:numCache>
            </c:numRef>
          </c:val>
        </c:ser>
        <c:dLbls>
          <c:showLegendKey val="0"/>
          <c:showVal val="0"/>
          <c:showCatName val="0"/>
          <c:showSerName val="0"/>
          <c:showPercent val="0"/>
          <c:showBubbleSize val="0"/>
        </c:dLbls>
        <c:gapWidth val="180"/>
        <c:overlap val="-90"/>
        <c:axId val="152728704"/>
        <c:axId val="15273062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152728704"/>
        <c:axId val="152730624"/>
      </c:lineChart>
      <c:catAx>
        <c:axId val="152728704"/>
        <c:scaling>
          <c:orientation val="minMax"/>
        </c:scaling>
        <c:delete val="0"/>
        <c:axPos val="b"/>
        <c:numFmt formatCode="ge" sourceLinked="1"/>
        <c:majorTickMark val="none"/>
        <c:minorTickMark val="none"/>
        <c:tickLblPos val="none"/>
        <c:crossAx val="152730624"/>
        <c:crosses val="autoZero"/>
        <c:auto val="0"/>
        <c:lblAlgn val="ctr"/>
        <c:lblOffset val="100"/>
        <c:noMultiLvlLbl val="1"/>
      </c:catAx>
      <c:valAx>
        <c:axId val="1527306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728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16.600000000000001</c:v>
                </c:pt>
                <c:pt idx="1">
                  <c:v>15</c:v>
                </c:pt>
                <c:pt idx="2">
                  <c:v>15.6</c:v>
                </c:pt>
                <c:pt idx="3">
                  <c:v>16.8</c:v>
                </c:pt>
                <c:pt idx="4">
                  <c:v>14.8</c:v>
                </c:pt>
              </c:numCache>
            </c:numRef>
          </c:val>
        </c:ser>
        <c:dLbls>
          <c:showLegendKey val="0"/>
          <c:showVal val="0"/>
          <c:showCatName val="0"/>
          <c:showSerName val="0"/>
          <c:showPercent val="0"/>
          <c:showBubbleSize val="0"/>
        </c:dLbls>
        <c:gapWidth val="180"/>
        <c:overlap val="-90"/>
        <c:axId val="152522112"/>
        <c:axId val="15252838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152522112"/>
        <c:axId val="152528384"/>
      </c:lineChart>
      <c:catAx>
        <c:axId val="152522112"/>
        <c:scaling>
          <c:orientation val="minMax"/>
        </c:scaling>
        <c:delete val="0"/>
        <c:axPos val="b"/>
        <c:numFmt formatCode="ge" sourceLinked="1"/>
        <c:majorTickMark val="none"/>
        <c:minorTickMark val="none"/>
        <c:tickLblPos val="none"/>
        <c:crossAx val="152528384"/>
        <c:crosses val="autoZero"/>
        <c:auto val="0"/>
        <c:lblAlgn val="ctr"/>
        <c:lblOffset val="100"/>
        <c:noMultiLvlLbl val="1"/>
      </c:catAx>
      <c:valAx>
        <c:axId val="15252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52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70.5</c:v>
                </c:pt>
                <c:pt idx="1">
                  <c:v>77</c:v>
                </c:pt>
                <c:pt idx="2">
                  <c:v>64.5</c:v>
                </c:pt>
                <c:pt idx="3">
                  <c:v>48.5</c:v>
                </c:pt>
                <c:pt idx="4">
                  <c:v>43.1</c:v>
                </c:pt>
              </c:numCache>
            </c:numRef>
          </c:val>
        </c:ser>
        <c:dLbls>
          <c:showLegendKey val="0"/>
          <c:showVal val="0"/>
          <c:showCatName val="0"/>
          <c:showSerName val="0"/>
          <c:showPercent val="0"/>
          <c:showBubbleSize val="0"/>
        </c:dLbls>
        <c:gapWidth val="180"/>
        <c:overlap val="-90"/>
        <c:axId val="152561536"/>
        <c:axId val="152440832"/>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152561536"/>
        <c:axId val="152440832"/>
      </c:lineChart>
      <c:catAx>
        <c:axId val="152561536"/>
        <c:scaling>
          <c:orientation val="minMax"/>
        </c:scaling>
        <c:delete val="0"/>
        <c:axPos val="b"/>
        <c:numFmt formatCode="ge" sourceLinked="1"/>
        <c:majorTickMark val="none"/>
        <c:minorTickMark val="none"/>
        <c:tickLblPos val="none"/>
        <c:crossAx val="152440832"/>
        <c:crosses val="autoZero"/>
        <c:auto val="0"/>
        <c:lblAlgn val="ctr"/>
        <c:lblOffset val="100"/>
        <c:noMultiLvlLbl val="1"/>
      </c:catAx>
      <c:valAx>
        <c:axId val="15244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56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536.5</c:v>
                </c:pt>
                <c:pt idx="1">
                  <c:v>390</c:v>
                </c:pt>
                <c:pt idx="2">
                  <c:v>263.60000000000002</c:v>
                </c:pt>
                <c:pt idx="3">
                  <c:v>200</c:v>
                </c:pt>
                <c:pt idx="4">
                  <c:v>182.5</c:v>
                </c:pt>
              </c:numCache>
            </c:numRef>
          </c:val>
        </c:ser>
        <c:dLbls>
          <c:showLegendKey val="0"/>
          <c:showVal val="0"/>
          <c:showCatName val="0"/>
          <c:showSerName val="0"/>
          <c:showPercent val="0"/>
          <c:showBubbleSize val="0"/>
        </c:dLbls>
        <c:gapWidth val="180"/>
        <c:overlap val="-90"/>
        <c:axId val="152473984"/>
        <c:axId val="15247590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152473984"/>
        <c:axId val="152475904"/>
      </c:lineChart>
      <c:catAx>
        <c:axId val="152473984"/>
        <c:scaling>
          <c:orientation val="minMax"/>
        </c:scaling>
        <c:delete val="0"/>
        <c:axPos val="b"/>
        <c:numFmt formatCode="ge" sourceLinked="1"/>
        <c:majorTickMark val="none"/>
        <c:minorTickMark val="none"/>
        <c:tickLblPos val="none"/>
        <c:crossAx val="152475904"/>
        <c:crosses val="autoZero"/>
        <c:auto val="0"/>
        <c:lblAlgn val="ctr"/>
        <c:lblOffset val="100"/>
        <c:noMultiLvlLbl val="1"/>
      </c:catAx>
      <c:valAx>
        <c:axId val="152475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473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039616"/>
        <c:axId val="15304153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039616"/>
        <c:axId val="153041536"/>
      </c:lineChart>
      <c:catAx>
        <c:axId val="153039616"/>
        <c:scaling>
          <c:orientation val="minMax"/>
        </c:scaling>
        <c:delete val="0"/>
        <c:axPos val="b"/>
        <c:numFmt formatCode="ge" sourceLinked="1"/>
        <c:majorTickMark val="none"/>
        <c:minorTickMark val="none"/>
        <c:tickLblPos val="none"/>
        <c:crossAx val="153041536"/>
        <c:crosses val="autoZero"/>
        <c:auto val="0"/>
        <c:lblAlgn val="ctr"/>
        <c:lblOffset val="100"/>
        <c:noMultiLvlLbl val="1"/>
      </c:catAx>
      <c:valAx>
        <c:axId val="15304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530396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88750"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48098</xdr:colOff>
      <xdr:row>41</xdr:row>
      <xdr:rowOff>117765</xdr:rowOff>
    </xdr:from>
    <xdr:ext cx="2839239" cy="392415"/>
    <xdr:sp macro="" textlink="データ!IU9">
      <xdr:nvSpPr>
        <xdr:cNvPr id="26" name="正方形/長方形 25"/>
        <xdr:cNvSpPr/>
      </xdr:nvSpPr>
      <xdr:spPr>
        <a:xfrm>
          <a:off x="21356884"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6342" y="11965420"/>
          <a:ext cx="5686265" cy="2893989"/>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6342" y="15013421"/>
          <a:ext cx="5686265" cy="288965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6342" y="18074409"/>
          <a:ext cx="5686265" cy="288965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6342" y="21118080"/>
          <a:ext cx="5686265" cy="288966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6342" y="24128558"/>
          <a:ext cx="5686265" cy="288965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65343" y="11965420"/>
          <a:ext cx="5191977" cy="2893989"/>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65343" y="15013421"/>
          <a:ext cx="5191977" cy="288965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65343" y="18074409"/>
          <a:ext cx="5191977" cy="288965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65343" y="21118080"/>
          <a:ext cx="5191977" cy="288966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65343" y="24128558"/>
          <a:ext cx="5191977" cy="288965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537047" y="11965420"/>
          <a:ext cx="5191977" cy="2893989"/>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537047" y="15013421"/>
          <a:ext cx="5191977" cy="288965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537047" y="18074409"/>
          <a:ext cx="5191977" cy="288965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537047" y="21118080"/>
          <a:ext cx="5191977" cy="288966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537047" y="24128558"/>
          <a:ext cx="5191977" cy="288965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139479" y="11965420"/>
          <a:ext cx="5191978" cy="2893989"/>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139479" y="15013421"/>
          <a:ext cx="5191978" cy="288965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139479" y="18074409"/>
          <a:ext cx="5191978" cy="288965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139479" y="21118080"/>
          <a:ext cx="5191978" cy="288966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139479" y="24128558"/>
          <a:ext cx="5191978" cy="288965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724594" y="11965420"/>
          <a:ext cx="5191977" cy="2893989"/>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724594" y="15013421"/>
          <a:ext cx="5191977" cy="288965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724594" y="18074409"/>
          <a:ext cx="5191977" cy="288965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724594" y="21118080"/>
          <a:ext cx="5191977" cy="288966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724594" y="24128558"/>
          <a:ext cx="5191977" cy="288965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179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179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179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179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179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1798"/>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1799"/>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1800"/>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1801"/>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1802"/>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1803"/>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1804"/>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1805"/>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1806"/>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1807"/>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1808"/>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1809"/>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1810"/>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1811"/>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1812"/>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1813"/>
                </a:ext>
              </a:extLst>
            </xdr:cNvPicPr>
          </xdr:nvPicPr>
          <xdr:blipFill>
            <a:blip xmlns:r="http://schemas.openxmlformats.org/officeDocument/2006/relationships" r:embed="rId42"/>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1814"/>
                </a:ext>
              </a:extLst>
            </xdr:cNvPicPr>
          </xdr:nvPicPr>
          <xdr:blipFill>
            <a:blip xmlns:r="http://schemas.openxmlformats.org/officeDocument/2006/relationships" r:embed="rId43"/>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1815"/>
                </a:ext>
              </a:extLst>
            </xdr:cNvPicPr>
          </xdr:nvPicPr>
          <xdr:blipFill>
            <a:blip xmlns:r="http://schemas.openxmlformats.org/officeDocument/2006/relationships" r:embed="rId44"/>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1816"/>
                </a:ext>
              </a:extLst>
            </xdr:cNvPicPr>
          </xdr:nvPicPr>
          <xdr:blipFill>
            <a:blip xmlns:r="http://schemas.openxmlformats.org/officeDocument/2006/relationships" r:embed="rId45"/>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1817"/>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1818"/>
                </a:ext>
              </a:extLst>
            </xdr:cNvPicPr>
          </xdr:nvPicPr>
          <xdr:blipFill>
            <a:blip xmlns:r="http://schemas.openxmlformats.org/officeDocument/2006/relationships" r:embed="rId41"/>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1819"/>
                </a:ext>
              </a:extLst>
            </xdr:cNvPicPr>
          </xdr:nvPicPr>
          <xdr:blipFill>
            <a:blip xmlns:r="http://schemas.openxmlformats.org/officeDocument/2006/relationships" r:embed="rId41"/>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1820"/>
                </a:ext>
              </a:extLst>
            </xdr:cNvPicPr>
          </xdr:nvPicPr>
          <xdr:blipFill>
            <a:blip xmlns:r="http://schemas.openxmlformats.org/officeDocument/2006/relationships" r:embed="rId41"/>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1821"/>
                </a:ext>
              </a:extLst>
            </xdr:cNvPicPr>
          </xdr:nvPicPr>
          <xdr:blipFill>
            <a:blip xmlns:r="http://schemas.openxmlformats.org/officeDocument/2006/relationships" r:embed="rId41"/>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1822"/>
                </a:ext>
              </a:extLst>
            </xdr:cNvPicPr>
          </xdr:nvPicPr>
          <xdr:blipFill>
            <a:blip xmlns:r="http://schemas.openxmlformats.org/officeDocument/2006/relationships" r:embed="rId41"/>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1825"/>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1826"/>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1827"/>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1828"/>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1829"/>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1830"/>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1831"/>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1832"/>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1833"/>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1834"/>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1835"/>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1836"/>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1837"/>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1838"/>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1839"/>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184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C1" sqref="C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大山町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40" t="s">
        <v>2</v>
      </c>
      <c r="C2" s="109"/>
      <c r="D2" s="109"/>
      <c r="E2" s="109"/>
      <c r="F2" s="109" t="s">
        <v>3</v>
      </c>
      <c r="G2" s="109"/>
      <c r="H2" s="109"/>
      <c r="I2" s="109"/>
      <c r="J2" s="109" t="s">
        <v>4</v>
      </c>
      <c r="K2" s="109"/>
      <c r="L2" s="109"/>
      <c r="M2" s="109"/>
      <c r="N2" s="109" t="s">
        <v>5</v>
      </c>
      <c r="O2" s="109"/>
      <c r="P2" s="109"/>
      <c r="Q2" s="110"/>
      <c r="R2" s="1"/>
      <c r="S2" s="172" t="s">
        <v>6</v>
      </c>
      <c r="T2" s="173"/>
      <c r="U2" s="173"/>
      <c r="V2" s="173"/>
      <c r="W2" s="173"/>
      <c r="X2" s="173"/>
      <c r="Y2" s="173"/>
      <c r="Z2" s="173"/>
      <c r="AA2" s="173"/>
      <c r="AB2" s="173"/>
      <c r="AC2" s="173"/>
      <c r="AD2" s="173"/>
      <c r="AE2" s="173"/>
      <c r="AF2" s="173"/>
      <c r="AG2" s="173"/>
      <c r="AH2" s="174"/>
      <c r="AI2" s="1"/>
      <c r="AJ2" s="1"/>
      <c r="AK2" s="169" t="s">
        <v>7</v>
      </c>
      <c r="AL2" s="170"/>
      <c r="AM2" s="170"/>
      <c r="AN2" s="170"/>
      <c r="AO2" s="170"/>
      <c r="AP2" s="170"/>
      <c r="AQ2" s="171"/>
    </row>
    <row r="3" spans="1:43" ht="23.1" customHeight="1">
      <c r="A3" s="1"/>
      <c r="B3" s="151" t="str">
        <f>データ!I6</f>
        <v>法非適用</v>
      </c>
      <c r="C3" s="152"/>
      <c r="D3" s="152"/>
      <c r="E3" s="152"/>
      <c r="F3" s="152" t="str">
        <f>データ!J6</f>
        <v>電気事業</v>
      </c>
      <c r="G3" s="152"/>
      <c r="H3" s="152"/>
      <c r="I3" s="152"/>
      <c r="J3" s="153" t="str">
        <f>データ!K6</f>
        <v>該当数値なし</v>
      </c>
      <c r="K3" s="153"/>
      <c r="L3" s="153"/>
      <c r="M3" s="153"/>
      <c r="N3" s="154" t="str">
        <f>データ!L6</f>
        <v>-</v>
      </c>
      <c r="O3" s="154"/>
      <c r="P3" s="154"/>
      <c r="Q3" s="155"/>
      <c r="R3" s="1"/>
      <c r="S3" s="156" t="s">
        <v>8</v>
      </c>
      <c r="T3" s="157"/>
      <c r="U3" s="157"/>
      <c r="V3" s="157"/>
      <c r="W3" s="157"/>
      <c r="X3" s="157"/>
      <c r="Y3" s="157"/>
      <c r="Z3" s="157"/>
      <c r="AA3" s="157"/>
      <c r="AB3" s="157"/>
      <c r="AC3" s="157"/>
      <c r="AD3" s="157"/>
      <c r="AE3" s="157"/>
      <c r="AF3" s="157"/>
      <c r="AG3" s="157"/>
      <c r="AH3" s="158"/>
      <c r="AI3" s="1"/>
      <c r="AJ3" s="1"/>
      <c r="AK3" s="186" t="s">
        <v>171</v>
      </c>
      <c r="AL3" s="187"/>
      <c r="AM3" s="187"/>
      <c r="AN3" s="187"/>
      <c r="AO3" s="187"/>
      <c r="AP3" s="187"/>
      <c r="AQ3" s="188"/>
    </row>
    <row r="4" spans="1:43" ht="23.1" customHeight="1">
      <c r="A4" s="1"/>
      <c r="B4" s="144" t="s">
        <v>9</v>
      </c>
      <c r="C4" s="132"/>
      <c r="D4" s="132"/>
      <c r="E4" s="132"/>
      <c r="F4" s="132" t="s">
        <v>10</v>
      </c>
      <c r="G4" s="132"/>
      <c r="H4" s="132"/>
      <c r="I4" s="132"/>
      <c r="J4" s="132" t="s">
        <v>11</v>
      </c>
      <c r="K4" s="132"/>
      <c r="L4" s="132"/>
      <c r="M4" s="132"/>
      <c r="N4" s="132" t="s">
        <v>12</v>
      </c>
      <c r="O4" s="132"/>
      <c r="P4" s="132"/>
      <c r="Q4" s="133"/>
      <c r="R4" s="1"/>
      <c r="S4" s="159"/>
      <c r="T4" s="160"/>
      <c r="U4" s="160"/>
      <c r="V4" s="160"/>
      <c r="W4" s="160"/>
      <c r="X4" s="160"/>
      <c r="Y4" s="160"/>
      <c r="Z4" s="160"/>
      <c r="AA4" s="160"/>
      <c r="AB4" s="160"/>
      <c r="AC4" s="160"/>
      <c r="AD4" s="160"/>
      <c r="AE4" s="160"/>
      <c r="AF4" s="160"/>
      <c r="AG4" s="160"/>
      <c r="AH4" s="161"/>
      <c r="AI4" s="1"/>
      <c r="AJ4" s="1"/>
      <c r="AK4" s="186"/>
      <c r="AL4" s="187"/>
      <c r="AM4" s="187"/>
      <c r="AN4" s="187"/>
      <c r="AO4" s="187"/>
      <c r="AP4" s="187"/>
      <c r="AQ4" s="188"/>
    </row>
    <row r="5" spans="1:43" ht="23.1" customHeight="1">
      <c r="A5" s="1"/>
      <c r="B5" s="165" t="str">
        <f>データ!M6</f>
        <v>-</v>
      </c>
      <c r="C5" s="166"/>
      <c r="D5" s="166"/>
      <c r="E5" s="166"/>
      <c r="F5" s="130">
        <f>データ!N6</f>
        <v>1</v>
      </c>
      <c r="G5" s="166"/>
      <c r="H5" s="166"/>
      <c r="I5" s="167"/>
      <c r="J5" s="168" t="str">
        <f>データ!O6</f>
        <v>-</v>
      </c>
      <c r="K5" s="168"/>
      <c r="L5" s="168"/>
      <c r="M5" s="168"/>
      <c r="N5" s="130" t="str">
        <f>データ!P6</f>
        <v>-</v>
      </c>
      <c r="O5" s="166"/>
      <c r="P5" s="166"/>
      <c r="Q5" s="131"/>
      <c r="R5" s="1"/>
      <c r="S5" s="159"/>
      <c r="T5" s="160"/>
      <c r="U5" s="160"/>
      <c r="V5" s="160"/>
      <c r="W5" s="160"/>
      <c r="X5" s="160"/>
      <c r="Y5" s="160"/>
      <c r="Z5" s="160"/>
      <c r="AA5" s="160"/>
      <c r="AB5" s="160"/>
      <c r="AC5" s="160"/>
      <c r="AD5" s="160"/>
      <c r="AE5" s="160"/>
      <c r="AF5" s="160"/>
      <c r="AG5" s="160"/>
      <c r="AH5" s="161"/>
      <c r="AI5" s="1"/>
      <c r="AJ5" s="1"/>
      <c r="AK5" s="186"/>
      <c r="AL5" s="187"/>
      <c r="AM5" s="187"/>
      <c r="AN5" s="187"/>
      <c r="AO5" s="187"/>
      <c r="AP5" s="187"/>
      <c r="AQ5" s="188"/>
    </row>
    <row r="6" spans="1:43" ht="23.1" customHeight="1">
      <c r="A6" s="1"/>
      <c r="B6" s="144" t="s">
        <v>13</v>
      </c>
      <c r="C6" s="132"/>
      <c r="D6" s="132"/>
      <c r="E6" s="132"/>
      <c r="F6" s="132" t="s">
        <v>14</v>
      </c>
      <c r="G6" s="132"/>
      <c r="H6" s="132"/>
      <c r="I6" s="132"/>
      <c r="J6" s="132" t="s">
        <v>15</v>
      </c>
      <c r="K6" s="132"/>
      <c r="L6" s="132"/>
      <c r="M6" s="132"/>
      <c r="N6" s="132" t="s">
        <v>16</v>
      </c>
      <c r="O6" s="132"/>
      <c r="P6" s="132"/>
      <c r="Q6" s="133"/>
      <c r="R6" s="1"/>
      <c r="S6" s="159"/>
      <c r="T6" s="160"/>
      <c r="U6" s="160"/>
      <c r="V6" s="160"/>
      <c r="W6" s="160"/>
      <c r="X6" s="160"/>
      <c r="Y6" s="160"/>
      <c r="Z6" s="160"/>
      <c r="AA6" s="160"/>
      <c r="AB6" s="160"/>
      <c r="AC6" s="160"/>
      <c r="AD6" s="160"/>
      <c r="AE6" s="160"/>
      <c r="AF6" s="160"/>
      <c r="AG6" s="160"/>
      <c r="AH6" s="161"/>
      <c r="AI6" s="1"/>
      <c r="AJ6" s="1"/>
      <c r="AK6" s="186"/>
      <c r="AL6" s="187"/>
      <c r="AM6" s="187"/>
      <c r="AN6" s="187"/>
      <c r="AO6" s="187"/>
      <c r="AP6" s="187"/>
      <c r="AQ6" s="188"/>
    </row>
    <row r="7" spans="1:43" ht="22.5" customHeight="1">
      <c r="A7" s="1"/>
      <c r="B7" s="145" t="s">
        <v>125</v>
      </c>
      <c r="C7" s="146"/>
      <c r="D7" s="146"/>
      <c r="E7" s="146"/>
      <c r="F7" s="147" t="s">
        <v>125</v>
      </c>
      <c r="G7" s="147"/>
      <c r="H7" s="147"/>
      <c r="I7" s="147"/>
      <c r="J7" s="148" t="str">
        <f>データ!S6</f>
        <v>無</v>
      </c>
      <c r="K7" s="148"/>
      <c r="L7" s="148"/>
      <c r="M7" s="148"/>
      <c r="N7" s="149" t="s">
        <v>127</v>
      </c>
      <c r="O7" s="149"/>
      <c r="P7" s="149"/>
      <c r="Q7" s="150"/>
      <c r="R7" s="1"/>
      <c r="S7" s="159"/>
      <c r="T7" s="160"/>
      <c r="U7" s="160"/>
      <c r="V7" s="160"/>
      <c r="W7" s="160"/>
      <c r="X7" s="160"/>
      <c r="Y7" s="160"/>
      <c r="Z7" s="160"/>
      <c r="AA7" s="160"/>
      <c r="AB7" s="160"/>
      <c r="AC7" s="160"/>
      <c r="AD7" s="160"/>
      <c r="AE7" s="160"/>
      <c r="AF7" s="160"/>
      <c r="AG7" s="160"/>
      <c r="AH7" s="161"/>
      <c r="AI7" s="1"/>
      <c r="AJ7" s="1"/>
      <c r="AK7" s="186"/>
      <c r="AL7" s="187"/>
      <c r="AM7" s="187"/>
      <c r="AN7" s="187"/>
      <c r="AO7" s="187"/>
      <c r="AP7" s="187"/>
      <c r="AQ7" s="188"/>
    </row>
    <row r="8" spans="1:43" ht="23.1" customHeight="1">
      <c r="A8" s="1"/>
      <c r="B8" s="125" t="s">
        <v>17</v>
      </c>
      <c r="C8" s="126"/>
      <c r="D8" s="126"/>
      <c r="E8" s="127"/>
      <c r="F8" s="132"/>
      <c r="G8" s="132"/>
      <c r="H8" s="132"/>
      <c r="I8" s="132"/>
      <c r="J8" s="132"/>
      <c r="K8" s="132"/>
      <c r="L8" s="132"/>
      <c r="M8" s="132"/>
      <c r="N8" s="132"/>
      <c r="O8" s="132"/>
      <c r="P8" s="132"/>
      <c r="Q8" s="133"/>
      <c r="R8" s="1"/>
      <c r="S8" s="159"/>
      <c r="T8" s="160"/>
      <c r="U8" s="160"/>
      <c r="V8" s="160"/>
      <c r="W8" s="160"/>
      <c r="X8" s="160"/>
      <c r="Y8" s="160"/>
      <c r="Z8" s="160"/>
      <c r="AA8" s="160"/>
      <c r="AB8" s="160"/>
      <c r="AC8" s="160"/>
      <c r="AD8" s="160"/>
      <c r="AE8" s="160"/>
      <c r="AF8" s="160"/>
      <c r="AG8" s="160"/>
      <c r="AH8" s="161"/>
      <c r="AI8" s="1"/>
      <c r="AJ8" s="1"/>
      <c r="AK8" s="186"/>
      <c r="AL8" s="187"/>
      <c r="AM8" s="187"/>
      <c r="AN8" s="187"/>
      <c r="AO8" s="187"/>
      <c r="AP8" s="187"/>
      <c r="AQ8" s="188"/>
    </row>
    <row r="9" spans="1:43" ht="23.1" customHeight="1" thickBot="1">
      <c r="A9" s="1"/>
      <c r="B9" s="134" t="str">
        <f>データ!U6</f>
        <v>-</v>
      </c>
      <c r="C9" s="135"/>
      <c r="D9" s="135"/>
      <c r="E9" s="136"/>
      <c r="F9" s="137"/>
      <c r="G9" s="137"/>
      <c r="H9" s="137"/>
      <c r="I9" s="137"/>
      <c r="J9" s="138"/>
      <c r="K9" s="138"/>
      <c r="L9" s="138"/>
      <c r="M9" s="138"/>
      <c r="N9" s="137"/>
      <c r="O9" s="137"/>
      <c r="P9" s="137"/>
      <c r="Q9" s="139"/>
      <c r="R9" s="1"/>
      <c r="S9" s="159"/>
      <c r="T9" s="160"/>
      <c r="U9" s="160"/>
      <c r="V9" s="160"/>
      <c r="W9" s="160"/>
      <c r="X9" s="160"/>
      <c r="Y9" s="160"/>
      <c r="Z9" s="160"/>
      <c r="AA9" s="160"/>
      <c r="AB9" s="160"/>
      <c r="AC9" s="160"/>
      <c r="AD9" s="160"/>
      <c r="AE9" s="160"/>
      <c r="AF9" s="160"/>
      <c r="AG9" s="160"/>
      <c r="AH9" s="161"/>
      <c r="AI9" s="1"/>
      <c r="AJ9" s="1"/>
      <c r="AK9" s="186"/>
      <c r="AL9" s="187"/>
      <c r="AM9" s="187"/>
      <c r="AN9" s="187"/>
      <c r="AO9" s="187"/>
      <c r="AP9" s="187"/>
      <c r="AQ9" s="188"/>
    </row>
    <row r="10" spans="1:43" ht="27" customHeight="1" thickBot="1">
      <c r="A10" s="1"/>
      <c r="B10" s="6" t="s">
        <v>18</v>
      </c>
      <c r="C10" s="7"/>
      <c r="D10" s="7"/>
      <c r="E10" s="7"/>
      <c r="F10" s="7"/>
      <c r="G10" s="7"/>
      <c r="H10" s="7"/>
      <c r="I10" s="7"/>
      <c r="J10" s="7"/>
      <c r="K10" s="7"/>
      <c r="L10" s="7"/>
      <c r="M10" s="7"/>
      <c r="N10" s="7"/>
      <c r="O10" s="7"/>
      <c r="P10" s="7"/>
      <c r="Q10" s="7"/>
      <c r="R10" s="1"/>
      <c r="S10" s="159"/>
      <c r="T10" s="160"/>
      <c r="U10" s="160"/>
      <c r="V10" s="160"/>
      <c r="W10" s="160"/>
      <c r="X10" s="160"/>
      <c r="Y10" s="160"/>
      <c r="Z10" s="160"/>
      <c r="AA10" s="160"/>
      <c r="AB10" s="160"/>
      <c r="AC10" s="160"/>
      <c r="AD10" s="160"/>
      <c r="AE10" s="160"/>
      <c r="AF10" s="160"/>
      <c r="AG10" s="160"/>
      <c r="AH10" s="161"/>
      <c r="AI10" s="1"/>
      <c r="AJ10" s="1"/>
      <c r="AK10" s="186"/>
      <c r="AL10" s="187"/>
      <c r="AM10" s="187"/>
      <c r="AN10" s="187"/>
      <c r="AO10" s="187"/>
      <c r="AP10" s="187"/>
      <c r="AQ10" s="188"/>
    </row>
    <row r="11" spans="1:43" ht="23.1" customHeight="1">
      <c r="A11" s="1"/>
      <c r="B11" s="140" t="s">
        <v>19</v>
      </c>
      <c r="C11" s="109"/>
      <c r="D11" s="109"/>
      <c r="E11" s="109"/>
      <c r="F11" s="141">
        <f>データ!B10</f>
        <v>40544</v>
      </c>
      <c r="G11" s="142"/>
      <c r="H11" s="141">
        <f>データ!C10</f>
        <v>40909</v>
      </c>
      <c r="I11" s="142"/>
      <c r="J11" s="141">
        <f>データ!D10</f>
        <v>41275</v>
      </c>
      <c r="K11" s="142"/>
      <c r="L11" s="141">
        <f>データ!E10</f>
        <v>41640</v>
      </c>
      <c r="M11" s="142"/>
      <c r="N11" s="141">
        <f>データ!F10</f>
        <v>42005</v>
      </c>
      <c r="O11" s="143"/>
      <c r="P11" s="8"/>
      <c r="Q11" s="8"/>
      <c r="R11" s="1"/>
      <c r="S11" s="159"/>
      <c r="T11" s="160"/>
      <c r="U11" s="160"/>
      <c r="V11" s="160"/>
      <c r="W11" s="160"/>
      <c r="X11" s="160"/>
      <c r="Y11" s="160"/>
      <c r="Z11" s="160"/>
      <c r="AA11" s="160"/>
      <c r="AB11" s="160"/>
      <c r="AC11" s="160"/>
      <c r="AD11" s="160"/>
      <c r="AE11" s="160"/>
      <c r="AF11" s="160"/>
      <c r="AG11" s="160"/>
      <c r="AH11" s="161"/>
      <c r="AI11" s="1"/>
      <c r="AJ11" s="1"/>
      <c r="AK11" s="186"/>
      <c r="AL11" s="187"/>
      <c r="AM11" s="187"/>
      <c r="AN11" s="187"/>
      <c r="AO11" s="187"/>
      <c r="AP11" s="187"/>
      <c r="AQ11" s="188"/>
    </row>
    <row r="12" spans="1:43" ht="23.1" customHeight="1">
      <c r="A12" s="1"/>
      <c r="B12" s="144" t="s">
        <v>21</v>
      </c>
      <c r="C12" s="132"/>
      <c r="D12" s="132"/>
      <c r="E12" s="132"/>
      <c r="F12" s="128" t="str">
        <f>データ!V6</f>
        <v>-</v>
      </c>
      <c r="G12" s="129"/>
      <c r="H12" s="128" t="str">
        <f>データ!W6</f>
        <v>-</v>
      </c>
      <c r="I12" s="129"/>
      <c r="J12" s="128" t="str">
        <f>データ!X6</f>
        <v>-</v>
      </c>
      <c r="K12" s="129"/>
      <c r="L12" s="128" t="str">
        <f>データ!Y6</f>
        <v>-</v>
      </c>
      <c r="M12" s="129"/>
      <c r="N12" s="130" t="str">
        <f>データ!Z6</f>
        <v>-</v>
      </c>
      <c r="O12" s="131"/>
      <c r="P12" s="8"/>
      <c r="Q12" s="8"/>
      <c r="R12" s="1"/>
      <c r="S12" s="159"/>
      <c r="T12" s="160"/>
      <c r="U12" s="160"/>
      <c r="V12" s="160"/>
      <c r="W12" s="160"/>
      <c r="X12" s="160"/>
      <c r="Y12" s="160"/>
      <c r="Z12" s="160"/>
      <c r="AA12" s="160"/>
      <c r="AB12" s="160"/>
      <c r="AC12" s="160"/>
      <c r="AD12" s="160"/>
      <c r="AE12" s="160"/>
      <c r="AF12" s="160"/>
      <c r="AG12" s="160"/>
      <c r="AH12" s="161"/>
      <c r="AI12" s="1"/>
      <c r="AJ12" s="1"/>
      <c r="AK12" s="186"/>
      <c r="AL12" s="187"/>
      <c r="AM12" s="187"/>
      <c r="AN12" s="187"/>
      <c r="AO12" s="187"/>
      <c r="AP12" s="187"/>
      <c r="AQ12" s="188"/>
    </row>
    <row r="13" spans="1:43" ht="23.1" customHeight="1">
      <c r="A13" s="1"/>
      <c r="B13" s="125" t="s">
        <v>22</v>
      </c>
      <c r="C13" s="126"/>
      <c r="D13" s="126"/>
      <c r="E13" s="127"/>
      <c r="F13" s="128" t="str">
        <f>データ!AA6</f>
        <v>-</v>
      </c>
      <c r="G13" s="129"/>
      <c r="H13" s="128" t="str">
        <f>データ!AB6</f>
        <v>-</v>
      </c>
      <c r="I13" s="129"/>
      <c r="J13" s="128" t="str">
        <f>データ!AC6</f>
        <v>-</v>
      </c>
      <c r="K13" s="129"/>
      <c r="L13" s="128" t="str">
        <f>データ!AD6</f>
        <v>-</v>
      </c>
      <c r="M13" s="129"/>
      <c r="N13" s="130" t="str">
        <f>データ!AE6</f>
        <v>-</v>
      </c>
      <c r="O13" s="131"/>
      <c r="P13" s="8"/>
      <c r="Q13" s="8"/>
      <c r="R13" s="1"/>
      <c r="S13" s="159"/>
      <c r="T13" s="160"/>
      <c r="U13" s="160"/>
      <c r="V13" s="160"/>
      <c r="W13" s="160"/>
      <c r="X13" s="160"/>
      <c r="Y13" s="160"/>
      <c r="Z13" s="160"/>
      <c r="AA13" s="160"/>
      <c r="AB13" s="160"/>
      <c r="AC13" s="160"/>
      <c r="AD13" s="160"/>
      <c r="AE13" s="160"/>
      <c r="AF13" s="160"/>
      <c r="AG13" s="160"/>
      <c r="AH13" s="161"/>
      <c r="AI13" s="1"/>
      <c r="AJ13" s="1"/>
      <c r="AK13" s="186"/>
      <c r="AL13" s="187"/>
      <c r="AM13" s="187"/>
      <c r="AN13" s="187"/>
      <c r="AO13" s="187"/>
      <c r="AP13" s="187"/>
      <c r="AQ13" s="188"/>
    </row>
    <row r="14" spans="1:43" ht="23.1" customHeight="1">
      <c r="A14" s="1"/>
      <c r="B14" s="125" t="s">
        <v>23</v>
      </c>
      <c r="C14" s="126"/>
      <c r="D14" s="126"/>
      <c r="E14" s="127"/>
      <c r="F14" s="128">
        <f>データ!AF6</f>
        <v>2181</v>
      </c>
      <c r="G14" s="129"/>
      <c r="H14" s="128">
        <f>データ!AG6</f>
        <v>1970</v>
      </c>
      <c r="I14" s="129"/>
      <c r="J14" s="128">
        <f>データ!AH6</f>
        <v>2056</v>
      </c>
      <c r="K14" s="129"/>
      <c r="L14" s="128">
        <f>データ!AI6</f>
        <v>2202</v>
      </c>
      <c r="M14" s="129"/>
      <c r="N14" s="130">
        <f>データ!AJ6</f>
        <v>1945</v>
      </c>
      <c r="O14" s="131"/>
      <c r="P14" s="8"/>
      <c r="Q14" s="8"/>
      <c r="R14" s="1"/>
      <c r="S14" s="159"/>
      <c r="T14" s="160"/>
      <c r="U14" s="160"/>
      <c r="V14" s="160"/>
      <c r="W14" s="160"/>
      <c r="X14" s="160"/>
      <c r="Y14" s="160"/>
      <c r="Z14" s="160"/>
      <c r="AA14" s="160"/>
      <c r="AB14" s="160"/>
      <c r="AC14" s="160"/>
      <c r="AD14" s="160"/>
      <c r="AE14" s="160"/>
      <c r="AF14" s="160"/>
      <c r="AG14" s="160"/>
      <c r="AH14" s="161"/>
      <c r="AI14" s="1"/>
      <c r="AJ14" s="1"/>
      <c r="AK14" s="186"/>
      <c r="AL14" s="187"/>
      <c r="AM14" s="187"/>
      <c r="AN14" s="187"/>
      <c r="AO14" s="187"/>
      <c r="AP14" s="187"/>
      <c r="AQ14" s="188"/>
    </row>
    <row r="15" spans="1:43" ht="23.1" customHeight="1">
      <c r="A15" s="1"/>
      <c r="B15" s="118" t="s">
        <v>24</v>
      </c>
      <c r="C15" s="119"/>
      <c r="D15" s="119"/>
      <c r="E15" s="120"/>
      <c r="F15" s="121" t="str">
        <f>データ!AK6</f>
        <v>-</v>
      </c>
      <c r="G15" s="121"/>
      <c r="H15" s="121" t="str">
        <f>データ!AL6</f>
        <v>-</v>
      </c>
      <c r="I15" s="121"/>
      <c r="J15" s="121" t="str">
        <f>データ!AM6</f>
        <v>-</v>
      </c>
      <c r="K15" s="121"/>
      <c r="L15" s="121" t="str">
        <f>データ!AN6</f>
        <v>-</v>
      </c>
      <c r="M15" s="121"/>
      <c r="N15" s="122" t="str">
        <f>データ!AO6</f>
        <v>-</v>
      </c>
      <c r="O15" s="123"/>
      <c r="P15" s="8"/>
      <c r="Q15" s="8"/>
      <c r="R15" s="1"/>
      <c r="S15" s="159"/>
      <c r="T15" s="160"/>
      <c r="U15" s="160"/>
      <c r="V15" s="160"/>
      <c r="W15" s="160"/>
      <c r="X15" s="160"/>
      <c r="Y15" s="160"/>
      <c r="Z15" s="160"/>
      <c r="AA15" s="160"/>
      <c r="AB15" s="160"/>
      <c r="AC15" s="160"/>
      <c r="AD15" s="160"/>
      <c r="AE15" s="160"/>
      <c r="AF15" s="160"/>
      <c r="AG15" s="160"/>
      <c r="AH15" s="161"/>
      <c r="AI15" s="1"/>
      <c r="AJ15" s="1"/>
      <c r="AK15" s="186"/>
      <c r="AL15" s="187"/>
      <c r="AM15" s="187"/>
      <c r="AN15" s="187"/>
      <c r="AO15" s="187"/>
      <c r="AP15" s="187"/>
      <c r="AQ15" s="188"/>
    </row>
    <row r="16" spans="1:43" ht="23.1" customHeight="1" thickBot="1">
      <c r="A16" s="1"/>
      <c r="B16" s="111" t="s">
        <v>25</v>
      </c>
      <c r="C16" s="112"/>
      <c r="D16" s="112"/>
      <c r="E16" s="113"/>
      <c r="F16" s="124">
        <f>データ!AP6</f>
        <v>2181</v>
      </c>
      <c r="G16" s="124"/>
      <c r="H16" s="124">
        <f>データ!AQ6</f>
        <v>1970</v>
      </c>
      <c r="I16" s="124"/>
      <c r="J16" s="124">
        <f>データ!AR6</f>
        <v>2056</v>
      </c>
      <c r="K16" s="124"/>
      <c r="L16" s="124">
        <f>データ!AS6</f>
        <v>2202</v>
      </c>
      <c r="M16" s="124"/>
      <c r="N16" s="116">
        <f>データ!AT6</f>
        <v>1945</v>
      </c>
      <c r="O16" s="117"/>
      <c r="P16" s="8"/>
      <c r="Q16" s="8"/>
      <c r="R16" s="1"/>
      <c r="S16" s="159"/>
      <c r="T16" s="160"/>
      <c r="U16" s="160"/>
      <c r="V16" s="160"/>
      <c r="W16" s="160"/>
      <c r="X16" s="160"/>
      <c r="Y16" s="160"/>
      <c r="Z16" s="160"/>
      <c r="AA16" s="160"/>
      <c r="AB16" s="160"/>
      <c r="AC16" s="160"/>
      <c r="AD16" s="160"/>
      <c r="AE16" s="160"/>
      <c r="AF16" s="160"/>
      <c r="AG16" s="160"/>
      <c r="AH16" s="161"/>
      <c r="AI16" s="1"/>
      <c r="AJ16" s="1"/>
      <c r="AK16" s="186"/>
      <c r="AL16" s="187"/>
      <c r="AM16" s="187"/>
      <c r="AN16" s="187"/>
      <c r="AO16" s="187"/>
      <c r="AP16" s="187"/>
      <c r="AQ16" s="188"/>
    </row>
    <row r="17" spans="1:43" ht="15.6" customHeight="1" thickBot="1">
      <c r="A17" s="1"/>
      <c r="B17" s="9"/>
      <c r="C17" s="1"/>
      <c r="D17" s="1"/>
      <c r="E17" s="1"/>
      <c r="F17" s="1"/>
      <c r="G17" s="1"/>
      <c r="H17" s="1"/>
      <c r="I17" s="1"/>
      <c r="J17" s="1"/>
      <c r="K17" s="1"/>
      <c r="L17" s="1"/>
      <c r="M17" s="1"/>
      <c r="N17" s="1"/>
      <c r="O17" s="1"/>
      <c r="P17" s="1"/>
      <c r="Q17" s="1"/>
      <c r="R17" s="1"/>
      <c r="S17" s="159"/>
      <c r="T17" s="160"/>
      <c r="U17" s="160"/>
      <c r="V17" s="160"/>
      <c r="W17" s="160"/>
      <c r="X17" s="160"/>
      <c r="Y17" s="160"/>
      <c r="Z17" s="160"/>
      <c r="AA17" s="160"/>
      <c r="AB17" s="160"/>
      <c r="AC17" s="160"/>
      <c r="AD17" s="160"/>
      <c r="AE17" s="160"/>
      <c r="AF17" s="160"/>
      <c r="AG17" s="160"/>
      <c r="AH17" s="161"/>
      <c r="AI17" s="1"/>
      <c r="AJ17" s="1"/>
      <c r="AK17" s="186"/>
      <c r="AL17" s="187"/>
      <c r="AM17" s="187"/>
      <c r="AN17" s="187"/>
      <c r="AO17" s="187"/>
      <c r="AP17" s="187"/>
      <c r="AQ17" s="188"/>
    </row>
    <row r="18" spans="1:43" ht="23.1" customHeight="1">
      <c r="A18" s="1"/>
      <c r="B18" s="107"/>
      <c r="C18" s="108"/>
      <c r="D18" s="108"/>
      <c r="E18" s="108"/>
      <c r="F18" s="109" t="s">
        <v>26</v>
      </c>
      <c r="G18" s="109"/>
      <c r="H18" s="109"/>
      <c r="I18" s="109" t="s">
        <v>27</v>
      </c>
      <c r="J18" s="109"/>
      <c r="K18" s="109"/>
      <c r="L18" s="109" t="s">
        <v>25</v>
      </c>
      <c r="M18" s="109"/>
      <c r="N18" s="109"/>
      <c r="O18" s="110"/>
      <c r="P18" s="1"/>
      <c r="Q18" s="1"/>
      <c r="R18" s="1"/>
      <c r="S18" s="159"/>
      <c r="T18" s="160"/>
      <c r="U18" s="160"/>
      <c r="V18" s="160"/>
      <c r="W18" s="160"/>
      <c r="X18" s="160"/>
      <c r="Y18" s="160"/>
      <c r="Z18" s="160"/>
      <c r="AA18" s="160"/>
      <c r="AB18" s="160"/>
      <c r="AC18" s="160"/>
      <c r="AD18" s="160"/>
      <c r="AE18" s="160"/>
      <c r="AF18" s="160"/>
      <c r="AG18" s="160"/>
      <c r="AH18" s="161"/>
      <c r="AI18" s="1"/>
      <c r="AJ18" s="1"/>
      <c r="AK18" s="186"/>
      <c r="AL18" s="187"/>
      <c r="AM18" s="187"/>
      <c r="AN18" s="187"/>
      <c r="AO18" s="187"/>
      <c r="AP18" s="187"/>
      <c r="AQ18" s="188"/>
    </row>
    <row r="19" spans="1:43" ht="23.1" customHeight="1" thickBot="1">
      <c r="A19" s="1"/>
      <c r="B19" s="111" t="s">
        <v>28</v>
      </c>
      <c r="C19" s="112"/>
      <c r="D19" s="112"/>
      <c r="E19" s="113"/>
      <c r="F19" s="114" t="str">
        <f>データ!AU6</f>
        <v>-</v>
      </c>
      <c r="G19" s="114"/>
      <c r="H19" s="114"/>
      <c r="I19" s="114">
        <f>データ!AV6</f>
        <v>38337</v>
      </c>
      <c r="J19" s="114"/>
      <c r="K19" s="114"/>
      <c r="L19" s="114">
        <f>データ!AW6</f>
        <v>38337</v>
      </c>
      <c r="M19" s="114"/>
      <c r="N19" s="114"/>
      <c r="O19" s="115"/>
      <c r="P19" s="1"/>
      <c r="Q19" s="1"/>
      <c r="R19" s="1"/>
      <c r="S19" s="162"/>
      <c r="T19" s="163"/>
      <c r="U19" s="163"/>
      <c r="V19" s="163"/>
      <c r="W19" s="163"/>
      <c r="X19" s="163"/>
      <c r="Y19" s="163"/>
      <c r="Z19" s="163"/>
      <c r="AA19" s="163"/>
      <c r="AB19" s="163"/>
      <c r="AC19" s="163"/>
      <c r="AD19" s="163"/>
      <c r="AE19" s="163"/>
      <c r="AF19" s="163"/>
      <c r="AG19" s="163"/>
      <c r="AH19" s="164"/>
      <c r="AI19" s="1"/>
      <c r="AJ19" s="1"/>
      <c r="AK19" s="186"/>
      <c r="AL19" s="187"/>
      <c r="AM19" s="187"/>
      <c r="AN19" s="187"/>
      <c r="AO19" s="187"/>
      <c r="AP19" s="187"/>
      <c r="AQ19" s="188"/>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86"/>
      <c r="AL20" s="187"/>
      <c r="AM20" s="187"/>
      <c r="AN20" s="187"/>
      <c r="AO20" s="187"/>
      <c r="AP20" s="187"/>
      <c r="AQ20" s="188"/>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86"/>
      <c r="AL21" s="187"/>
      <c r="AM21" s="187"/>
      <c r="AN21" s="187"/>
      <c r="AO21" s="187"/>
      <c r="AP21" s="187"/>
      <c r="AQ21" s="188"/>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86"/>
      <c r="AL22" s="187"/>
      <c r="AM22" s="187"/>
      <c r="AN22" s="187"/>
      <c r="AO22" s="187"/>
      <c r="AP22" s="187"/>
      <c r="AQ22" s="188"/>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86"/>
      <c r="AL23" s="187"/>
      <c r="AM23" s="187"/>
      <c r="AN23" s="187"/>
      <c r="AO23" s="187"/>
      <c r="AP23" s="187"/>
      <c r="AQ23" s="188"/>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86"/>
      <c r="AL24" s="187"/>
      <c r="AM24" s="187"/>
      <c r="AN24" s="187"/>
      <c r="AO24" s="187"/>
      <c r="AP24" s="187"/>
      <c r="AQ24" s="188"/>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86"/>
      <c r="AL25" s="187"/>
      <c r="AM25" s="187"/>
      <c r="AN25" s="187"/>
      <c r="AO25" s="187"/>
      <c r="AP25" s="187"/>
      <c r="AQ25" s="188"/>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86"/>
      <c r="AL26" s="187"/>
      <c r="AM26" s="187"/>
      <c r="AN26" s="187"/>
      <c r="AO26" s="187"/>
      <c r="AP26" s="187"/>
      <c r="AQ26" s="188"/>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86"/>
      <c r="AL27" s="187"/>
      <c r="AM27" s="187"/>
      <c r="AN27" s="187"/>
      <c r="AO27" s="187"/>
      <c r="AP27" s="187"/>
      <c r="AQ27" s="188"/>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86"/>
      <c r="AL28" s="187"/>
      <c r="AM28" s="187"/>
      <c r="AN28" s="187"/>
      <c r="AO28" s="187"/>
      <c r="AP28" s="187"/>
      <c r="AQ28" s="188"/>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86"/>
      <c r="AL29" s="187"/>
      <c r="AM29" s="187"/>
      <c r="AN29" s="187"/>
      <c r="AO29" s="187"/>
      <c r="AP29" s="187"/>
      <c r="AQ29" s="188"/>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86"/>
      <c r="AL30" s="187"/>
      <c r="AM30" s="187"/>
      <c r="AN30" s="187"/>
      <c r="AO30" s="187"/>
      <c r="AP30" s="187"/>
      <c r="AQ30" s="188"/>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86"/>
      <c r="AL31" s="187"/>
      <c r="AM31" s="187"/>
      <c r="AN31" s="187"/>
      <c r="AO31" s="187"/>
      <c r="AP31" s="187"/>
      <c r="AQ31" s="188"/>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86"/>
      <c r="AL32" s="187"/>
      <c r="AM32" s="187"/>
      <c r="AN32" s="187"/>
      <c r="AO32" s="187"/>
      <c r="AP32" s="187"/>
      <c r="AQ32" s="188"/>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86"/>
      <c r="AL33" s="187"/>
      <c r="AM33" s="187"/>
      <c r="AN33" s="187"/>
      <c r="AO33" s="187"/>
      <c r="AP33" s="187"/>
      <c r="AQ33" s="188"/>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86"/>
      <c r="AL34" s="187"/>
      <c r="AM34" s="187"/>
      <c r="AN34" s="187"/>
      <c r="AO34" s="187"/>
      <c r="AP34" s="187"/>
      <c r="AQ34" s="188"/>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86"/>
      <c r="AL35" s="187"/>
      <c r="AM35" s="187"/>
      <c r="AN35" s="187"/>
      <c r="AO35" s="187"/>
      <c r="AP35" s="187"/>
      <c r="AQ35" s="188"/>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86"/>
      <c r="AL36" s="187"/>
      <c r="AM36" s="187"/>
      <c r="AN36" s="187"/>
      <c r="AO36" s="187"/>
      <c r="AP36" s="187"/>
      <c r="AQ36" s="188"/>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86"/>
      <c r="AL37" s="187"/>
      <c r="AM37" s="187"/>
      <c r="AN37" s="187"/>
      <c r="AO37" s="187"/>
      <c r="AP37" s="187"/>
      <c r="AQ37" s="188"/>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89"/>
      <c r="AL38" s="190"/>
      <c r="AM38" s="190"/>
      <c r="AN38" s="190"/>
      <c r="AO38" s="190"/>
      <c r="AP38" s="190"/>
      <c r="AQ38" s="191"/>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92" t="s">
        <v>32</v>
      </c>
      <c r="AL39" s="193"/>
      <c r="AM39" s="193"/>
      <c r="AN39" s="193"/>
      <c r="AO39" s="193"/>
      <c r="AP39" s="193"/>
      <c r="AQ39" s="194"/>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86" t="s">
        <v>172</v>
      </c>
      <c r="AL40" s="187"/>
      <c r="AM40" s="187"/>
      <c r="AN40" s="187"/>
      <c r="AO40" s="187"/>
      <c r="AP40" s="187"/>
      <c r="AQ40" s="188"/>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86"/>
      <c r="AL41" s="187"/>
      <c r="AM41" s="187"/>
      <c r="AN41" s="187"/>
      <c r="AO41" s="187"/>
      <c r="AP41" s="187"/>
      <c r="AQ41" s="188"/>
    </row>
    <row r="42" spans="1:43" ht="43.35" customHeight="1">
      <c r="A42" s="1"/>
      <c r="B42" s="105"/>
      <c r="C42" s="106"/>
      <c r="D42" s="106"/>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86"/>
      <c r="AL42" s="187"/>
      <c r="AM42" s="187"/>
      <c r="AN42" s="187"/>
      <c r="AO42" s="187"/>
      <c r="AP42" s="187"/>
      <c r="AQ42" s="188"/>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86"/>
      <c r="AL43" s="187"/>
      <c r="AM43" s="187"/>
      <c r="AN43" s="187"/>
      <c r="AO43" s="187"/>
      <c r="AP43" s="187"/>
      <c r="AQ43" s="188"/>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86"/>
      <c r="AL44" s="187"/>
      <c r="AM44" s="187"/>
      <c r="AN44" s="187"/>
      <c r="AO44" s="187"/>
      <c r="AP44" s="187"/>
      <c r="AQ44" s="188"/>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86"/>
      <c r="AL45" s="187"/>
      <c r="AM45" s="187"/>
      <c r="AN45" s="187"/>
      <c r="AO45" s="187"/>
      <c r="AP45" s="187"/>
      <c r="AQ45" s="188"/>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86"/>
      <c r="AL46" s="187"/>
      <c r="AM46" s="187"/>
      <c r="AN46" s="187"/>
      <c r="AO46" s="187"/>
      <c r="AP46" s="187"/>
      <c r="AQ46" s="188"/>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86"/>
      <c r="AL47" s="187"/>
      <c r="AM47" s="187"/>
      <c r="AN47" s="187"/>
      <c r="AO47" s="187"/>
      <c r="AP47" s="187"/>
      <c r="AQ47" s="188"/>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86"/>
      <c r="AL48" s="187"/>
      <c r="AM48" s="187"/>
      <c r="AN48" s="187"/>
      <c r="AO48" s="187"/>
      <c r="AP48" s="187"/>
      <c r="AQ48" s="188"/>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86"/>
      <c r="AL49" s="187"/>
      <c r="AM49" s="187"/>
      <c r="AN49" s="187"/>
      <c r="AO49" s="187"/>
      <c r="AP49" s="187"/>
      <c r="AQ49" s="188"/>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86"/>
      <c r="AL50" s="187"/>
      <c r="AM50" s="187"/>
      <c r="AN50" s="187"/>
      <c r="AO50" s="187"/>
      <c r="AP50" s="187"/>
      <c r="AQ50" s="188"/>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86"/>
      <c r="AL51" s="187"/>
      <c r="AM51" s="187"/>
      <c r="AN51" s="187"/>
      <c r="AO51" s="187"/>
      <c r="AP51" s="187"/>
      <c r="AQ51" s="188"/>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86"/>
      <c r="AL52" s="187"/>
      <c r="AM52" s="187"/>
      <c r="AN52" s="187"/>
      <c r="AO52" s="187"/>
      <c r="AP52" s="187"/>
      <c r="AQ52" s="188"/>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86"/>
      <c r="AL53" s="187"/>
      <c r="AM53" s="187"/>
      <c r="AN53" s="187"/>
      <c r="AO53" s="187"/>
      <c r="AP53" s="187"/>
      <c r="AQ53" s="188"/>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86"/>
      <c r="AL54" s="187"/>
      <c r="AM54" s="187"/>
      <c r="AN54" s="187"/>
      <c r="AO54" s="187"/>
      <c r="AP54" s="187"/>
      <c r="AQ54" s="188"/>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86"/>
      <c r="AL55" s="187"/>
      <c r="AM55" s="187"/>
      <c r="AN55" s="187"/>
      <c r="AO55" s="187"/>
      <c r="AP55" s="187"/>
      <c r="AQ55" s="188"/>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86"/>
      <c r="AL56" s="187"/>
      <c r="AM56" s="187"/>
      <c r="AN56" s="187"/>
      <c r="AO56" s="187"/>
      <c r="AP56" s="187"/>
      <c r="AQ56" s="188"/>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86"/>
      <c r="AL57" s="187"/>
      <c r="AM57" s="187"/>
      <c r="AN57" s="187"/>
      <c r="AO57" s="187"/>
      <c r="AP57" s="187"/>
      <c r="AQ57" s="188"/>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86"/>
      <c r="AL58" s="187"/>
      <c r="AM58" s="187"/>
      <c r="AN58" s="187"/>
      <c r="AO58" s="187"/>
      <c r="AP58" s="187"/>
      <c r="AQ58" s="188"/>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86"/>
      <c r="AL59" s="187"/>
      <c r="AM59" s="187"/>
      <c r="AN59" s="187"/>
      <c r="AO59" s="187"/>
      <c r="AP59" s="187"/>
      <c r="AQ59" s="188"/>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86"/>
      <c r="AL60" s="187"/>
      <c r="AM60" s="187"/>
      <c r="AN60" s="187"/>
      <c r="AO60" s="187"/>
      <c r="AP60" s="187"/>
      <c r="AQ60" s="188"/>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86"/>
      <c r="AL61" s="187"/>
      <c r="AM61" s="187"/>
      <c r="AN61" s="187"/>
      <c r="AO61" s="187"/>
      <c r="AP61" s="187"/>
      <c r="AQ61" s="188"/>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86"/>
      <c r="AL62" s="187"/>
      <c r="AM62" s="187"/>
      <c r="AN62" s="187"/>
      <c r="AO62" s="187"/>
      <c r="AP62" s="187"/>
      <c r="AQ62" s="188"/>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86"/>
      <c r="AL63" s="187"/>
      <c r="AM63" s="187"/>
      <c r="AN63" s="187"/>
      <c r="AO63" s="187"/>
      <c r="AP63" s="187"/>
      <c r="AQ63" s="188"/>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86"/>
      <c r="AL64" s="187"/>
      <c r="AM64" s="187"/>
      <c r="AN64" s="187"/>
      <c r="AO64" s="187"/>
      <c r="AP64" s="187"/>
      <c r="AQ64" s="188"/>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86"/>
      <c r="AL65" s="187"/>
      <c r="AM65" s="187"/>
      <c r="AN65" s="187"/>
      <c r="AO65" s="187"/>
      <c r="AP65" s="187"/>
      <c r="AQ65" s="188"/>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86"/>
      <c r="AL66" s="187"/>
      <c r="AM66" s="187"/>
      <c r="AN66" s="187"/>
      <c r="AO66" s="187"/>
      <c r="AP66" s="187"/>
      <c r="AQ66" s="188"/>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86"/>
      <c r="AL67" s="187"/>
      <c r="AM67" s="187"/>
      <c r="AN67" s="187"/>
      <c r="AO67" s="187"/>
      <c r="AP67" s="187"/>
      <c r="AQ67" s="188"/>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86"/>
      <c r="AL68" s="187"/>
      <c r="AM68" s="187"/>
      <c r="AN68" s="187"/>
      <c r="AO68" s="187"/>
      <c r="AP68" s="187"/>
      <c r="AQ68" s="188"/>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86"/>
      <c r="AL69" s="187"/>
      <c r="AM69" s="187"/>
      <c r="AN69" s="187"/>
      <c r="AO69" s="187"/>
      <c r="AP69" s="187"/>
      <c r="AQ69" s="188"/>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86"/>
      <c r="AL70" s="187"/>
      <c r="AM70" s="187"/>
      <c r="AN70" s="187"/>
      <c r="AO70" s="187"/>
      <c r="AP70" s="187"/>
      <c r="AQ70" s="188"/>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86"/>
      <c r="AL71" s="187"/>
      <c r="AM71" s="187"/>
      <c r="AN71" s="187"/>
      <c r="AO71" s="187"/>
      <c r="AP71" s="187"/>
      <c r="AQ71" s="188"/>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86"/>
      <c r="AL72" s="187"/>
      <c r="AM72" s="187"/>
      <c r="AN72" s="187"/>
      <c r="AO72" s="187"/>
      <c r="AP72" s="187"/>
      <c r="AQ72" s="188"/>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86"/>
      <c r="AL73" s="187"/>
      <c r="AM73" s="187"/>
      <c r="AN73" s="187"/>
      <c r="AO73" s="187"/>
      <c r="AP73" s="187"/>
      <c r="AQ73" s="188"/>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86"/>
      <c r="AL74" s="187"/>
      <c r="AM74" s="187"/>
      <c r="AN74" s="187"/>
      <c r="AO74" s="187"/>
      <c r="AP74" s="187"/>
      <c r="AQ74" s="188"/>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86"/>
      <c r="AL75" s="187"/>
      <c r="AM75" s="187"/>
      <c r="AN75" s="187"/>
      <c r="AO75" s="187"/>
      <c r="AP75" s="187"/>
      <c r="AQ75" s="188"/>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86"/>
      <c r="AL76" s="187"/>
      <c r="AM76" s="187"/>
      <c r="AN76" s="187"/>
      <c r="AO76" s="187"/>
      <c r="AP76" s="187"/>
      <c r="AQ76" s="188"/>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86"/>
      <c r="AL77" s="187"/>
      <c r="AM77" s="187"/>
      <c r="AN77" s="187"/>
      <c r="AO77" s="187"/>
      <c r="AP77" s="187"/>
      <c r="AQ77" s="188"/>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86"/>
      <c r="AL78" s="187"/>
      <c r="AM78" s="187"/>
      <c r="AN78" s="187"/>
      <c r="AO78" s="187"/>
      <c r="AP78" s="187"/>
      <c r="AQ78" s="188"/>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86"/>
      <c r="AL79" s="187"/>
      <c r="AM79" s="187"/>
      <c r="AN79" s="187"/>
      <c r="AO79" s="187"/>
      <c r="AP79" s="187"/>
      <c r="AQ79" s="188"/>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86"/>
      <c r="AL80" s="187"/>
      <c r="AM80" s="187"/>
      <c r="AN80" s="187"/>
      <c r="AO80" s="187"/>
      <c r="AP80" s="187"/>
      <c r="AQ80" s="188"/>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86"/>
      <c r="AL81" s="187"/>
      <c r="AM81" s="187"/>
      <c r="AN81" s="187"/>
      <c r="AO81" s="187"/>
      <c r="AP81" s="187"/>
      <c r="AQ81" s="188"/>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86"/>
      <c r="AL82" s="187"/>
      <c r="AM82" s="187"/>
      <c r="AN82" s="187"/>
      <c r="AO82" s="187"/>
      <c r="AP82" s="187"/>
      <c r="AQ82" s="188"/>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86"/>
      <c r="AL83" s="187"/>
      <c r="AM83" s="187"/>
      <c r="AN83" s="187"/>
      <c r="AO83" s="187"/>
      <c r="AP83" s="187"/>
      <c r="AQ83" s="188"/>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86"/>
      <c r="AL84" s="187"/>
      <c r="AM84" s="187"/>
      <c r="AN84" s="187"/>
      <c r="AO84" s="187"/>
      <c r="AP84" s="187"/>
      <c r="AQ84" s="188"/>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86"/>
      <c r="AL85" s="187"/>
      <c r="AM85" s="187"/>
      <c r="AN85" s="187"/>
      <c r="AO85" s="187"/>
      <c r="AP85" s="187"/>
      <c r="AQ85" s="188"/>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86"/>
      <c r="AL86" s="187"/>
      <c r="AM86" s="187"/>
      <c r="AN86" s="187"/>
      <c r="AO86" s="187"/>
      <c r="AP86" s="187"/>
      <c r="AQ86" s="188"/>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86"/>
      <c r="AL87" s="187"/>
      <c r="AM87" s="187"/>
      <c r="AN87" s="187"/>
      <c r="AO87" s="187"/>
      <c r="AP87" s="187"/>
      <c r="AQ87" s="188"/>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86"/>
      <c r="AL88" s="187"/>
      <c r="AM88" s="187"/>
      <c r="AN88" s="187"/>
      <c r="AO88" s="187"/>
      <c r="AP88" s="187"/>
      <c r="AQ88" s="188"/>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86"/>
      <c r="AL89" s="187"/>
      <c r="AM89" s="187"/>
      <c r="AN89" s="187"/>
      <c r="AO89" s="187"/>
      <c r="AP89" s="187"/>
      <c r="AQ89" s="188"/>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86"/>
      <c r="AL90" s="187"/>
      <c r="AM90" s="187"/>
      <c r="AN90" s="187"/>
      <c r="AO90" s="187"/>
      <c r="AP90" s="187"/>
      <c r="AQ90" s="188"/>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86"/>
      <c r="AL91" s="187"/>
      <c r="AM91" s="187"/>
      <c r="AN91" s="187"/>
      <c r="AO91" s="187"/>
      <c r="AP91" s="187"/>
      <c r="AQ91" s="188"/>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86"/>
      <c r="AL92" s="187"/>
      <c r="AM92" s="187"/>
      <c r="AN92" s="187"/>
      <c r="AO92" s="187"/>
      <c r="AP92" s="187"/>
      <c r="AQ92" s="188"/>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86"/>
      <c r="AL93" s="187"/>
      <c r="AM93" s="187"/>
      <c r="AN93" s="187"/>
      <c r="AO93" s="187"/>
      <c r="AP93" s="187"/>
      <c r="AQ93" s="188"/>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86"/>
      <c r="AL94" s="187"/>
      <c r="AM94" s="187"/>
      <c r="AN94" s="187"/>
      <c r="AO94" s="187"/>
      <c r="AP94" s="187"/>
      <c r="AQ94" s="188"/>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86"/>
      <c r="AL95" s="187"/>
      <c r="AM95" s="187"/>
      <c r="AN95" s="187"/>
      <c r="AO95" s="187"/>
      <c r="AP95" s="187"/>
      <c r="AQ95" s="188"/>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89"/>
      <c r="AL96" s="190"/>
      <c r="AM96" s="190"/>
      <c r="AN96" s="190"/>
      <c r="AO96" s="190"/>
      <c r="AP96" s="190"/>
      <c r="AQ96" s="191"/>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92" t="s">
        <v>34</v>
      </c>
      <c r="AL97" s="193"/>
      <c r="AM97" s="193"/>
      <c r="AN97" s="193"/>
      <c r="AO97" s="193"/>
      <c r="AP97" s="193"/>
      <c r="AQ97" s="194"/>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95"/>
      <c r="AL98" s="196"/>
      <c r="AM98" s="196"/>
      <c r="AN98" s="196"/>
      <c r="AO98" s="196"/>
      <c r="AP98" s="196"/>
      <c r="AQ98" s="197"/>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98" t="s">
        <v>173</v>
      </c>
      <c r="AL99" s="199"/>
      <c r="AM99" s="199"/>
      <c r="AN99" s="199"/>
      <c r="AO99" s="199"/>
      <c r="AP99" s="199"/>
      <c r="AQ99" s="200"/>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98"/>
      <c r="AL100" s="199"/>
      <c r="AM100" s="199"/>
      <c r="AN100" s="199"/>
      <c r="AO100" s="199"/>
      <c r="AP100" s="199"/>
      <c r="AQ100" s="200"/>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98"/>
      <c r="AL101" s="199"/>
      <c r="AM101" s="199"/>
      <c r="AN101" s="199"/>
      <c r="AO101" s="199"/>
      <c r="AP101" s="199"/>
      <c r="AQ101" s="200"/>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98"/>
      <c r="AL102" s="199"/>
      <c r="AM102" s="199"/>
      <c r="AN102" s="199"/>
      <c r="AO102" s="199"/>
      <c r="AP102" s="199"/>
      <c r="AQ102" s="200"/>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98"/>
      <c r="AL103" s="199"/>
      <c r="AM103" s="199"/>
      <c r="AN103" s="199"/>
      <c r="AO103" s="199"/>
      <c r="AP103" s="199"/>
      <c r="AQ103" s="200"/>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98"/>
      <c r="AL104" s="199"/>
      <c r="AM104" s="199"/>
      <c r="AN104" s="199"/>
      <c r="AO104" s="199"/>
      <c r="AP104" s="199"/>
      <c r="AQ104" s="200"/>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98"/>
      <c r="AL105" s="199"/>
      <c r="AM105" s="199"/>
      <c r="AN105" s="199"/>
      <c r="AO105" s="199"/>
      <c r="AP105" s="199"/>
      <c r="AQ105" s="200"/>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98"/>
      <c r="AL106" s="199"/>
      <c r="AM106" s="199"/>
      <c r="AN106" s="199"/>
      <c r="AO106" s="199"/>
      <c r="AP106" s="199"/>
      <c r="AQ106" s="200"/>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98"/>
      <c r="AL107" s="199"/>
      <c r="AM107" s="199"/>
      <c r="AN107" s="199"/>
      <c r="AO107" s="199"/>
      <c r="AP107" s="199"/>
      <c r="AQ107" s="200"/>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98"/>
      <c r="AL108" s="199"/>
      <c r="AM108" s="199"/>
      <c r="AN108" s="199"/>
      <c r="AO108" s="199"/>
      <c r="AP108" s="199"/>
      <c r="AQ108" s="200"/>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98"/>
      <c r="AL109" s="199"/>
      <c r="AM109" s="199"/>
      <c r="AN109" s="199"/>
      <c r="AO109" s="199"/>
      <c r="AP109" s="199"/>
      <c r="AQ109" s="200"/>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98"/>
      <c r="AL110" s="199"/>
      <c r="AM110" s="199"/>
      <c r="AN110" s="199"/>
      <c r="AO110" s="199"/>
      <c r="AP110" s="199"/>
      <c r="AQ110" s="200"/>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98"/>
      <c r="AL111" s="199"/>
      <c r="AM111" s="199"/>
      <c r="AN111" s="199"/>
      <c r="AO111" s="199"/>
      <c r="AP111" s="199"/>
      <c r="AQ111" s="200"/>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98"/>
      <c r="AL112" s="199"/>
      <c r="AM112" s="199"/>
      <c r="AN112" s="199"/>
      <c r="AO112" s="199"/>
      <c r="AP112" s="199"/>
      <c r="AQ112" s="200"/>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98"/>
      <c r="AL113" s="199"/>
      <c r="AM113" s="199"/>
      <c r="AN113" s="199"/>
      <c r="AO113" s="199"/>
      <c r="AP113" s="199"/>
      <c r="AQ113" s="200"/>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98"/>
      <c r="AL114" s="199"/>
      <c r="AM114" s="199"/>
      <c r="AN114" s="199"/>
      <c r="AO114" s="199"/>
      <c r="AP114" s="199"/>
      <c r="AQ114" s="200"/>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98"/>
      <c r="AL115" s="199"/>
      <c r="AM115" s="199"/>
      <c r="AN115" s="199"/>
      <c r="AO115" s="199"/>
      <c r="AP115" s="199"/>
      <c r="AQ115" s="200"/>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98"/>
      <c r="AL116" s="199"/>
      <c r="AM116" s="199"/>
      <c r="AN116" s="199"/>
      <c r="AO116" s="199"/>
      <c r="AP116" s="199"/>
      <c r="AQ116" s="200"/>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201"/>
      <c r="AL117" s="202"/>
      <c r="AM117" s="202"/>
      <c r="AN117" s="202"/>
      <c r="AO117" s="202"/>
      <c r="AP117" s="202"/>
      <c r="AQ117" s="203"/>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313866</v>
      </c>
      <c r="D6" s="64" t="str">
        <f t="shared" si="6"/>
        <v>47</v>
      </c>
      <c r="E6" s="64" t="str">
        <f t="shared" si="6"/>
        <v>04</v>
      </c>
      <c r="F6" s="64" t="str">
        <f t="shared" si="6"/>
        <v>0</v>
      </c>
      <c r="G6" s="64" t="str">
        <f t="shared" si="6"/>
        <v>000</v>
      </c>
      <c r="H6" s="64" t="str">
        <f t="shared" si="6"/>
        <v>鳥取県　大山町</v>
      </c>
      <c r="I6" s="64" t="str">
        <f t="shared" si="6"/>
        <v>法非適用</v>
      </c>
      <c r="J6" s="64" t="str">
        <f t="shared" si="6"/>
        <v>電気事業</v>
      </c>
      <c r="K6" s="65" t="str">
        <f t="shared" si="6"/>
        <v>該当数値なし</v>
      </c>
      <c r="L6" s="66" t="str">
        <f t="shared" si="6"/>
        <v>-</v>
      </c>
      <c r="M6" s="66" t="str">
        <f t="shared" si="6"/>
        <v>-</v>
      </c>
      <c r="N6" s="66">
        <f t="shared" si="6"/>
        <v>1</v>
      </c>
      <c r="O6" s="66" t="str">
        <f t="shared" si="6"/>
        <v>-</v>
      </c>
      <c r="P6" s="66" t="str">
        <f t="shared" si="6"/>
        <v>-</v>
      </c>
      <c r="Q6" s="67" t="str">
        <f>Q7</f>
        <v>平成37年5月31日　高田工業団地風力発電所</v>
      </c>
      <c r="R6" s="68" t="str">
        <f t="shared" si="6"/>
        <v>平成37年5月31日　高田工業団地風力発電所</v>
      </c>
      <c r="S6" s="64" t="str">
        <f t="shared" si="6"/>
        <v>無</v>
      </c>
      <c r="T6" s="68" t="str">
        <f t="shared" si="6"/>
        <v>中国電力株式会社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f t="shared" si="6"/>
        <v>2181</v>
      </c>
      <c r="AG6" s="66">
        <f t="shared" si="6"/>
        <v>1970</v>
      </c>
      <c r="AH6" s="66">
        <f t="shared" si="6"/>
        <v>2056</v>
      </c>
      <c r="AI6" s="66">
        <f t="shared" si="6"/>
        <v>2202</v>
      </c>
      <c r="AJ6" s="66">
        <f t="shared" si="6"/>
        <v>1945</v>
      </c>
      <c r="AK6" s="66" t="str">
        <f t="shared" si="6"/>
        <v>-</v>
      </c>
      <c r="AL6" s="66" t="str">
        <f t="shared" si="6"/>
        <v>-</v>
      </c>
      <c r="AM6" s="66" t="str">
        <f t="shared" si="6"/>
        <v>-</v>
      </c>
      <c r="AN6" s="66" t="str">
        <f t="shared" si="6"/>
        <v>-</v>
      </c>
      <c r="AO6" s="66" t="str">
        <f t="shared" si="6"/>
        <v>-</v>
      </c>
      <c r="AP6" s="66">
        <f t="shared" si="6"/>
        <v>2181</v>
      </c>
      <c r="AQ6" s="66">
        <f t="shared" si="6"/>
        <v>1970</v>
      </c>
      <c r="AR6" s="66">
        <f t="shared" si="6"/>
        <v>2056</v>
      </c>
      <c r="AS6" s="66">
        <f t="shared" si="6"/>
        <v>2202</v>
      </c>
      <c r="AT6" s="66">
        <f t="shared" si="6"/>
        <v>1945</v>
      </c>
      <c r="AU6" s="66" t="str">
        <f t="shared" si="6"/>
        <v>-</v>
      </c>
      <c r="AV6" s="66">
        <f t="shared" si="6"/>
        <v>38337</v>
      </c>
      <c r="AW6" s="66">
        <f t="shared" si="6"/>
        <v>38337</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t="s">
        <v>123</v>
      </c>
      <c r="L7" s="76" t="s">
        <v>124</v>
      </c>
      <c r="M7" s="76" t="s">
        <v>124</v>
      </c>
      <c r="N7" s="77">
        <v>1</v>
      </c>
      <c r="O7" s="77" t="s">
        <v>124</v>
      </c>
      <c r="P7" s="77" t="s">
        <v>124</v>
      </c>
      <c r="Q7" s="78" t="s">
        <v>125</v>
      </c>
      <c r="R7" s="78" t="s">
        <v>125</v>
      </c>
      <c r="S7" s="79" t="s">
        <v>126</v>
      </c>
      <c r="T7" s="78" t="s">
        <v>127</v>
      </c>
      <c r="U7" s="75" t="s">
        <v>124</v>
      </c>
      <c r="V7" s="77" t="s">
        <v>124</v>
      </c>
      <c r="W7" s="77" t="s">
        <v>124</v>
      </c>
      <c r="X7" s="77" t="s">
        <v>124</v>
      </c>
      <c r="Y7" s="77" t="s">
        <v>124</v>
      </c>
      <c r="Z7" s="77" t="s">
        <v>124</v>
      </c>
      <c r="AA7" s="77" t="s">
        <v>124</v>
      </c>
      <c r="AB7" s="77" t="s">
        <v>124</v>
      </c>
      <c r="AC7" s="77" t="s">
        <v>124</v>
      </c>
      <c r="AD7" s="77" t="s">
        <v>124</v>
      </c>
      <c r="AE7" s="77" t="s">
        <v>124</v>
      </c>
      <c r="AF7" s="77">
        <v>2181</v>
      </c>
      <c r="AG7" s="77">
        <v>1970</v>
      </c>
      <c r="AH7" s="77">
        <v>2056</v>
      </c>
      <c r="AI7" s="77">
        <v>2202</v>
      </c>
      <c r="AJ7" s="77">
        <v>1945</v>
      </c>
      <c r="AK7" s="77" t="s">
        <v>124</v>
      </c>
      <c r="AL7" s="77" t="s">
        <v>124</v>
      </c>
      <c r="AM7" s="77" t="s">
        <v>124</v>
      </c>
      <c r="AN7" s="77" t="s">
        <v>124</v>
      </c>
      <c r="AO7" s="77" t="s">
        <v>124</v>
      </c>
      <c r="AP7" s="77">
        <v>2181</v>
      </c>
      <c r="AQ7" s="77">
        <v>1970</v>
      </c>
      <c r="AR7" s="77">
        <v>2056</v>
      </c>
      <c r="AS7" s="77">
        <v>2202</v>
      </c>
      <c r="AT7" s="77">
        <v>1945</v>
      </c>
      <c r="AU7" s="77" t="s">
        <v>124</v>
      </c>
      <c r="AV7" s="77">
        <v>38337</v>
      </c>
      <c r="AW7" s="77">
        <v>38337</v>
      </c>
      <c r="AX7" s="80">
        <v>100</v>
      </c>
      <c r="AY7" s="80">
        <v>100</v>
      </c>
      <c r="AZ7" s="80">
        <v>121.3</v>
      </c>
      <c r="BA7" s="80">
        <v>140.6</v>
      </c>
      <c r="BB7" s="80">
        <v>111</v>
      </c>
      <c r="BC7" s="80">
        <v>138.19999999999999</v>
      </c>
      <c r="BD7" s="80">
        <v>180.2</v>
      </c>
      <c r="BE7" s="80">
        <v>164.5</v>
      </c>
      <c r="BF7" s="80">
        <v>124.7</v>
      </c>
      <c r="BG7" s="80">
        <v>118.8</v>
      </c>
      <c r="BH7" s="80">
        <v>100</v>
      </c>
      <c r="BI7" s="80">
        <v>182.4</v>
      </c>
      <c r="BJ7" s="80">
        <v>268.60000000000002</v>
      </c>
      <c r="BK7" s="80">
        <v>413.7</v>
      </c>
      <c r="BL7" s="80">
        <v>604.20000000000005</v>
      </c>
      <c r="BM7" s="80">
        <v>185</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17080.599999999999</v>
      </c>
      <c r="CF7" s="80">
        <v>18258.3</v>
      </c>
      <c r="CG7" s="80">
        <v>16191.2</v>
      </c>
      <c r="CH7" s="80">
        <v>14220.6</v>
      </c>
      <c r="CI7" s="80">
        <v>20307.7</v>
      </c>
      <c r="CJ7" s="80">
        <v>7500.6</v>
      </c>
      <c r="CK7" s="80">
        <v>7095.7</v>
      </c>
      <c r="CL7" s="80">
        <v>11717.4</v>
      </c>
      <c r="CM7" s="80">
        <v>17642.5</v>
      </c>
      <c r="CN7" s="80">
        <v>18815.8</v>
      </c>
      <c r="CO7" s="77">
        <v>14375</v>
      </c>
      <c r="CP7" s="77">
        <v>15177</v>
      </c>
      <c r="CQ7" s="77">
        <v>25289</v>
      </c>
      <c r="CR7" s="77">
        <v>30864</v>
      </c>
      <c r="CS7" s="77">
        <v>22590</v>
      </c>
      <c r="CT7" s="77">
        <v>95057</v>
      </c>
      <c r="CU7" s="77">
        <v>120361</v>
      </c>
      <c r="CV7" s="77">
        <v>108538</v>
      </c>
      <c r="CW7" s="77">
        <v>58539</v>
      </c>
      <c r="CX7" s="77">
        <v>37685</v>
      </c>
      <c r="CY7" s="77">
        <v>1500</v>
      </c>
      <c r="CZ7" s="80">
        <v>16.600000000000001</v>
      </c>
      <c r="DA7" s="80">
        <v>15</v>
      </c>
      <c r="DB7" s="80">
        <v>15.6</v>
      </c>
      <c r="DC7" s="80">
        <v>16.8</v>
      </c>
      <c r="DD7" s="80">
        <v>14.8</v>
      </c>
      <c r="DE7" s="80">
        <v>40.200000000000003</v>
      </c>
      <c r="DF7" s="80">
        <v>42.7</v>
      </c>
      <c r="DG7" s="80">
        <v>38.5</v>
      </c>
      <c r="DH7" s="80">
        <v>37.700000000000003</v>
      </c>
      <c r="DI7" s="80">
        <v>33.9</v>
      </c>
      <c r="DJ7" s="80">
        <v>70.5</v>
      </c>
      <c r="DK7" s="80">
        <v>77</v>
      </c>
      <c r="DL7" s="80">
        <v>64.5</v>
      </c>
      <c r="DM7" s="80">
        <v>48.5</v>
      </c>
      <c r="DN7" s="80">
        <v>43.1</v>
      </c>
      <c r="DO7" s="80">
        <v>41.4</v>
      </c>
      <c r="DP7" s="80">
        <v>23.7</v>
      </c>
      <c r="DQ7" s="80">
        <v>21.6</v>
      </c>
      <c r="DR7" s="80">
        <v>13.7</v>
      </c>
      <c r="DS7" s="80">
        <v>16.3</v>
      </c>
      <c r="DT7" s="80">
        <v>536.5</v>
      </c>
      <c r="DU7" s="80">
        <v>390</v>
      </c>
      <c r="DV7" s="80">
        <v>263.60000000000002</v>
      </c>
      <c r="DW7" s="80">
        <v>200</v>
      </c>
      <c r="DX7" s="80">
        <v>182.5</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72.599999999999994</v>
      </c>
      <c r="EP7" s="80">
        <v>100</v>
      </c>
      <c r="EQ7" s="80">
        <v>100</v>
      </c>
      <c r="ER7" s="80">
        <v>100</v>
      </c>
      <c r="ES7" s="80" t="s">
        <v>124</v>
      </c>
      <c r="ET7" s="80">
        <v>22.1</v>
      </c>
      <c r="EU7" s="80">
        <v>55.5</v>
      </c>
      <c r="EV7" s="80">
        <v>70.2</v>
      </c>
      <c r="EW7" s="80">
        <v>72.7</v>
      </c>
      <c r="EX7" s="77" t="s">
        <v>124</v>
      </c>
      <c r="EY7" s="80" t="s">
        <v>124</v>
      </c>
      <c r="EZ7" s="80" t="s">
        <v>124</v>
      </c>
      <c r="FA7" s="80" t="s">
        <v>124</v>
      </c>
      <c r="FB7" s="80" t="s">
        <v>124</v>
      </c>
      <c r="FC7" s="80" t="s">
        <v>124</v>
      </c>
      <c r="FD7" s="80">
        <v>55.8</v>
      </c>
      <c r="FE7" s="80">
        <v>67.5</v>
      </c>
      <c r="FF7" s="80">
        <v>64</v>
      </c>
      <c r="FG7" s="80">
        <v>56.1</v>
      </c>
      <c r="FH7" s="80">
        <v>61.8</v>
      </c>
      <c r="FI7" s="80" t="s">
        <v>124</v>
      </c>
      <c r="FJ7" s="80" t="s">
        <v>124</v>
      </c>
      <c r="FK7" s="80" t="s">
        <v>124</v>
      </c>
      <c r="FL7" s="80" t="s">
        <v>124</v>
      </c>
      <c r="FM7" s="80" t="s">
        <v>124</v>
      </c>
      <c r="FN7" s="80">
        <v>61.2</v>
      </c>
      <c r="FO7" s="80">
        <v>29.2</v>
      </c>
      <c r="FP7" s="80">
        <v>22.1</v>
      </c>
      <c r="FQ7" s="80">
        <v>16.7</v>
      </c>
      <c r="FR7" s="80">
        <v>8.6999999999999993</v>
      </c>
      <c r="FS7" s="80" t="s">
        <v>124</v>
      </c>
      <c r="FT7" s="80" t="s">
        <v>124</v>
      </c>
      <c r="FU7" s="80" t="s">
        <v>124</v>
      </c>
      <c r="FV7" s="80" t="s">
        <v>124</v>
      </c>
      <c r="FW7" s="80" t="s">
        <v>124</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v>37.700000000000003</v>
      </c>
      <c r="GT7" s="80">
        <v>56.2</v>
      </c>
      <c r="GU7" s="80">
        <v>58.4</v>
      </c>
      <c r="GV7" s="80">
        <v>80.599999999999994</v>
      </c>
      <c r="GW7" s="77" t="s">
        <v>124</v>
      </c>
      <c r="GX7" s="80" t="s">
        <v>124</v>
      </c>
      <c r="GY7" s="80" t="s">
        <v>124</v>
      </c>
      <c r="GZ7" s="80" t="s">
        <v>124</v>
      </c>
      <c r="HA7" s="80" t="s">
        <v>124</v>
      </c>
      <c r="HB7" s="80" t="s">
        <v>124</v>
      </c>
      <c r="HC7" s="80">
        <v>47.9</v>
      </c>
      <c r="HD7" s="80">
        <v>51.6</v>
      </c>
      <c r="HE7" s="80">
        <v>49.8</v>
      </c>
      <c r="HF7" s="80">
        <v>50.3</v>
      </c>
      <c r="HG7" s="80">
        <v>47.9</v>
      </c>
      <c r="HH7" s="80" t="s">
        <v>124</v>
      </c>
      <c r="HI7" s="80" t="s">
        <v>124</v>
      </c>
      <c r="HJ7" s="80" t="s">
        <v>124</v>
      </c>
      <c r="HK7" s="80" t="s">
        <v>124</v>
      </c>
      <c r="HL7" s="80" t="s">
        <v>124</v>
      </c>
      <c r="HM7" s="80">
        <v>36.1</v>
      </c>
      <c r="HN7" s="80">
        <v>8.5</v>
      </c>
      <c r="HO7" s="80">
        <v>11.5</v>
      </c>
      <c r="HP7" s="80">
        <v>5.2</v>
      </c>
      <c r="HQ7" s="80">
        <v>13</v>
      </c>
      <c r="HR7" s="80" t="s">
        <v>124</v>
      </c>
      <c r="HS7" s="80" t="s">
        <v>124</v>
      </c>
      <c r="HT7" s="80" t="s">
        <v>124</v>
      </c>
      <c r="HU7" s="80" t="s">
        <v>124</v>
      </c>
      <c r="HV7" s="80" t="s">
        <v>124</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v>1500</v>
      </c>
      <c r="IW7" s="80">
        <v>16.600000000000001</v>
      </c>
      <c r="IX7" s="80">
        <v>15</v>
      </c>
      <c r="IY7" s="80">
        <v>15.6</v>
      </c>
      <c r="IZ7" s="80">
        <v>16.8</v>
      </c>
      <c r="JA7" s="80">
        <v>14.8</v>
      </c>
      <c r="JB7" s="80">
        <v>19.100000000000001</v>
      </c>
      <c r="JC7" s="80">
        <v>19.2</v>
      </c>
      <c r="JD7" s="80">
        <v>19.600000000000001</v>
      </c>
      <c r="JE7" s="80">
        <v>18.5</v>
      </c>
      <c r="JF7" s="80">
        <v>16.100000000000001</v>
      </c>
      <c r="JG7" s="80">
        <v>70.5</v>
      </c>
      <c r="JH7" s="80">
        <v>77</v>
      </c>
      <c r="JI7" s="80">
        <v>64.5</v>
      </c>
      <c r="JJ7" s="80">
        <v>48.5</v>
      </c>
      <c r="JK7" s="80">
        <v>43.1</v>
      </c>
      <c r="JL7" s="80">
        <v>48.1</v>
      </c>
      <c r="JM7" s="80">
        <v>44.6</v>
      </c>
      <c r="JN7" s="80">
        <v>42.6</v>
      </c>
      <c r="JO7" s="80">
        <v>43.7</v>
      </c>
      <c r="JP7" s="80">
        <v>45.4</v>
      </c>
      <c r="JQ7" s="80">
        <v>536.5</v>
      </c>
      <c r="JR7" s="80">
        <v>390</v>
      </c>
      <c r="JS7" s="80">
        <v>263.60000000000002</v>
      </c>
      <c r="JT7" s="80">
        <v>200</v>
      </c>
      <c r="JU7" s="80">
        <v>182.5</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v>72.599999999999994</v>
      </c>
      <c r="KM7" s="80">
        <v>100</v>
      </c>
      <c r="KN7" s="80">
        <v>100</v>
      </c>
      <c r="KO7" s="80">
        <v>100</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t="s">
        <v>124</v>
      </c>
      <c r="MU7" s="80" t="s">
        <v>124</v>
      </c>
      <c r="MV7" s="80" t="s">
        <v>124</v>
      </c>
      <c r="MW7" s="80" t="s">
        <v>124</v>
      </c>
      <c r="MX7" s="80" t="s">
        <v>124</v>
      </c>
      <c r="MY7" s="80" t="s">
        <v>124</v>
      </c>
      <c r="MZ7" s="80" t="s">
        <v>124</v>
      </c>
      <c r="NA7" s="80" t="s">
        <v>124</v>
      </c>
      <c r="NB7" s="80">
        <v>1</v>
      </c>
      <c r="NC7" s="80">
        <v>1</v>
      </c>
      <c r="ND7" s="80">
        <v>1</v>
      </c>
      <c r="NE7" s="80">
        <v>1</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1</v>
      </c>
      <c r="IX8" s="84" t="s">
        <v>128</v>
      </c>
      <c r="IY8" s="82"/>
      <c r="IZ8" s="82"/>
      <c r="JA8" s="82"/>
      <c r="JB8" s="82"/>
      <c r="JC8" s="83"/>
      <c r="JD8" s="82"/>
      <c r="JE8" s="82"/>
      <c r="JF8" s="82" t="str">
        <f>JG4</f>
        <v>修繕費比率（％）</v>
      </c>
      <c r="JG8" s="82" t="b">
        <f>IF(SUM($N$7,$NB$7:$NE$7)=0,FALSE,TRUE)</f>
        <v>1</v>
      </c>
      <c r="JH8" s="84" t="s">
        <v>128</v>
      </c>
      <c r="JI8" s="82"/>
      <c r="JJ8" s="82"/>
      <c r="JK8" s="82"/>
      <c r="JL8" s="82"/>
      <c r="JM8" s="82"/>
      <c r="JN8" s="83"/>
      <c r="JO8" s="82"/>
      <c r="JP8" s="82" t="str">
        <f>JQ4</f>
        <v>企業債残高対料金収入比率（％）</v>
      </c>
      <c r="JQ8" s="82" t="b">
        <f>IF(SUM($N$7,$NB$7:$NE$7)=0,FALSE,TRUE)</f>
        <v>1</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1</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（最大出力合計1,500kW）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（最大出力合計1,500kW）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f>AX7</f>
        <v>100</v>
      </c>
      <c r="AY11" s="92">
        <f>AY7</f>
        <v>100</v>
      </c>
      <c r="AZ11" s="92">
        <f>AZ7</f>
        <v>121.3</v>
      </c>
      <c r="BA11" s="92">
        <f>BA7</f>
        <v>140.6</v>
      </c>
      <c r="BB11" s="92">
        <f>BB7</f>
        <v>111</v>
      </c>
      <c r="BC11" s="81"/>
      <c r="BD11" s="81"/>
      <c r="BE11" s="81"/>
      <c r="BF11" s="81"/>
      <c r="BG11" s="81"/>
      <c r="BH11" s="91" t="s">
        <v>137</v>
      </c>
      <c r="BI11" s="92">
        <f>BI7</f>
        <v>182.4</v>
      </c>
      <c r="BJ11" s="92">
        <f>BJ7</f>
        <v>268.60000000000002</v>
      </c>
      <c r="BK11" s="92">
        <f>BK7</f>
        <v>413.7</v>
      </c>
      <c r="BL11" s="92">
        <f>BL7</f>
        <v>604.20000000000005</v>
      </c>
      <c r="BM11" s="92">
        <f>BM7</f>
        <v>185</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f>CE7</f>
        <v>17080.599999999999</v>
      </c>
      <c r="CF11" s="92">
        <f>CF7</f>
        <v>18258.3</v>
      </c>
      <c r="CG11" s="92">
        <f>CG7</f>
        <v>16191.2</v>
      </c>
      <c r="CH11" s="92">
        <f>CH7</f>
        <v>14220.6</v>
      </c>
      <c r="CI11" s="92">
        <f>CI7</f>
        <v>20307.7</v>
      </c>
      <c r="CJ11" s="81"/>
      <c r="CK11" s="81"/>
      <c r="CL11" s="81"/>
      <c r="CM11" s="81"/>
      <c r="CN11" s="91" t="s">
        <v>137</v>
      </c>
      <c r="CO11" s="93">
        <f>CO7</f>
        <v>14375</v>
      </c>
      <c r="CP11" s="93">
        <f>CP7</f>
        <v>15177</v>
      </c>
      <c r="CQ11" s="93">
        <f>CQ7</f>
        <v>25289</v>
      </c>
      <c r="CR11" s="93">
        <f>CR7</f>
        <v>30864</v>
      </c>
      <c r="CS11" s="93">
        <f>CS7</f>
        <v>22590</v>
      </c>
      <c r="CT11" s="81"/>
      <c r="CU11" s="81"/>
      <c r="CV11" s="81"/>
      <c r="CW11" s="81"/>
      <c r="CX11" s="81"/>
      <c r="CY11" s="91" t="s">
        <v>137</v>
      </c>
      <c r="CZ11" s="92">
        <f>CZ7</f>
        <v>16.600000000000001</v>
      </c>
      <c r="DA11" s="92">
        <f>DA7</f>
        <v>15</v>
      </c>
      <c r="DB11" s="92">
        <f>DB7</f>
        <v>15.6</v>
      </c>
      <c r="DC11" s="92">
        <f>DC7</f>
        <v>16.8</v>
      </c>
      <c r="DD11" s="92">
        <f>DD7</f>
        <v>14.8</v>
      </c>
      <c r="DE11" s="81"/>
      <c r="DF11" s="81"/>
      <c r="DG11" s="81"/>
      <c r="DH11" s="81"/>
      <c r="DI11" s="91" t="s">
        <v>137</v>
      </c>
      <c r="DJ11" s="92">
        <f>DJ7</f>
        <v>70.5</v>
      </c>
      <c r="DK11" s="92">
        <f>DK7</f>
        <v>77</v>
      </c>
      <c r="DL11" s="92">
        <f>DL7</f>
        <v>64.5</v>
      </c>
      <c r="DM11" s="92">
        <f>DM7</f>
        <v>48.5</v>
      </c>
      <c r="DN11" s="92">
        <f>DN7</f>
        <v>43.1</v>
      </c>
      <c r="DO11" s="81"/>
      <c r="DP11" s="81"/>
      <c r="DQ11" s="81"/>
      <c r="DR11" s="81"/>
      <c r="DS11" s="91" t="s">
        <v>137</v>
      </c>
      <c r="DT11" s="92">
        <f>DT7</f>
        <v>536.5</v>
      </c>
      <c r="DU11" s="92">
        <f>DU7</f>
        <v>390</v>
      </c>
      <c r="DV11" s="92">
        <f>DV7</f>
        <v>263.60000000000002</v>
      </c>
      <c r="DW11" s="92">
        <f>DW7</f>
        <v>200</v>
      </c>
      <c r="DX11" s="92">
        <f>DX7</f>
        <v>182.5</v>
      </c>
      <c r="DY11" s="81"/>
      <c r="DZ11" s="81"/>
      <c r="EA11" s="81"/>
      <c r="EB11" s="81"/>
      <c r="EC11" s="91" t="s">
        <v>138</v>
      </c>
      <c r="ED11" s="92" t="str">
        <f>ED7</f>
        <v>-</v>
      </c>
      <c r="EE11" s="92" t="str">
        <f>EE7</f>
        <v>-</v>
      </c>
      <c r="EF11" s="92" t="str">
        <f>EF7</f>
        <v>-</v>
      </c>
      <c r="EG11" s="92" t="str">
        <f>EG7</f>
        <v>-</v>
      </c>
      <c r="EH11" s="92" t="str">
        <f>EH7</f>
        <v>-</v>
      </c>
      <c r="EI11" s="81"/>
      <c r="EJ11" s="81"/>
      <c r="EK11" s="81"/>
      <c r="EL11" s="81"/>
      <c r="EM11" s="91" t="s">
        <v>137</v>
      </c>
      <c r="EN11" s="92" t="str">
        <f>EN7</f>
        <v>-</v>
      </c>
      <c r="EO11" s="92">
        <f>EO7</f>
        <v>72.599999999999994</v>
      </c>
      <c r="EP11" s="92">
        <f>EP7</f>
        <v>100</v>
      </c>
      <c r="EQ11" s="92">
        <f>EQ7</f>
        <v>100</v>
      </c>
      <c r="ER11" s="92">
        <f>ER7</f>
        <v>100</v>
      </c>
      <c r="ES11" s="81"/>
      <c r="ET11" s="81"/>
      <c r="EU11" s="81"/>
      <c r="EV11" s="81"/>
      <c r="EW11" s="81"/>
      <c r="EX11" s="91" t="s">
        <v>137</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139</v>
      </c>
      <c r="HH11" s="92" t="str">
        <f>HH7</f>
        <v>-</v>
      </c>
      <c r="HI11" s="92" t="str">
        <f>HI7</f>
        <v>-</v>
      </c>
      <c r="HJ11" s="92" t="str">
        <f>HJ7</f>
        <v>-</v>
      </c>
      <c r="HK11" s="92" t="str">
        <f>HK7</f>
        <v>-</v>
      </c>
      <c r="HL11" s="92" t="str">
        <f>HL7</f>
        <v>-</v>
      </c>
      <c r="HM11" s="81"/>
      <c r="HN11" s="81"/>
      <c r="HO11" s="81"/>
      <c r="HP11" s="81"/>
      <c r="HQ11" s="91" t="s">
        <v>138</v>
      </c>
      <c r="HR11" s="92" t="str">
        <f>HR7</f>
        <v>-</v>
      </c>
      <c r="HS11" s="92" t="str">
        <f>HS7</f>
        <v>-</v>
      </c>
      <c r="HT11" s="92" t="str">
        <f>HT7</f>
        <v>-</v>
      </c>
      <c r="HU11" s="92" t="str">
        <f>HU7</f>
        <v>-</v>
      </c>
      <c r="HV11" s="92" t="str">
        <f>HV7</f>
        <v>-</v>
      </c>
      <c r="HW11" s="81"/>
      <c r="HX11" s="81"/>
      <c r="HY11" s="81"/>
      <c r="HZ11" s="81"/>
      <c r="IA11" s="91" t="s">
        <v>140</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f>IW7</f>
        <v>16.600000000000001</v>
      </c>
      <c r="IX11" s="92">
        <f>IX7</f>
        <v>15</v>
      </c>
      <c r="IY11" s="92">
        <f>IY7</f>
        <v>15.6</v>
      </c>
      <c r="IZ11" s="92">
        <f>IZ7</f>
        <v>16.8</v>
      </c>
      <c r="JA11" s="92">
        <f>JA7</f>
        <v>14.8</v>
      </c>
      <c r="JB11" s="81"/>
      <c r="JC11" s="81"/>
      <c r="JD11" s="81"/>
      <c r="JE11" s="81"/>
      <c r="JF11" s="91" t="s">
        <v>137</v>
      </c>
      <c r="JG11" s="92">
        <f>JG7</f>
        <v>70.5</v>
      </c>
      <c r="JH11" s="92">
        <f>JH7</f>
        <v>77</v>
      </c>
      <c r="JI11" s="92">
        <f>JI7</f>
        <v>64.5</v>
      </c>
      <c r="JJ11" s="92">
        <f>JJ7</f>
        <v>48.5</v>
      </c>
      <c r="JK11" s="92">
        <f>JK7</f>
        <v>43.1</v>
      </c>
      <c r="JL11" s="81"/>
      <c r="JM11" s="81"/>
      <c r="JN11" s="81"/>
      <c r="JO11" s="81"/>
      <c r="JP11" s="91" t="s">
        <v>137</v>
      </c>
      <c r="JQ11" s="92">
        <f>JQ7</f>
        <v>536.5</v>
      </c>
      <c r="JR11" s="92">
        <f>JR7</f>
        <v>390</v>
      </c>
      <c r="JS11" s="92">
        <f>JS7</f>
        <v>263.60000000000002</v>
      </c>
      <c r="JT11" s="92">
        <f>JT7</f>
        <v>200</v>
      </c>
      <c r="JU11" s="92">
        <f>JU7</f>
        <v>182.5</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f>KL7</f>
        <v>72.599999999999994</v>
      </c>
      <c r="KM11" s="92">
        <f>KM7</f>
        <v>100</v>
      </c>
      <c r="KN11" s="92">
        <f>KN7</f>
        <v>100</v>
      </c>
      <c r="KO11" s="92">
        <f>KO7</f>
        <v>100</v>
      </c>
      <c r="KP11" s="81"/>
      <c r="KQ11" s="81"/>
      <c r="KR11" s="81"/>
      <c r="KS11" s="81"/>
      <c r="KT11" s="81"/>
      <c r="KU11" s="91" t="s">
        <v>137</v>
      </c>
      <c r="KV11" s="92" t="str">
        <f>KV7</f>
        <v>-</v>
      </c>
      <c r="KW11" s="92" t="str">
        <f>KW7</f>
        <v>-</v>
      </c>
      <c r="KX11" s="92" t="str">
        <f>KX7</f>
        <v>-</v>
      </c>
      <c r="KY11" s="92" t="str">
        <f>KY7</f>
        <v>-</v>
      </c>
      <c r="KZ11" s="92" t="str">
        <f>KZ7</f>
        <v>-</v>
      </c>
      <c r="LA11" s="81"/>
      <c r="LB11" s="81"/>
      <c r="LC11" s="81"/>
      <c r="LD11" s="81"/>
      <c r="LE11" s="91" t="s">
        <v>137</v>
      </c>
      <c r="LF11" s="92" t="str">
        <f>LF7</f>
        <v>-</v>
      </c>
      <c r="LG11" s="92" t="str">
        <f>LG7</f>
        <v>-</v>
      </c>
      <c r="LH11" s="92" t="str">
        <f>LH7</f>
        <v>-</v>
      </c>
      <c r="LI11" s="92" t="str">
        <f>LI7</f>
        <v>-</v>
      </c>
      <c r="LJ11" s="92" t="str">
        <f>LJ7</f>
        <v>-</v>
      </c>
      <c r="LK11" s="81"/>
      <c r="LL11" s="81"/>
      <c r="LM11" s="81"/>
      <c r="LN11" s="81"/>
      <c r="LO11" s="91" t="s">
        <v>137</v>
      </c>
      <c r="LP11" s="92" t="str">
        <f>LP7</f>
        <v>-</v>
      </c>
      <c r="LQ11" s="92" t="str">
        <f>LQ7</f>
        <v>-</v>
      </c>
      <c r="LR11" s="92" t="str">
        <f>LR7</f>
        <v>-</v>
      </c>
      <c r="LS11" s="92" t="str">
        <f>LS7</f>
        <v>-</v>
      </c>
      <c r="LT11" s="92" t="str">
        <f>LT7</f>
        <v>-</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141</v>
      </c>
      <c r="AX12" s="92">
        <f>BC7</f>
        <v>138.19999999999999</v>
      </c>
      <c r="AY12" s="92">
        <f>BD7</f>
        <v>180.2</v>
      </c>
      <c r="AZ12" s="92">
        <f>BE7</f>
        <v>164.5</v>
      </c>
      <c r="BA12" s="92">
        <f>BF7</f>
        <v>124.7</v>
      </c>
      <c r="BB12" s="92">
        <f>BG7</f>
        <v>118.8</v>
      </c>
      <c r="BC12" s="81"/>
      <c r="BD12" s="81"/>
      <c r="BE12" s="81"/>
      <c r="BF12" s="81"/>
      <c r="BG12" s="81"/>
      <c r="BH12" s="91" t="s">
        <v>141</v>
      </c>
      <c r="BI12" s="92">
        <f>BN7</f>
        <v>245.2</v>
      </c>
      <c r="BJ12" s="92">
        <f>BO7</f>
        <v>296.2</v>
      </c>
      <c r="BK12" s="92">
        <f>BP7</f>
        <v>366.9</v>
      </c>
      <c r="BL12" s="92">
        <f>BQ7</f>
        <v>324.60000000000002</v>
      </c>
      <c r="BM12" s="92">
        <f>BR7</f>
        <v>255.4</v>
      </c>
      <c r="BN12" s="81"/>
      <c r="BO12" s="81"/>
      <c r="BP12" s="81"/>
      <c r="BQ12" s="81"/>
      <c r="BR12" s="81"/>
      <c r="BS12" s="91" t="s">
        <v>141</v>
      </c>
      <c r="BT12" s="92" t="str">
        <f>BY7</f>
        <v>-</v>
      </c>
      <c r="BU12" s="92" t="str">
        <f>BZ7</f>
        <v>-</v>
      </c>
      <c r="BV12" s="92" t="str">
        <f>CA7</f>
        <v>-</v>
      </c>
      <c r="BW12" s="92" t="str">
        <f>CB7</f>
        <v>-</v>
      </c>
      <c r="BX12" s="92" t="str">
        <f>CC7</f>
        <v>-</v>
      </c>
      <c r="BY12" s="81"/>
      <c r="BZ12" s="81"/>
      <c r="CA12" s="81"/>
      <c r="CB12" s="81"/>
      <c r="CC12" s="81"/>
      <c r="CD12" s="91" t="s">
        <v>141</v>
      </c>
      <c r="CE12" s="92">
        <f>CJ7</f>
        <v>7500.6</v>
      </c>
      <c r="CF12" s="92">
        <f>CK7</f>
        <v>7095.7</v>
      </c>
      <c r="CG12" s="92">
        <f>CL7</f>
        <v>11717.4</v>
      </c>
      <c r="CH12" s="92">
        <f>CM7</f>
        <v>17642.5</v>
      </c>
      <c r="CI12" s="92">
        <f>CN7</f>
        <v>18815.8</v>
      </c>
      <c r="CJ12" s="81"/>
      <c r="CK12" s="81"/>
      <c r="CL12" s="81"/>
      <c r="CM12" s="81"/>
      <c r="CN12" s="91" t="s">
        <v>141</v>
      </c>
      <c r="CO12" s="93">
        <f>CT7</f>
        <v>95057</v>
      </c>
      <c r="CP12" s="93">
        <f>CU7</f>
        <v>120361</v>
      </c>
      <c r="CQ12" s="93">
        <f>CV7</f>
        <v>108538</v>
      </c>
      <c r="CR12" s="93">
        <f>CW7</f>
        <v>58539</v>
      </c>
      <c r="CS12" s="93">
        <f>CX7</f>
        <v>37685</v>
      </c>
      <c r="CT12" s="81"/>
      <c r="CU12" s="81"/>
      <c r="CV12" s="81"/>
      <c r="CW12" s="81"/>
      <c r="CX12" s="81"/>
      <c r="CY12" s="91" t="s">
        <v>142</v>
      </c>
      <c r="CZ12" s="92">
        <f>DE7</f>
        <v>40.200000000000003</v>
      </c>
      <c r="DA12" s="92">
        <f>DF7</f>
        <v>42.7</v>
      </c>
      <c r="DB12" s="92">
        <f>DG7</f>
        <v>38.5</v>
      </c>
      <c r="DC12" s="92">
        <f>DH7</f>
        <v>37.700000000000003</v>
      </c>
      <c r="DD12" s="92">
        <f>DI7</f>
        <v>33.9</v>
      </c>
      <c r="DE12" s="81"/>
      <c r="DF12" s="81"/>
      <c r="DG12" s="81"/>
      <c r="DH12" s="81"/>
      <c r="DI12" s="91" t="s">
        <v>143</v>
      </c>
      <c r="DJ12" s="92">
        <f>DO7</f>
        <v>41.4</v>
      </c>
      <c r="DK12" s="92">
        <f>DP7</f>
        <v>23.7</v>
      </c>
      <c r="DL12" s="92">
        <f>DQ7</f>
        <v>21.6</v>
      </c>
      <c r="DM12" s="92">
        <f>DR7</f>
        <v>13.7</v>
      </c>
      <c r="DN12" s="92">
        <f>DS7</f>
        <v>16.3</v>
      </c>
      <c r="DO12" s="81"/>
      <c r="DP12" s="81"/>
      <c r="DQ12" s="81"/>
      <c r="DR12" s="81"/>
      <c r="DS12" s="91" t="s">
        <v>141</v>
      </c>
      <c r="DT12" s="92">
        <f>DY7</f>
        <v>184.7</v>
      </c>
      <c r="DU12" s="92">
        <f>DZ7</f>
        <v>126.1</v>
      </c>
      <c r="DV12" s="92">
        <f>EA7</f>
        <v>102.5</v>
      </c>
      <c r="DW12" s="92">
        <f>EB7</f>
        <v>99.7</v>
      </c>
      <c r="DX12" s="92">
        <f>EC7</f>
        <v>101.4</v>
      </c>
      <c r="DY12" s="81"/>
      <c r="DZ12" s="81"/>
      <c r="EA12" s="81"/>
      <c r="EB12" s="81"/>
      <c r="EC12" s="91" t="s">
        <v>141</v>
      </c>
      <c r="ED12" s="92" t="str">
        <f>EI7</f>
        <v>-</v>
      </c>
      <c r="EE12" s="92" t="str">
        <f>EJ7</f>
        <v>-</v>
      </c>
      <c r="EF12" s="92" t="str">
        <f>EK7</f>
        <v>-</v>
      </c>
      <c r="EG12" s="92" t="str">
        <f>EL7</f>
        <v>-</v>
      </c>
      <c r="EH12" s="92" t="str">
        <f>EM7</f>
        <v>-</v>
      </c>
      <c r="EI12" s="81"/>
      <c r="EJ12" s="81"/>
      <c r="EK12" s="81"/>
      <c r="EL12" s="81"/>
      <c r="EM12" s="91" t="s">
        <v>141</v>
      </c>
      <c r="EN12" s="92" t="str">
        <f>ES7</f>
        <v>-</v>
      </c>
      <c r="EO12" s="92">
        <f>ET7</f>
        <v>22.1</v>
      </c>
      <c r="EP12" s="92">
        <f>EU7</f>
        <v>55.5</v>
      </c>
      <c r="EQ12" s="92">
        <f>EV7</f>
        <v>70.2</v>
      </c>
      <c r="ER12" s="92">
        <f>EW7</f>
        <v>72.7</v>
      </c>
      <c r="ES12" s="81"/>
      <c r="ET12" s="81"/>
      <c r="EU12" s="81"/>
      <c r="EV12" s="81"/>
      <c r="EW12" s="81"/>
      <c r="EX12" s="91" t="s">
        <v>141</v>
      </c>
      <c r="EY12" s="92" t="str">
        <f>IF($EY$8,FD7,"-")</f>
        <v>-</v>
      </c>
      <c r="EZ12" s="92" t="str">
        <f>IF($EY$8,FE7,"-")</f>
        <v>-</v>
      </c>
      <c r="FA12" s="92" t="str">
        <f>IF($EY$8,FF7,"-")</f>
        <v>-</v>
      </c>
      <c r="FB12" s="92" t="str">
        <f>IF($EY$8,FG7,"-")</f>
        <v>-</v>
      </c>
      <c r="FC12" s="92" t="str">
        <f>IF($EY$8,FH7,"-")</f>
        <v>-</v>
      </c>
      <c r="FD12" s="81"/>
      <c r="FE12" s="81"/>
      <c r="FF12" s="81"/>
      <c r="FG12" s="81"/>
      <c r="FH12" s="91" t="s">
        <v>141</v>
      </c>
      <c r="FI12" s="92" t="str">
        <f>IF($FI$8,FN7,"-")</f>
        <v>-</v>
      </c>
      <c r="FJ12" s="92" t="str">
        <f>IF($FI$8,FO7,"-")</f>
        <v>-</v>
      </c>
      <c r="FK12" s="92" t="str">
        <f>IF($FI$8,FP7,"-")</f>
        <v>-</v>
      </c>
      <c r="FL12" s="92" t="str">
        <f>IF($FI$8,FQ7,"-")</f>
        <v>-</v>
      </c>
      <c r="FM12" s="92" t="str">
        <f>IF($FI$8,FR7,"-")</f>
        <v>-</v>
      </c>
      <c r="FN12" s="81"/>
      <c r="FO12" s="81"/>
      <c r="FP12" s="81"/>
      <c r="FQ12" s="81"/>
      <c r="FR12" s="91" t="s">
        <v>141</v>
      </c>
      <c r="FS12" s="92" t="str">
        <f>IF($FS$8,FX7,"-")</f>
        <v>-</v>
      </c>
      <c r="FT12" s="92" t="str">
        <f>IF($FS$8,FY7,"-")</f>
        <v>-</v>
      </c>
      <c r="FU12" s="92" t="str">
        <f>IF($FS$8,FZ7,"-")</f>
        <v>-</v>
      </c>
      <c r="FV12" s="92" t="str">
        <f>IF($FS$8,GA7,"-")</f>
        <v>-</v>
      </c>
      <c r="FW12" s="92" t="str">
        <f>IF($FS$8,GB7,"-")</f>
        <v>-</v>
      </c>
      <c r="FX12" s="81"/>
      <c r="FY12" s="81"/>
      <c r="FZ12" s="81"/>
      <c r="GA12" s="81"/>
      <c r="GB12" s="91" t="s">
        <v>141</v>
      </c>
      <c r="GC12" s="92" t="str">
        <f>IF($GC$8,GH7,"-")</f>
        <v>-</v>
      </c>
      <c r="GD12" s="92" t="str">
        <f>IF($GC$8,GI7,"-")</f>
        <v>-</v>
      </c>
      <c r="GE12" s="92" t="str">
        <f>IF($GC$8,GJ7,"-")</f>
        <v>-</v>
      </c>
      <c r="GF12" s="92" t="str">
        <f>IF($GC$8,GK7,"-")</f>
        <v>-</v>
      </c>
      <c r="GG12" s="92" t="str">
        <f>IF($GC$8,GL7,"-")</f>
        <v>-</v>
      </c>
      <c r="GH12" s="81"/>
      <c r="GI12" s="81"/>
      <c r="GJ12" s="81"/>
      <c r="GK12" s="81"/>
      <c r="GL12" s="91" t="s">
        <v>141</v>
      </c>
      <c r="GM12" s="92" t="str">
        <f>IF($GM$8,GR7,"-")</f>
        <v>-</v>
      </c>
      <c r="GN12" s="92" t="str">
        <f>IF($GM$8,GS7,"-")</f>
        <v>-</v>
      </c>
      <c r="GO12" s="92" t="str">
        <f>IF($GM$8,GT7,"-")</f>
        <v>-</v>
      </c>
      <c r="GP12" s="92" t="str">
        <f>IF($GM$8,GU7,"-")</f>
        <v>-</v>
      </c>
      <c r="GQ12" s="92" t="str">
        <f>IF($GM$8,GV7,"-")</f>
        <v>-</v>
      </c>
      <c r="GR12" s="81"/>
      <c r="GS12" s="81"/>
      <c r="GT12" s="81"/>
      <c r="GU12" s="81"/>
      <c r="GV12" s="81"/>
      <c r="GW12" s="91" t="s">
        <v>141</v>
      </c>
      <c r="GX12" s="92" t="str">
        <f>IF($GX$8,HC7,"-")</f>
        <v>-</v>
      </c>
      <c r="GY12" s="92" t="str">
        <f>IF($GX$8,HD7,"-")</f>
        <v>-</v>
      </c>
      <c r="GZ12" s="92" t="str">
        <f>IF($GX$8,HE7,"-")</f>
        <v>-</v>
      </c>
      <c r="HA12" s="92" t="str">
        <f>IF($GX$8,HF7,"-")</f>
        <v>-</v>
      </c>
      <c r="HB12" s="92" t="str">
        <f>IF($GX$8,HG7,"-")</f>
        <v>-</v>
      </c>
      <c r="HC12" s="81"/>
      <c r="HD12" s="81"/>
      <c r="HE12" s="81"/>
      <c r="HF12" s="81"/>
      <c r="HG12" s="91" t="s">
        <v>141</v>
      </c>
      <c r="HH12" s="92" t="str">
        <f>IF($HH$8,HM7,"-")</f>
        <v>-</v>
      </c>
      <c r="HI12" s="92" t="str">
        <f>IF($HH$8,HN7,"-")</f>
        <v>-</v>
      </c>
      <c r="HJ12" s="92" t="str">
        <f>IF($HH$8,HO7,"-")</f>
        <v>-</v>
      </c>
      <c r="HK12" s="92" t="str">
        <f>IF($HH$8,HP7,"-")</f>
        <v>-</v>
      </c>
      <c r="HL12" s="92" t="str">
        <f>IF($HH$8,HQ7,"-")</f>
        <v>-</v>
      </c>
      <c r="HM12" s="81"/>
      <c r="HN12" s="81"/>
      <c r="HO12" s="81"/>
      <c r="HP12" s="81"/>
      <c r="HQ12" s="91" t="s">
        <v>141</v>
      </c>
      <c r="HR12" s="92" t="str">
        <f>IF($HR$8,HW7,"-")</f>
        <v>-</v>
      </c>
      <c r="HS12" s="92" t="str">
        <f>IF($HR$8,HX7,"-")</f>
        <v>-</v>
      </c>
      <c r="HT12" s="92" t="str">
        <f>IF($HR$8,HY7,"-")</f>
        <v>-</v>
      </c>
      <c r="HU12" s="92" t="str">
        <f>IF($HR$8,HZ7,"-")</f>
        <v>-</v>
      </c>
      <c r="HV12" s="92" t="str">
        <f>IF($HR$8,IA7,"-")</f>
        <v>-</v>
      </c>
      <c r="HW12" s="81"/>
      <c r="HX12" s="81"/>
      <c r="HY12" s="81"/>
      <c r="HZ12" s="81"/>
      <c r="IA12" s="91" t="s">
        <v>141</v>
      </c>
      <c r="IB12" s="92" t="str">
        <f>IF($IB$8,IG7,"-")</f>
        <v>-</v>
      </c>
      <c r="IC12" s="92" t="str">
        <f>IF($IB$8,IH7,"-")</f>
        <v>-</v>
      </c>
      <c r="ID12" s="92" t="str">
        <f>IF($IB$8,II7,"-")</f>
        <v>-</v>
      </c>
      <c r="IE12" s="92" t="str">
        <f>IF($IB$8,IJ7,"-")</f>
        <v>-</v>
      </c>
      <c r="IF12" s="92" t="str">
        <f>IF($IB$8,IK7,"-")</f>
        <v>-</v>
      </c>
      <c r="IG12" s="81"/>
      <c r="IH12" s="81"/>
      <c r="II12" s="81"/>
      <c r="IJ12" s="81"/>
      <c r="IK12" s="91" t="s">
        <v>141</v>
      </c>
      <c r="IL12" s="92" t="str">
        <f>IF($IL$8,IQ7,"-")</f>
        <v>-</v>
      </c>
      <c r="IM12" s="92" t="str">
        <f>IF($IL$8,IR7,"-")</f>
        <v>-</v>
      </c>
      <c r="IN12" s="92" t="str">
        <f>IF($IL$8,IS7,"-")</f>
        <v>-</v>
      </c>
      <c r="IO12" s="92" t="str">
        <f>IF($IL$8,IT7,"-")</f>
        <v>-</v>
      </c>
      <c r="IP12" s="92" t="str">
        <f>IF($IL$8,IU7,"-")</f>
        <v>-</v>
      </c>
      <c r="IQ12" s="81"/>
      <c r="IR12" s="81"/>
      <c r="IS12" s="81"/>
      <c r="IT12" s="81"/>
      <c r="IU12" s="81"/>
      <c r="IV12" s="91" t="s">
        <v>141</v>
      </c>
      <c r="IW12" s="92">
        <f>IF($IW$8,JB7,"-")</f>
        <v>19.100000000000001</v>
      </c>
      <c r="IX12" s="92">
        <f>IF($IW$8,JC7,"-")</f>
        <v>19.2</v>
      </c>
      <c r="IY12" s="92">
        <f>IF($IW$8,JD7,"-")</f>
        <v>19.600000000000001</v>
      </c>
      <c r="IZ12" s="92">
        <f>IF($IW$8,JE7,"-")</f>
        <v>18.5</v>
      </c>
      <c r="JA12" s="92">
        <f>IF($IW$8,JF7,"-")</f>
        <v>16.100000000000001</v>
      </c>
      <c r="JB12" s="81"/>
      <c r="JC12" s="81"/>
      <c r="JD12" s="81"/>
      <c r="JE12" s="81"/>
      <c r="JF12" s="91" t="s">
        <v>141</v>
      </c>
      <c r="JG12" s="92">
        <f>IF($JG$8,JL7,"-")</f>
        <v>48.1</v>
      </c>
      <c r="JH12" s="92">
        <f>IF($JG$8,JM7,"-")</f>
        <v>44.6</v>
      </c>
      <c r="JI12" s="92">
        <f>IF($JG$8,JN7,"-")</f>
        <v>42.6</v>
      </c>
      <c r="JJ12" s="92">
        <f>IF($JG$8,JO7,"-")</f>
        <v>43.7</v>
      </c>
      <c r="JK12" s="92">
        <f>IF($JG$8,JP7,"-")</f>
        <v>45.4</v>
      </c>
      <c r="JL12" s="81"/>
      <c r="JM12" s="81"/>
      <c r="JN12" s="81"/>
      <c r="JO12" s="81"/>
      <c r="JP12" s="91" t="s">
        <v>141</v>
      </c>
      <c r="JQ12" s="92">
        <f>IF($JQ$8,JV7,"-")</f>
        <v>437.3</v>
      </c>
      <c r="JR12" s="92">
        <f>IF($JQ$8,JW7,"-")</f>
        <v>282.2</v>
      </c>
      <c r="JS12" s="92">
        <f>IF($JQ$8,JX7,"-")</f>
        <v>178.4</v>
      </c>
      <c r="JT12" s="92">
        <f>IF($JQ$8,JY7,"-")</f>
        <v>146.19999999999999</v>
      </c>
      <c r="JU12" s="92">
        <f>IF($JQ$8,JZ7,"-")</f>
        <v>137.1</v>
      </c>
      <c r="JV12" s="81"/>
      <c r="JW12" s="81"/>
      <c r="JX12" s="81"/>
      <c r="JY12" s="81"/>
      <c r="JZ12" s="91" t="s">
        <v>141</v>
      </c>
      <c r="KA12" s="92" t="str">
        <f>IF($KA$8,KF7,"-")</f>
        <v>-</v>
      </c>
      <c r="KB12" s="92" t="str">
        <f>IF($KA$8,KG7,"-")</f>
        <v>-</v>
      </c>
      <c r="KC12" s="92" t="str">
        <f>IF($KA$8,KH7,"-")</f>
        <v>-</v>
      </c>
      <c r="KD12" s="92" t="str">
        <f>IF($KA$8,KI7,"-")</f>
        <v>-</v>
      </c>
      <c r="KE12" s="92" t="str">
        <f>IF($KA$8,KJ7,"-")</f>
        <v>-</v>
      </c>
      <c r="KF12" s="81"/>
      <c r="KG12" s="81"/>
      <c r="KH12" s="81"/>
      <c r="KI12" s="81"/>
      <c r="KJ12" s="91" t="s">
        <v>141</v>
      </c>
      <c r="KK12" s="92" t="str">
        <f>IF($KK$8,KP7,"-")</f>
        <v>-</v>
      </c>
      <c r="KL12" s="92">
        <f>IF($KK$8,KQ7,"-")</f>
        <v>52.7</v>
      </c>
      <c r="KM12" s="92">
        <f>IF($KK$8,KR7,"-")</f>
        <v>84.2</v>
      </c>
      <c r="KN12" s="92">
        <f>IF($KK$8,KS7,"-")</f>
        <v>98.4</v>
      </c>
      <c r="KO12" s="92">
        <f>IF($KK$8,KT7,"-")</f>
        <v>98.4</v>
      </c>
      <c r="KP12" s="81"/>
      <c r="KQ12" s="81"/>
      <c r="KR12" s="81"/>
      <c r="KS12" s="81"/>
      <c r="KT12" s="81"/>
      <c r="KU12" s="91" t="s">
        <v>141</v>
      </c>
      <c r="KV12" s="92" t="str">
        <f>IF($KV$8,LA7,"-")</f>
        <v>-</v>
      </c>
      <c r="KW12" s="92" t="str">
        <f>IF($KV$8,LB7,"-")</f>
        <v>-</v>
      </c>
      <c r="KX12" s="92" t="str">
        <f>IF($KV$8,LC7,"-")</f>
        <v>-</v>
      </c>
      <c r="KY12" s="92" t="str">
        <f>IF($KV$8,LD7,"-")</f>
        <v>-</v>
      </c>
      <c r="KZ12" s="92" t="str">
        <f>IF($KV$8,LE7,"-")</f>
        <v>-</v>
      </c>
      <c r="LA12" s="81"/>
      <c r="LB12" s="81"/>
      <c r="LC12" s="81"/>
      <c r="LD12" s="81"/>
      <c r="LE12" s="91" t="s">
        <v>141</v>
      </c>
      <c r="LF12" s="92" t="str">
        <f>IF($LF$8,LK7,"-")</f>
        <v>-</v>
      </c>
      <c r="LG12" s="92" t="str">
        <f>IF($LF$8,LL7,"-")</f>
        <v>-</v>
      </c>
      <c r="LH12" s="92" t="str">
        <f>IF($LF$8,LM7,"-")</f>
        <v>-</v>
      </c>
      <c r="LI12" s="92" t="str">
        <f>IF($LF$8,LN7,"-")</f>
        <v>-</v>
      </c>
      <c r="LJ12" s="92" t="str">
        <f>IF($LF$8,LO7,"-")</f>
        <v>-</v>
      </c>
      <c r="LK12" s="81"/>
      <c r="LL12" s="81"/>
      <c r="LM12" s="81"/>
      <c r="LN12" s="81"/>
      <c r="LO12" s="91" t="s">
        <v>141</v>
      </c>
      <c r="LP12" s="92" t="str">
        <f>IF($LP$8,LU7,"-")</f>
        <v>-</v>
      </c>
      <c r="LQ12" s="92" t="str">
        <f>IF($LP$8,LV7,"-")</f>
        <v>-</v>
      </c>
      <c r="LR12" s="92" t="str">
        <f>IF($LP$8,LW7,"-")</f>
        <v>-</v>
      </c>
      <c r="LS12" s="92" t="str">
        <f>IF($LP$8,LX7,"-")</f>
        <v>-</v>
      </c>
      <c r="LT12" s="92" t="str">
        <f>IF($LP$8,LY7,"-")</f>
        <v>-</v>
      </c>
      <c r="LU12" s="81"/>
      <c r="LV12" s="81"/>
      <c r="LW12" s="81"/>
      <c r="LX12" s="81"/>
      <c r="LY12" s="91" t="s">
        <v>141</v>
      </c>
      <c r="LZ12" s="92" t="str">
        <f>IF($LZ$8,ME7,"-")</f>
        <v>-</v>
      </c>
      <c r="MA12" s="92" t="str">
        <f>IF($LZ$8,MF7,"-")</f>
        <v>-</v>
      </c>
      <c r="MB12" s="92" t="str">
        <f>IF($LZ$8,MG7,"-")</f>
        <v>-</v>
      </c>
      <c r="MC12" s="92" t="str">
        <f>IF($LZ$8,MH7,"-")</f>
        <v>-</v>
      </c>
      <c r="MD12" s="92" t="str">
        <f>IF($LZ$8,MI7,"-")</f>
        <v>-</v>
      </c>
      <c r="ME12" s="81"/>
      <c r="MF12" s="81"/>
      <c r="MG12" s="81"/>
      <c r="MH12" s="81"/>
      <c r="MI12" s="91" t="s">
        <v>141</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185" t="s">
        <v>146</v>
      </c>
      <c r="G14" s="185"/>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75" t="s">
        <v>147</v>
      </c>
      <c r="C15" s="175"/>
      <c r="D15" s="97"/>
      <c r="E15" s="94">
        <v>1</v>
      </c>
      <c r="F15" s="175" t="s">
        <v>13</v>
      </c>
      <c r="G15" s="175"/>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148</v>
      </c>
      <c r="AX15" s="99"/>
      <c r="AY15" s="99"/>
      <c r="AZ15" s="99"/>
      <c r="BA15" s="99"/>
      <c r="BB15" s="99"/>
      <c r="BC15" s="97"/>
      <c r="BD15" s="97"/>
      <c r="BE15" s="97"/>
      <c r="BF15" s="97"/>
      <c r="BG15" s="97"/>
      <c r="BH15" s="98" t="s">
        <v>148</v>
      </c>
      <c r="BI15" s="99"/>
      <c r="BJ15" s="99"/>
      <c r="BK15" s="99"/>
      <c r="BL15" s="99"/>
      <c r="BM15" s="99"/>
      <c r="BN15" s="97"/>
      <c r="BO15" s="97"/>
      <c r="BP15" s="97"/>
      <c r="BQ15" s="97"/>
      <c r="BR15" s="97"/>
      <c r="BS15" s="98" t="s">
        <v>148</v>
      </c>
      <c r="BT15" s="99"/>
      <c r="BU15" s="99"/>
      <c r="BV15" s="99"/>
      <c r="BW15" s="99"/>
      <c r="BX15" s="99"/>
      <c r="BY15" s="97"/>
      <c r="BZ15" s="97"/>
      <c r="CA15" s="97"/>
      <c r="CB15" s="97"/>
      <c r="CC15" s="97"/>
      <c r="CD15" s="98" t="s">
        <v>148</v>
      </c>
      <c r="CE15" s="99"/>
      <c r="CF15" s="99"/>
      <c r="CG15" s="99"/>
      <c r="CH15" s="99"/>
      <c r="CI15" s="99"/>
      <c r="CJ15" s="97"/>
      <c r="CK15" s="97"/>
      <c r="CL15" s="97"/>
      <c r="CM15" s="97"/>
      <c r="CN15" s="98" t="s">
        <v>148</v>
      </c>
      <c r="CO15" s="99"/>
      <c r="CP15" s="99"/>
      <c r="CQ15" s="99"/>
      <c r="CR15" s="99"/>
      <c r="CS15" s="99"/>
      <c r="CT15" s="97"/>
      <c r="CU15" s="97"/>
      <c r="CV15" s="97"/>
      <c r="CW15" s="97"/>
      <c r="CX15" s="97"/>
      <c r="CY15" s="98" t="s">
        <v>148</v>
      </c>
      <c r="CZ15" s="99"/>
      <c r="DA15" s="99"/>
      <c r="DB15" s="99"/>
      <c r="DC15" s="99"/>
      <c r="DD15" s="99"/>
      <c r="DE15" s="97"/>
      <c r="DF15" s="97"/>
      <c r="DG15" s="97"/>
      <c r="DH15" s="97"/>
      <c r="DI15" s="98" t="s">
        <v>148</v>
      </c>
      <c r="DJ15" s="99"/>
      <c r="DK15" s="99"/>
      <c r="DL15" s="99"/>
      <c r="DM15" s="99"/>
      <c r="DN15" s="99"/>
      <c r="DO15" s="97"/>
      <c r="DP15" s="97"/>
      <c r="DQ15" s="97"/>
      <c r="DR15" s="97"/>
      <c r="DS15" s="98" t="s">
        <v>148</v>
      </c>
      <c r="DT15" s="99"/>
      <c r="DU15" s="99"/>
      <c r="DV15" s="99"/>
      <c r="DW15" s="99"/>
      <c r="DX15" s="99"/>
      <c r="DY15" s="97"/>
      <c r="DZ15" s="97"/>
      <c r="EA15" s="97"/>
      <c r="EB15" s="97"/>
      <c r="EC15" s="98" t="s">
        <v>148</v>
      </c>
      <c r="ED15" s="99"/>
      <c r="EE15" s="99"/>
      <c r="EF15" s="99"/>
      <c r="EG15" s="99"/>
      <c r="EH15" s="99"/>
      <c r="EI15" s="97"/>
      <c r="EJ15" s="97"/>
      <c r="EK15" s="97"/>
      <c r="EL15" s="97"/>
      <c r="EM15" s="98" t="s">
        <v>148</v>
      </c>
      <c r="EN15" s="99"/>
      <c r="EO15" s="99"/>
      <c r="EP15" s="99"/>
      <c r="EQ15" s="99"/>
      <c r="ER15" s="99"/>
      <c r="ES15" s="97"/>
      <c r="ET15" s="97"/>
      <c r="EU15" s="97"/>
      <c r="EV15" s="97"/>
      <c r="EW15" s="97"/>
      <c r="EX15" s="98" t="s">
        <v>148</v>
      </c>
      <c r="EY15" s="99"/>
      <c r="EZ15" s="99"/>
      <c r="FA15" s="99"/>
      <c r="FB15" s="99"/>
      <c r="FC15" s="99"/>
      <c r="FD15" s="97"/>
      <c r="FE15" s="97"/>
      <c r="FF15" s="97"/>
      <c r="FG15" s="97"/>
      <c r="FH15" s="98" t="s">
        <v>148</v>
      </c>
      <c r="FI15" s="99"/>
      <c r="FJ15" s="99"/>
      <c r="FK15" s="99"/>
      <c r="FL15" s="99"/>
      <c r="FM15" s="99"/>
      <c r="FN15" s="97"/>
      <c r="FO15" s="97"/>
      <c r="FP15" s="97"/>
      <c r="FQ15" s="97"/>
      <c r="FR15" s="98" t="s">
        <v>148</v>
      </c>
      <c r="FS15" s="99"/>
      <c r="FT15" s="99"/>
      <c r="FU15" s="99"/>
      <c r="FV15" s="99"/>
      <c r="FW15" s="99"/>
      <c r="FX15" s="97"/>
      <c r="FY15" s="97"/>
      <c r="FZ15" s="97"/>
      <c r="GA15" s="97"/>
      <c r="GB15" s="98" t="s">
        <v>148</v>
      </c>
      <c r="GC15" s="99"/>
      <c r="GD15" s="99"/>
      <c r="GE15" s="99"/>
      <c r="GF15" s="99"/>
      <c r="GG15" s="99"/>
      <c r="GH15" s="97"/>
      <c r="GI15" s="97"/>
      <c r="GJ15" s="97"/>
      <c r="GK15" s="97"/>
      <c r="GL15" s="98" t="s">
        <v>148</v>
      </c>
      <c r="GM15" s="99"/>
      <c r="GN15" s="99"/>
      <c r="GO15" s="99"/>
      <c r="GP15" s="99"/>
      <c r="GQ15" s="99"/>
      <c r="GR15" s="97"/>
      <c r="GS15" s="97"/>
      <c r="GT15" s="97"/>
      <c r="GU15" s="97"/>
      <c r="GV15" s="97"/>
      <c r="GW15" s="98" t="s">
        <v>148</v>
      </c>
      <c r="GX15" s="99"/>
      <c r="GY15" s="99"/>
      <c r="GZ15" s="99"/>
      <c r="HA15" s="99"/>
      <c r="HB15" s="99"/>
      <c r="HC15" s="97"/>
      <c r="HD15" s="97"/>
      <c r="HE15" s="97"/>
      <c r="HF15" s="97"/>
      <c r="HG15" s="98" t="s">
        <v>148</v>
      </c>
      <c r="HH15" s="99"/>
      <c r="HI15" s="99"/>
      <c r="HJ15" s="99"/>
      <c r="HK15" s="99"/>
      <c r="HL15" s="99"/>
      <c r="HM15" s="97"/>
      <c r="HN15" s="97"/>
      <c r="HO15" s="97"/>
      <c r="HP15" s="97"/>
      <c r="HQ15" s="98" t="s">
        <v>148</v>
      </c>
      <c r="HR15" s="99"/>
      <c r="HS15" s="99"/>
      <c r="HT15" s="99"/>
      <c r="HU15" s="99"/>
      <c r="HV15" s="99"/>
      <c r="HW15" s="97"/>
      <c r="HX15" s="97"/>
      <c r="HY15" s="97"/>
      <c r="HZ15" s="97"/>
      <c r="IA15" s="98" t="s">
        <v>148</v>
      </c>
      <c r="IB15" s="99"/>
      <c r="IC15" s="99"/>
      <c r="ID15" s="99"/>
      <c r="IE15" s="99"/>
      <c r="IF15" s="99"/>
      <c r="IG15" s="97"/>
      <c r="IH15" s="97"/>
      <c r="II15" s="97"/>
      <c r="IJ15" s="97"/>
      <c r="IK15" s="98" t="s">
        <v>148</v>
      </c>
      <c r="IL15" s="99"/>
      <c r="IM15" s="99"/>
      <c r="IN15" s="99"/>
      <c r="IO15" s="99"/>
      <c r="IP15" s="99"/>
      <c r="IQ15" s="97"/>
      <c r="IR15" s="97"/>
      <c r="IS15" s="97"/>
      <c r="IT15" s="97"/>
      <c r="IU15" s="97"/>
      <c r="IV15" s="98" t="s">
        <v>148</v>
      </c>
      <c r="IW15" s="99"/>
      <c r="IX15" s="99"/>
      <c r="IY15" s="99"/>
      <c r="IZ15" s="99"/>
      <c r="JA15" s="99"/>
      <c r="JB15" s="97"/>
      <c r="JC15" s="97"/>
      <c r="JD15" s="97"/>
      <c r="JE15" s="97"/>
      <c r="JF15" s="98" t="s">
        <v>148</v>
      </c>
      <c r="JG15" s="99"/>
      <c r="JH15" s="99"/>
      <c r="JI15" s="99"/>
      <c r="JJ15" s="99"/>
      <c r="JK15" s="99"/>
      <c r="JL15" s="97"/>
      <c r="JM15" s="97"/>
      <c r="JN15" s="97"/>
      <c r="JO15" s="97"/>
      <c r="JP15" s="98" t="s">
        <v>148</v>
      </c>
      <c r="JQ15" s="99"/>
      <c r="JR15" s="99"/>
      <c r="JS15" s="99"/>
      <c r="JT15" s="99"/>
      <c r="JU15" s="99"/>
      <c r="JV15" s="97"/>
      <c r="JW15" s="97"/>
      <c r="JX15" s="97"/>
      <c r="JY15" s="97"/>
      <c r="JZ15" s="98" t="s">
        <v>148</v>
      </c>
      <c r="KA15" s="99"/>
      <c r="KB15" s="99"/>
      <c r="KC15" s="99"/>
      <c r="KD15" s="99"/>
      <c r="KE15" s="99"/>
      <c r="KF15" s="97"/>
      <c r="KG15" s="97"/>
      <c r="KH15" s="97"/>
      <c r="KI15" s="97"/>
      <c r="KJ15" s="98" t="s">
        <v>148</v>
      </c>
      <c r="KK15" s="99"/>
      <c r="KL15" s="99"/>
      <c r="KM15" s="99"/>
      <c r="KN15" s="99"/>
      <c r="KO15" s="99"/>
      <c r="KP15" s="97"/>
      <c r="KQ15" s="97"/>
      <c r="KR15" s="97"/>
      <c r="KS15" s="97"/>
      <c r="KT15" s="97"/>
      <c r="KU15" s="98" t="s">
        <v>148</v>
      </c>
      <c r="KV15" s="99"/>
      <c r="KW15" s="99"/>
      <c r="KX15" s="99"/>
      <c r="KY15" s="99"/>
      <c r="KZ15" s="99"/>
      <c r="LA15" s="97"/>
      <c r="LB15" s="97"/>
      <c r="LC15" s="97"/>
      <c r="LD15" s="97"/>
      <c r="LE15" s="98" t="s">
        <v>148</v>
      </c>
      <c r="LF15" s="99"/>
      <c r="LG15" s="99"/>
      <c r="LH15" s="99"/>
      <c r="LI15" s="99"/>
      <c r="LJ15" s="99"/>
      <c r="LK15" s="97"/>
      <c r="LL15" s="97"/>
      <c r="LM15" s="97"/>
      <c r="LN15" s="97"/>
      <c r="LO15" s="98" t="s">
        <v>148</v>
      </c>
      <c r="LP15" s="99"/>
      <c r="LQ15" s="99"/>
      <c r="LR15" s="99"/>
      <c r="LS15" s="99"/>
      <c r="LT15" s="99"/>
      <c r="LU15" s="97"/>
      <c r="LV15" s="97"/>
      <c r="LW15" s="97"/>
      <c r="LX15" s="97"/>
      <c r="LY15" s="98" t="s">
        <v>148</v>
      </c>
      <c r="LZ15" s="99"/>
      <c r="MA15" s="99"/>
      <c r="MB15" s="99"/>
      <c r="MC15" s="99"/>
      <c r="MD15" s="99"/>
      <c r="ME15" s="97"/>
      <c r="MF15" s="97"/>
      <c r="MG15" s="97"/>
      <c r="MH15" s="97"/>
      <c r="MI15" s="98" t="s">
        <v>148</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75" t="s">
        <v>149</v>
      </c>
      <c r="C16" s="175"/>
      <c r="D16" s="97"/>
      <c r="E16" s="94">
        <f>E15+1</f>
        <v>2</v>
      </c>
      <c r="F16" s="175" t="s">
        <v>14</v>
      </c>
      <c r="G16" s="175"/>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75" t="s">
        <v>150</v>
      </c>
      <c r="C17" s="175"/>
      <c r="D17" s="97"/>
      <c r="E17" s="94">
        <f t="shared" ref="E17" si="8">E16+1</f>
        <v>3</v>
      </c>
      <c r="F17" s="175" t="s">
        <v>16</v>
      </c>
      <c r="G17" s="175"/>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151</v>
      </c>
      <c r="AX17" s="102">
        <f>IF(AX7="-",NA(),AX7)</f>
        <v>100</v>
      </c>
      <c r="AY17" s="102">
        <f t="shared" ref="AY17:BB17" si="9">IF(AY7="-",NA(),AY7)</f>
        <v>100</v>
      </c>
      <c r="AZ17" s="102">
        <f t="shared" si="9"/>
        <v>121.3</v>
      </c>
      <c r="BA17" s="102">
        <f t="shared" si="9"/>
        <v>140.6</v>
      </c>
      <c r="BB17" s="102">
        <f t="shared" si="9"/>
        <v>111</v>
      </c>
      <c r="BC17" s="97"/>
      <c r="BD17" s="97"/>
      <c r="BE17" s="97"/>
      <c r="BF17" s="97"/>
      <c r="BG17" s="97"/>
      <c r="BH17" s="101" t="s">
        <v>151</v>
      </c>
      <c r="BI17" s="102">
        <f>IF(BI7="-",NA(),BI7)</f>
        <v>182.4</v>
      </c>
      <c r="BJ17" s="102">
        <f t="shared" ref="BJ17:BM17" si="10">IF(BJ7="-",NA(),BJ7)</f>
        <v>268.60000000000002</v>
      </c>
      <c r="BK17" s="102">
        <f t="shared" si="10"/>
        <v>413.7</v>
      </c>
      <c r="BL17" s="102">
        <f t="shared" si="10"/>
        <v>604.20000000000005</v>
      </c>
      <c r="BM17" s="102">
        <f t="shared" si="10"/>
        <v>185</v>
      </c>
      <c r="BN17" s="97"/>
      <c r="BO17" s="97"/>
      <c r="BP17" s="97"/>
      <c r="BQ17" s="97"/>
      <c r="BR17" s="97"/>
      <c r="BS17" s="101" t="s">
        <v>151</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151</v>
      </c>
      <c r="CE17" s="102">
        <f>IF(CE7="-",NA(),CE7)</f>
        <v>17080.599999999999</v>
      </c>
      <c r="CF17" s="102">
        <f t="shared" ref="CF17:CI17" si="12">IF(CF7="-",NA(),CF7)</f>
        <v>18258.3</v>
      </c>
      <c r="CG17" s="102">
        <f t="shared" si="12"/>
        <v>16191.2</v>
      </c>
      <c r="CH17" s="102">
        <f t="shared" si="12"/>
        <v>14220.6</v>
      </c>
      <c r="CI17" s="102">
        <f t="shared" si="12"/>
        <v>20307.7</v>
      </c>
      <c r="CJ17" s="97"/>
      <c r="CK17" s="97"/>
      <c r="CL17" s="97"/>
      <c r="CM17" s="97"/>
      <c r="CN17" s="101" t="s">
        <v>151</v>
      </c>
      <c r="CO17" s="103">
        <f>IF(CO7="-",NA(),CO7)</f>
        <v>14375</v>
      </c>
      <c r="CP17" s="103">
        <f t="shared" ref="CP17:CS17" si="13">IF(CP7="-",NA(),CP7)</f>
        <v>15177</v>
      </c>
      <c r="CQ17" s="103">
        <f t="shared" si="13"/>
        <v>25289</v>
      </c>
      <c r="CR17" s="103">
        <f t="shared" si="13"/>
        <v>30864</v>
      </c>
      <c r="CS17" s="103">
        <f t="shared" si="13"/>
        <v>22590</v>
      </c>
      <c r="CT17" s="97"/>
      <c r="CU17" s="97"/>
      <c r="CV17" s="97"/>
      <c r="CW17" s="97"/>
      <c r="CX17" s="97"/>
      <c r="CY17" s="101" t="s">
        <v>151</v>
      </c>
      <c r="CZ17" s="102">
        <f>IF(CZ7="-",NA(),CZ7)</f>
        <v>16.600000000000001</v>
      </c>
      <c r="DA17" s="102">
        <f t="shared" ref="DA17:DD17" si="14">IF(DA7="-",NA(),DA7)</f>
        <v>15</v>
      </c>
      <c r="DB17" s="102">
        <f t="shared" si="14"/>
        <v>15.6</v>
      </c>
      <c r="DC17" s="102">
        <f t="shared" si="14"/>
        <v>16.8</v>
      </c>
      <c r="DD17" s="102">
        <f t="shared" si="14"/>
        <v>14.8</v>
      </c>
      <c r="DE17" s="97"/>
      <c r="DF17" s="97"/>
      <c r="DG17" s="97"/>
      <c r="DH17" s="97"/>
      <c r="DI17" s="101" t="s">
        <v>151</v>
      </c>
      <c r="DJ17" s="102">
        <f>IF(DJ7="-",NA(),DJ7)</f>
        <v>70.5</v>
      </c>
      <c r="DK17" s="102">
        <f t="shared" ref="DK17:DN17" si="15">IF(DK7="-",NA(),DK7)</f>
        <v>77</v>
      </c>
      <c r="DL17" s="102">
        <f t="shared" si="15"/>
        <v>64.5</v>
      </c>
      <c r="DM17" s="102">
        <f t="shared" si="15"/>
        <v>48.5</v>
      </c>
      <c r="DN17" s="102">
        <f t="shared" si="15"/>
        <v>43.1</v>
      </c>
      <c r="DO17" s="97"/>
      <c r="DP17" s="97"/>
      <c r="DQ17" s="97"/>
      <c r="DR17" s="97"/>
      <c r="DS17" s="101" t="s">
        <v>151</v>
      </c>
      <c r="DT17" s="102">
        <f>IF(DT7="-",NA(),DT7)</f>
        <v>536.5</v>
      </c>
      <c r="DU17" s="102">
        <f t="shared" ref="DU17:DX17" si="16">IF(DU7="-",NA(),DU7)</f>
        <v>390</v>
      </c>
      <c r="DV17" s="102">
        <f t="shared" si="16"/>
        <v>263.60000000000002</v>
      </c>
      <c r="DW17" s="102">
        <f t="shared" si="16"/>
        <v>200</v>
      </c>
      <c r="DX17" s="102">
        <f t="shared" si="16"/>
        <v>182.5</v>
      </c>
      <c r="DY17" s="97"/>
      <c r="DZ17" s="97"/>
      <c r="EA17" s="97"/>
      <c r="EB17" s="97"/>
      <c r="EC17" s="101" t="s">
        <v>151</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151</v>
      </c>
      <c r="EN17" s="102" t="e">
        <f>IF(EN7="-",NA(),EN7)</f>
        <v>#N/A</v>
      </c>
      <c r="EO17" s="102">
        <f t="shared" ref="EO17:ER17" si="18">IF(EO7="-",NA(),EO7)</f>
        <v>72.599999999999994</v>
      </c>
      <c r="EP17" s="102">
        <f t="shared" si="18"/>
        <v>100</v>
      </c>
      <c r="EQ17" s="102">
        <f t="shared" si="18"/>
        <v>100</v>
      </c>
      <c r="ER17" s="102">
        <f t="shared" si="18"/>
        <v>100</v>
      </c>
      <c r="ES17" s="97"/>
      <c r="ET17" s="97"/>
      <c r="EU17" s="97"/>
      <c r="EV17" s="97"/>
      <c r="EW17" s="97"/>
      <c r="EX17" s="101" t="s">
        <v>151</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151</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151</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151</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151</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151</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151</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151</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151</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151</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151</v>
      </c>
      <c r="IW17" s="102">
        <f>IF(IW7="-",NA(),IW7)</f>
        <v>16.600000000000001</v>
      </c>
      <c r="IX17" s="102">
        <f t="shared" ref="IX17:JA17" si="29">IF(IX7="-",NA(),IX7)</f>
        <v>15</v>
      </c>
      <c r="IY17" s="102">
        <f t="shared" si="29"/>
        <v>15.6</v>
      </c>
      <c r="IZ17" s="102">
        <f t="shared" si="29"/>
        <v>16.8</v>
      </c>
      <c r="JA17" s="102">
        <f t="shared" si="29"/>
        <v>14.8</v>
      </c>
      <c r="JB17" s="97"/>
      <c r="JC17" s="97"/>
      <c r="JD17" s="97"/>
      <c r="JE17" s="97"/>
      <c r="JF17" s="101" t="s">
        <v>151</v>
      </c>
      <c r="JG17" s="102">
        <f>IF(JG7="-",NA(),JG7)</f>
        <v>70.5</v>
      </c>
      <c r="JH17" s="102">
        <f t="shared" ref="JH17:JK17" si="30">IF(JH7="-",NA(),JH7)</f>
        <v>77</v>
      </c>
      <c r="JI17" s="102">
        <f t="shared" si="30"/>
        <v>64.5</v>
      </c>
      <c r="JJ17" s="102">
        <f t="shared" si="30"/>
        <v>48.5</v>
      </c>
      <c r="JK17" s="102">
        <f t="shared" si="30"/>
        <v>43.1</v>
      </c>
      <c r="JL17" s="97"/>
      <c r="JM17" s="97"/>
      <c r="JN17" s="97"/>
      <c r="JO17" s="97"/>
      <c r="JP17" s="101" t="s">
        <v>151</v>
      </c>
      <c r="JQ17" s="102">
        <f>IF(JQ7="-",NA(),JQ7)</f>
        <v>536.5</v>
      </c>
      <c r="JR17" s="102">
        <f t="shared" ref="JR17:JU17" si="31">IF(JR7="-",NA(),JR7)</f>
        <v>390</v>
      </c>
      <c r="JS17" s="102">
        <f t="shared" si="31"/>
        <v>263.60000000000002</v>
      </c>
      <c r="JT17" s="102">
        <f t="shared" si="31"/>
        <v>200</v>
      </c>
      <c r="JU17" s="102">
        <f t="shared" si="31"/>
        <v>182.5</v>
      </c>
      <c r="JV17" s="97"/>
      <c r="JW17" s="97"/>
      <c r="JX17" s="97"/>
      <c r="JY17" s="97"/>
      <c r="JZ17" s="101" t="s">
        <v>151</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151</v>
      </c>
      <c r="KK17" s="102" t="e">
        <f>IF(KK7="-",NA(),KK7)</f>
        <v>#N/A</v>
      </c>
      <c r="KL17" s="102">
        <f t="shared" ref="KL17:KO17" si="33">IF(KL7="-",NA(),KL7)</f>
        <v>72.599999999999994</v>
      </c>
      <c r="KM17" s="102">
        <f t="shared" si="33"/>
        <v>100</v>
      </c>
      <c r="KN17" s="102">
        <f t="shared" si="33"/>
        <v>100</v>
      </c>
      <c r="KO17" s="102">
        <f t="shared" si="33"/>
        <v>100</v>
      </c>
      <c r="KP17" s="97"/>
      <c r="KQ17" s="97"/>
      <c r="KR17" s="97"/>
      <c r="KS17" s="97"/>
      <c r="KT17" s="97"/>
      <c r="KU17" s="101" t="s">
        <v>151</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151</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151</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151</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151</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75" t="s">
        <v>152</v>
      </c>
      <c r="C18" s="175"/>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153</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153</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153</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153</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153</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153</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153</v>
      </c>
      <c r="DJ18" s="102">
        <f>IF(DO7="-",NA(),DO7)</f>
        <v>41.4</v>
      </c>
      <c r="DK18" s="102">
        <f t="shared" ref="DK18:DN18" si="45">IF(DP7="-",NA(),DP7)</f>
        <v>23.7</v>
      </c>
      <c r="DL18" s="102">
        <f t="shared" si="45"/>
        <v>21.6</v>
      </c>
      <c r="DM18" s="102">
        <f t="shared" si="45"/>
        <v>13.7</v>
      </c>
      <c r="DN18" s="102">
        <f t="shared" si="45"/>
        <v>16.3</v>
      </c>
      <c r="DO18" s="97"/>
      <c r="DP18" s="97"/>
      <c r="DQ18" s="97"/>
      <c r="DR18" s="97"/>
      <c r="DS18" s="101" t="s">
        <v>153</v>
      </c>
      <c r="DT18" s="102">
        <f>IF(DY7="-",NA(),DY7)</f>
        <v>184.7</v>
      </c>
      <c r="DU18" s="102">
        <f t="shared" ref="DU18:DX18" si="46">IF(DZ7="-",NA(),DZ7)</f>
        <v>126.1</v>
      </c>
      <c r="DV18" s="102">
        <f t="shared" si="46"/>
        <v>102.5</v>
      </c>
      <c r="DW18" s="102">
        <f t="shared" si="46"/>
        <v>99.7</v>
      </c>
      <c r="DX18" s="102">
        <f t="shared" si="46"/>
        <v>101.4</v>
      </c>
      <c r="DY18" s="97"/>
      <c r="DZ18" s="97"/>
      <c r="EA18" s="97"/>
      <c r="EB18" s="97"/>
      <c r="EC18" s="101" t="s">
        <v>153</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153</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153</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153</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153</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153</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153</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153</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153</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153</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153</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153</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153</v>
      </c>
      <c r="IW18" s="102">
        <f>IF(OR(NOT($IW$8),JB7="-"),NA(),JB7)</f>
        <v>19.100000000000001</v>
      </c>
      <c r="IX18" s="102">
        <f>IF(OR(NOT($IW$8),JC7="-"),NA(),JC7)</f>
        <v>19.2</v>
      </c>
      <c r="IY18" s="102">
        <f>IF(OR(NOT($IW$8),JD7="-"),NA(),JD7)</f>
        <v>19.600000000000001</v>
      </c>
      <c r="IZ18" s="102">
        <f>IF(OR(NOT($IW$8),JE7="-"),NA(),JE7)</f>
        <v>18.5</v>
      </c>
      <c r="JA18" s="102">
        <f>IF(OR(NOT($IW$8),JF7="-"),NA(),JF7)</f>
        <v>16.100000000000001</v>
      </c>
      <c r="JB18" s="97"/>
      <c r="JC18" s="97"/>
      <c r="JD18" s="97"/>
      <c r="JE18" s="97"/>
      <c r="JF18" s="101" t="s">
        <v>153</v>
      </c>
      <c r="JG18" s="102">
        <f>IF(OR(NOT($JG$8),JL7="-"),NA(),JL7)</f>
        <v>48.1</v>
      </c>
      <c r="JH18" s="102">
        <f>IF(OR(NOT($JG$8),JM7="-"),NA(),JM7)</f>
        <v>44.6</v>
      </c>
      <c r="JI18" s="102">
        <f>IF(OR(NOT($JG$8),JN7="-"),NA(),JN7)</f>
        <v>42.6</v>
      </c>
      <c r="JJ18" s="102">
        <f>IF(OR(NOT($JG$8),JO7="-"),NA(),JO7)</f>
        <v>43.7</v>
      </c>
      <c r="JK18" s="102">
        <f>IF(OR(NOT($JG$8),JP7="-"),NA(),JP7)</f>
        <v>45.4</v>
      </c>
      <c r="JL18" s="97"/>
      <c r="JM18" s="97"/>
      <c r="JN18" s="97"/>
      <c r="JO18" s="97"/>
      <c r="JP18" s="101" t="s">
        <v>153</v>
      </c>
      <c r="JQ18" s="102">
        <f>IF(OR(NOT($JQ$8),JV7="-"),NA(),JV7)</f>
        <v>437.3</v>
      </c>
      <c r="JR18" s="102">
        <f>IF(OR(NOT($JQ$8),JW7="-"),NA(),JW7)</f>
        <v>282.2</v>
      </c>
      <c r="JS18" s="102">
        <f>IF(OR(NOT($JQ$8),JX7="-"),NA(),JX7)</f>
        <v>178.4</v>
      </c>
      <c r="JT18" s="102">
        <f>IF(OR(NOT($JQ$8),JY7="-"),NA(),JY7)</f>
        <v>146.19999999999999</v>
      </c>
      <c r="JU18" s="102">
        <f>IF(OR(NOT($JQ$8),JZ7="-"),NA(),JZ7)</f>
        <v>137.1</v>
      </c>
      <c r="JV18" s="97"/>
      <c r="JW18" s="97"/>
      <c r="JX18" s="97"/>
      <c r="JY18" s="97"/>
      <c r="JZ18" s="101" t="s">
        <v>153</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153</v>
      </c>
      <c r="KK18" s="102" t="e">
        <f>IF(OR(NOT($KK$8),KP7="-"),NA(),KP7)</f>
        <v>#N/A</v>
      </c>
      <c r="KL18" s="102">
        <f>IF(OR(NOT($KK$8),KQ7="-"),NA(),KQ7)</f>
        <v>52.7</v>
      </c>
      <c r="KM18" s="102">
        <f>IF(OR(NOT($KK$8),KR7="-"),NA(),KR7)</f>
        <v>84.2</v>
      </c>
      <c r="KN18" s="102">
        <f>IF(OR(NOT($KK$8),KS7="-"),NA(),KS7)</f>
        <v>98.4</v>
      </c>
      <c r="KO18" s="102">
        <f>IF(OR(NOT($KK$8),KT7="-"),NA(),KT7)</f>
        <v>98.4</v>
      </c>
      <c r="KP18" s="97"/>
      <c r="KQ18" s="97"/>
      <c r="KR18" s="97"/>
      <c r="KS18" s="97"/>
      <c r="KT18" s="97"/>
      <c r="KU18" s="101" t="s">
        <v>153</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153</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153</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153</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153</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75" t="s">
        <v>154</v>
      </c>
      <c r="C19" s="175"/>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75" t="s">
        <v>155</v>
      </c>
      <c r="C20" s="175"/>
      <c r="D20" s="97"/>
    </row>
    <row r="21" spans="1:373">
      <c r="A21" s="94">
        <f t="shared" si="7"/>
        <v>7</v>
      </c>
      <c r="B21" s="175" t="s">
        <v>156</v>
      </c>
      <c r="C21" s="175"/>
      <c r="D21" s="97"/>
    </row>
    <row r="22" spans="1:373">
      <c r="A22" s="94">
        <f t="shared" si="7"/>
        <v>8</v>
      </c>
      <c r="B22" s="175" t="s">
        <v>157</v>
      </c>
      <c r="C22" s="175"/>
      <c r="D22" s="97"/>
      <c r="E22" s="176" t="s">
        <v>158</v>
      </c>
      <c r="F22" s="177"/>
      <c r="G22" s="177"/>
      <c r="H22" s="177"/>
      <c r="I22" s="178"/>
    </row>
    <row r="23" spans="1:373">
      <c r="A23" s="94">
        <f t="shared" si="7"/>
        <v>9</v>
      </c>
      <c r="B23" s="175" t="s">
        <v>159</v>
      </c>
      <c r="C23" s="175"/>
      <c r="D23" s="97"/>
      <c r="E23" s="179"/>
      <c r="F23" s="180"/>
      <c r="G23" s="180"/>
      <c r="H23" s="180"/>
      <c r="I23" s="181"/>
    </row>
    <row r="24" spans="1:373">
      <c r="A24" s="94">
        <f t="shared" si="7"/>
        <v>10</v>
      </c>
      <c r="B24" s="175" t="s">
        <v>160</v>
      </c>
      <c r="C24" s="175"/>
      <c r="D24" s="97"/>
      <c r="E24" s="179"/>
      <c r="F24" s="180"/>
      <c r="G24" s="180"/>
      <c r="H24" s="180"/>
      <c r="I24" s="181"/>
    </row>
    <row r="25" spans="1:373">
      <c r="A25" s="94">
        <f t="shared" si="7"/>
        <v>11</v>
      </c>
      <c r="B25" s="175" t="s">
        <v>161</v>
      </c>
      <c r="C25" s="175"/>
      <c r="D25" s="97"/>
      <c r="E25" s="179"/>
      <c r="F25" s="180"/>
      <c r="G25" s="180"/>
      <c r="H25" s="180"/>
      <c r="I25" s="181"/>
    </row>
    <row r="26" spans="1:373">
      <c r="A26" s="94">
        <f t="shared" si="7"/>
        <v>12</v>
      </c>
      <c r="B26" s="175" t="s">
        <v>162</v>
      </c>
      <c r="C26" s="175"/>
      <c r="D26" s="97"/>
      <c r="E26" s="179"/>
      <c r="F26" s="180"/>
      <c r="G26" s="180"/>
      <c r="H26" s="180"/>
      <c r="I26" s="181"/>
    </row>
    <row r="27" spans="1:373">
      <c r="A27" s="94">
        <f t="shared" si="7"/>
        <v>13</v>
      </c>
      <c r="B27" s="175" t="s">
        <v>163</v>
      </c>
      <c r="C27" s="175"/>
      <c r="D27" s="97"/>
      <c r="E27" s="179"/>
      <c r="F27" s="180"/>
      <c r="G27" s="180"/>
      <c r="H27" s="180"/>
      <c r="I27" s="181"/>
    </row>
    <row r="28" spans="1:373">
      <c r="A28" s="94">
        <f t="shared" si="7"/>
        <v>14</v>
      </c>
      <c r="B28" s="175" t="s">
        <v>164</v>
      </c>
      <c r="C28" s="175"/>
      <c r="D28" s="97"/>
      <c r="E28" s="179"/>
      <c r="F28" s="180"/>
      <c r="G28" s="180"/>
      <c r="H28" s="180"/>
      <c r="I28" s="181"/>
    </row>
    <row r="29" spans="1:373">
      <c r="A29" s="94">
        <f t="shared" si="7"/>
        <v>15</v>
      </c>
      <c r="B29" s="175" t="s">
        <v>165</v>
      </c>
      <c r="C29" s="175"/>
      <c r="D29" s="97"/>
      <c r="E29" s="179"/>
      <c r="F29" s="180"/>
      <c r="G29" s="180"/>
      <c r="H29" s="180"/>
      <c r="I29" s="181"/>
    </row>
    <row r="30" spans="1:373">
      <c r="A30" s="94">
        <f t="shared" si="7"/>
        <v>16</v>
      </c>
      <c r="B30" s="175" t="s">
        <v>166</v>
      </c>
      <c r="C30" s="175"/>
      <c r="D30" s="97"/>
      <c r="E30" s="179"/>
      <c r="F30" s="180"/>
      <c r="G30" s="180"/>
      <c r="H30" s="180"/>
      <c r="I30" s="181"/>
    </row>
    <row r="31" spans="1:373">
      <c r="A31" s="94">
        <f t="shared" si="7"/>
        <v>17</v>
      </c>
      <c r="B31" s="175" t="s">
        <v>167</v>
      </c>
      <c r="C31" s="175"/>
      <c r="D31" s="97"/>
      <c r="E31" s="179"/>
      <c r="F31" s="180"/>
      <c r="G31" s="180"/>
      <c r="H31" s="180"/>
      <c r="I31" s="181"/>
    </row>
    <row r="32" spans="1:373">
      <c r="A32" s="94">
        <f t="shared" si="7"/>
        <v>18</v>
      </c>
      <c r="B32" s="175" t="s">
        <v>168</v>
      </c>
      <c r="C32" s="175"/>
      <c r="D32" s="97"/>
      <c r="E32" s="179"/>
      <c r="F32" s="180"/>
      <c r="G32" s="180"/>
      <c r="H32" s="180"/>
      <c r="I32" s="181"/>
    </row>
    <row r="33" spans="1:15">
      <c r="A33" s="94">
        <f t="shared" si="7"/>
        <v>19</v>
      </c>
      <c r="B33" s="175" t="s">
        <v>169</v>
      </c>
      <c r="C33" s="175"/>
      <c r="D33" s="97"/>
      <c r="E33" s="179"/>
      <c r="F33" s="180"/>
      <c r="G33" s="180"/>
      <c r="H33" s="180"/>
      <c r="I33" s="181"/>
    </row>
    <row r="34" spans="1:15">
      <c r="A34" s="94">
        <f t="shared" si="7"/>
        <v>20</v>
      </c>
      <c r="B34" s="175" t="s">
        <v>170</v>
      </c>
      <c r="C34" s="175"/>
      <c r="D34" s="97"/>
      <c r="E34" s="179"/>
      <c r="F34" s="180"/>
      <c r="G34" s="180"/>
      <c r="H34" s="180"/>
      <c r="I34" s="181"/>
    </row>
    <row r="35" spans="1:15" ht="25.5" customHeight="1">
      <c r="E35" s="182"/>
      <c r="F35" s="183"/>
      <c r="G35" s="183"/>
      <c r="H35" s="183"/>
      <c r="I35" s="184"/>
    </row>
    <row r="37" spans="1:15">
      <c r="K37" s="176" t="s">
        <v>158</v>
      </c>
      <c r="L37" s="177"/>
      <c r="M37" s="177"/>
      <c r="N37" s="177"/>
      <c r="O37" s="178"/>
    </row>
    <row r="38" spans="1:15">
      <c r="K38" s="179"/>
      <c r="L38" s="180"/>
      <c r="M38" s="180"/>
      <c r="N38" s="180"/>
      <c r="O38" s="181"/>
    </row>
    <row r="39" spans="1:15">
      <c r="K39" s="179"/>
      <c r="L39" s="180"/>
      <c r="M39" s="180"/>
      <c r="N39" s="180"/>
      <c r="O39" s="181"/>
    </row>
    <row r="40" spans="1:15">
      <c r="K40" s="179"/>
      <c r="L40" s="180"/>
      <c r="M40" s="180"/>
      <c r="N40" s="180"/>
      <c r="O40" s="181"/>
    </row>
    <row r="41" spans="1:15">
      <c r="K41" s="179"/>
      <c r="L41" s="180"/>
      <c r="M41" s="180"/>
      <c r="N41" s="180"/>
      <c r="O41" s="181"/>
    </row>
    <row r="42" spans="1:15">
      <c r="K42" s="179"/>
      <c r="L42" s="180"/>
      <c r="M42" s="180"/>
      <c r="N42" s="180"/>
      <c r="O42" s="181"/>
    </row>
    <row r="43" spans="1:15">
      <c r="K43" s="179"/>
      <c r="L43" s="180"/>
      <c r="M43" s="180"/>
      <c r="N43" s="180"/>
      <c r="O43" s="181"/>
    </row>
    <row r="44" spans="1:15">
      <c r="K44" s="179"/>
      <c r="L44" s="180"/>
      <c r="M44" s="180"/>
      <c r="N44" s="180"/>
      <c r="O44" s="181"/>
    </row>
    <row r="45" spans="1:15">
      <c r="K45" s="179"/>
      <c r="L45" s="180"/>
      <c r="M45" s="180"/>
      <c r="N45" s="180"/>
      <c r="O45" s="181"/>
    </row>
    <row r="46" spans="1:15">
      <c r="K46" s="179"/>
      <c r="L46" s="180"/>
      <c r="M46" s="180"/>
      <c r="N46" s="180"/>
      <c r="O46" s="181"/>
    </row>
    <row r="47" spans="1:15">
      <c r="K47" s="179"/>
      <c r="L47" s="180"/>
      <c r="M47" s="180"/>
      <c r="N47" s="180"/>
      <c r="O47" s="181"/>
    </row>
    <row r="48" spans="1:15">
      <c r="K48" s="179"/>
      <c r="L48" s="180"/>
      <c r="M48" s="180"/>
      <c r="N48" s="180"/>
      <c r="O48" s="181"/>
    </row>
    <row r="49" spans="11:15">
      <c r="K49" s="179"/>
      <c r="L49" s="180"/>
      <c r="M49" s="180"/>
      <c r="N49" s="180"/>
      <c r="O49" s="181"/>
    </row>
    <row r="50" spans="11:15" ht="26.25" customHeight="1">
      <c r="K50" s="182"/>
      <c r="L50" s="183"/>
      <c r="M50" s="183"/>
      <c r="N50" s="183"/>
      <c r="O50" s="184"/>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2017-08-18T02:40:40Z</cp:lastPrinted>
  <dcterms:created xsi:type="dcterms:W3CDTF">2017-06-20T03:27:35Z</dcterms:created>
  <dcterms:modified xsi:type="dcterms:W3CDTF">2017-08-22T04:43:30Z</dcterms:modified>
  <cp:category/>
</cp:coreProperties>
</file>