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wm-n-file\共有フォルダ\財政共有\【未処理】各種照会\H30.02.15〆　公営企業経営比較分析表\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<sst xmlns="http://schemas.openxmlformats.org/spreadsheetml/2006/main" count="232" uniqueCount="120">
  <si>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</si>
  <si>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</si>
  <si>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</si>
  <si>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</si>
  <si>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</si>
  <si>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</si>
  <si>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</si>
  <si>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</si>
  <si>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</si>
  <si>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</si>
  <si>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</si>
  <si>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</si>
  <si>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</si>
  <si>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</si>
  <si>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</si>
  <si>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</si>
  <si>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</si>
  <si>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</si>
  <si>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</si>
  <si>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</si>
  <si>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</si>
  <si>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</si>
  <si>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</si>
  <si>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</si>
  <si>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</si>
  <si>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</si>
  <si>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</si>
  <si>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</si>
  <si>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</si>
  <si>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</si>
  <si>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</si>
  <si>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</si>
  <si>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</si>
  <si>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</si>
  <si>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</si>
  <si>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</si>
  <si>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</si>
  <si>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</si>
  <si>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</si>
  <si>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</si>
  <si>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</si>
  <si>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</si>
  <si>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</si>
  <si>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</si>
  <si>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</si>
  <si>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</si>
  <si>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</si>
  <si>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</si>
  <si>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</si>
  <si>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</si>
  <si>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</si>
  <si>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</si>
  <si>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</si>
  <si>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</si>
  <si>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</si>
  <si>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</si>
  <si>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</si>
  <si>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</si>
  <si>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</si>
  <si>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</si>
  <si>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</si>
  <si>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</si>
  <si>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</si>
  <si>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</si>
  <si>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</si>
  <si>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</si>
  <si>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</si>
  <si>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</si>
  <si>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</si>
  <si>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</si>
  <si>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</si>
  <si>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</si>
  <si>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</si>
  <si>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</si>
  <si>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</si>
  <si>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</si>
  <si>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</si>
  <si>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</si>
  <si>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</si>
  <si>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</si>
  <si>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</si>
  <si>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</si>
  <si>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</si>
  <si>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</si>
  <si>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</si>
  <si>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</si>
  <si>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</si>
  <si>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</si>
  <si>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</si>
  <si>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</si>
  <si>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</si>
  <si>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</si>
  <si>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</si>
  <si>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</si>
  <si>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</si>
  <si>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</si>
  <si>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</si>
  <si>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</si>
  <si>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</si>
  <si>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</si>
  <si>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</si>
  <si>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</si>
  <si>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</si>
  <si>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</si>
  <si>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</si>
  <si>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岩美町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</si>
  <si>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</si>
  <si>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</si>
  <si>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</si>
  <si>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</si>
  <si>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</si>
  <si>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</si>
  <si>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</si>
  <si>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</si>
  <si>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</si>
  <si>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</si>
  <si>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町は、水道料金は全国平均とほぼ同水準であり、経常収支比率及び料金回収率は前年度より改善し、経営に必要な経費を水道料金等でほぼ賄うことができている状況にあるといえる。しかし、人口減少、節水型機器の普及等により給水収益は今後も減少傾向にあると予測されるので、中長期的な視野に基づく投資・財政計画（「経営戦略」）を策定し、徹底した効率化、経営基盤強化と財政マネジメントの向上を図ることが必要である。なお、今後とも料金の収納強化を図り、確実に料金収入を確保していく必要がある。　　　　　　　　　　　　　　　　　　　　　　　　　　　　　　　　　　　　　　　　　　　　　　　　　　　　　　　　　　　　　　　　　　　　　　また、企業債残高対給水収益比率が高いことから、今まで企業債を財源とした管路更新が進められてきていたと考えられる。漏水防止対策・有収率の向上・災害時に備えた管路の耐震化等、今後も老朽化した管路の更新は必要となっていくが、これ以上企業債残高が過大となると将来世代への負担も増大となる。本町では「岩美町水道事業ビジョン」を策定し、それに基づいた岩美町水道管路耐震化推進事業により、老朽化した管路の更新・耐震化を順次計画的に進めているところであるが、この事業の財源としては国庫補助金、一般会計出資金をフルに活用しており、企業債の借入れをなるべく抑制することとしている。　　　　　　　　　　　　　　　　　　　　　　　　　　　　</t>
    <rPh sb="37" eb="40">
      <t>ゼンネンド</t>
    </rPh>
    <rPh sb="42" eb="44">
      <t>カイゼン</t>
    </rPh>
    <rPh sb="109" eb="111">
      <t>コンゴ</t>
    </rPh>
    <rPh sb="139" eb="141">
      <t>トウシ</t>
    </rPh>
    <rPh sb="142" eb="144">
      <t>ザイセイ</t>
    </rPh>
    <rPh sb="148" eb="150">
      <t>ケイエイ</t>
    </rPh>
    <rPh sb="150" eb="152">
      <t>センリャク</t>
    </rPh>
    <rPh sb="155" eb="157">
      <t>サクテイ</t>
    </rPh>
    <rPh sb="167" eb="169">
      <t>ケイエイ</t>
    </rPh>
    <rPh sb="169" eb="171">
      <t>キバン</t>
    </rPh>
    <rPh sb="171" eb="173">
      <t>キョウカ</t>
    </rPh>
    <rPh sb="174" eb="176">
      <t>ザイセイ</t>
    </rPh>
    <rPh sb="183" eb="185">
      <t>コウジョウ</t>
    </rPh>
    <rPh sb="186" eb="187">
      <t>ハカ</t>
    </rPh>
    <rPh sb="328" eb="329">
      <t>イマ</t>
    </rPh>
    <rPh sb="445" eb="447">
      <t>ホンチョウ</t>
    </rPh>
    <rPh sb="463" eb="465">
      <t>サクテイ</t>
    </rPh>
    <rPh sb="470" eb="471">
      <t>モト</t>
    </rPh>
    <rPh sb="507" eb="509">
      <t>ジュンジ</t>
    </rPh>
    <phoneticPr fontId="4"/>
  </si>
  <si>
    <t>本町の水道料金は全国平均とほぼ同水準であるが、①経常収支比率及び⑤料金回収率は平均値・類似団体平均値を下回っている。しかし、比率は前年度より改善されており、経常収支比率は100％以上となったこと、料金回収率も100％近くに向上したことから給水収益等で、ある程度の維持管理費等の費用を賄えている状況であるといえる。また、⑥給水原価においては、類似団体平均値を下回っていることからコスト抑制ができていること、③流動比率においては、平均値とほぼ同水準であることから１年以内の支払い能力は問題ないこと、②累積欠損金比率においては、累積欠損金は発生していないことから健全な経営状況にあるといえる。　　　　　　　　　　　　　　　　　　　　　　　　　　　　　　　　　　　　　　ただし、④企業債残高対給水収益比率においては、平均値及び類似団体平均値と比較すると、目減りはしてきているものの企業債残高は依然過大であり、将来世代への負担が重くなっている。よって、これからの将来見通しを踏まえた投資・財政計画の策定、企業債以外の国庫補助等の財源の更なる活用を実施する必要がある。　　　　　　　　　　　　　　　　　　　　　　　　　　⑦施設利用率及び⑧有収率においては、前年度より改善され高い数値となっており、類似団体平均値も上回っていることから効率的な施設利用ができており、収益につながる施設活用ができていると考えられる。　　　　　　　　　　　　　　　　　　　　　　　　　　</t>
    <rPh sb="0" eb="2">
      <t>ホンチョウ</t>
    </rPh>
    <rPh sb="3" eb="5">
      <t>スイドウ</t>
    </rPh>
    <rPh sb="5" eb="7">
      <t>リョウキン</t>
    </rPh>
    <rPh sb="8" eb="10">
      <t>ゼンコク</t>
    </rPh>
    <rPh sb="10" eb="12">
      <t>ヘイキン</t>
    </rPh>
    <rPh sb="15" eb="18">
      <t>ドウスイジュン</t>
    </rPh>
    <rPh sb="24" eb="26">
      <t>ケイジョウ</t>
    </rPh>
    <rPh sb="26" eb="28">
      <t>シュウシ</t>
    </rPh>
    <rPh sb="28" eb="30">
      <t>ヒリツ</t>
    </rPh>
    <rPh sb="30" eb="31">
      <t>オヨ</t>
    </rPh>
    <rPh sb="39" eb="42">
      <t>ヘイキンチ</t>
    </rPh>
    <rPh sb="43" eb="45">
      <t>ルイジ</t>
    </rPh>
    <rPh sb="45" eb="47">
      <t>ダンタイ</t>
    </rPh>
    <rPh sb="47" eb="50">
      <t>ヘイキンチ</t>
    </rPh>
    <rPh sb="51" eb="53">
      <t>シタマワ</t>
    </rPh>
    <rPh sb="62" eb="64">
      <t>ヒリツ</t>
    </rPh>
    <rPh sb="65" eb="68">
      <t>ゼンネンド</t>
    </rPh>
    <rPh sb="70" eb="72">
      <t>カイゼン</t>
    </rPh>
    <rPh sb="78" eb="80">
      <t>ケイジョウ</t>
    </rPh>
    <rPh sb="80" eb="82">
      <t>シュウシ</t>
    </rPh>
    <rPh sb="82" eb="84">
      <t>ヒリツ</t>
    </rPh>
    <rPh sb="89" eb="91">
      <t>イジョウ</t>
    </rPh>
    <rPh sb="108" eb="109">
      <t>チカ</t>
    </rPh>
    <rPh sb="111" eb="113">
      <t>コウジョウ</t>
    </rPh>
    <rPh sb="119" eb="121">
      <t>キュウスイ</t>
    </rPh>
    <rPh sb="121" eb="123">
      <t>シュウエキ</t>
    </rPh>
    <rPh sb="123" eb="124">
      <t>トウ</t>
    </rPh>
    <rPh sb="128" eb="130">
      <t>テイド</t>
    </rPh>
    <rPh sb="131" eb="133">
      <t>イジ</t>
    </rPh>
    <rPh sb="133" eb="136">
      <t>カンリヒ</t>
    </rPh>
    <rPh sb="136" eb="137">
      <t>トウ</t>
    </rPh>
    <rPh sb="138" eb="140">
      <t>ヒヨウ</t>
    </rPh>
    <rPh sb="141" eb="142">
      <t>マカナ</t>
    </rPh>
    <rPh sb="146" eb="148">
      <t>ジョウキョウ</t>
    </rPh>
    <rPh sb="160" eb="162">
      <t>キュウスイ</t>
    </rPh>
    <rPh sb="162" eb="164">
      <t>ゲンカ</t>
    </rPh>
    <rPh sb="336" eb="338">
      <t>キギョウ</t>
    </rPh>
    <rPh sb="338" eb="339">
      <t>サイ</t>
    </rPh>
    <rPh sb="339" eb="341">
      <t>ザンダカ</t>
    </rPh>
    <rPh sb="341" eb="342">
      <t>タイ</t>
    </rPh>
    <rPh sb="342" eb="344">
      <t>キュウスイ</t>
    </rPh>
    <rPh sb="344" eb="346">
      <t>シュウエキ</t>
    </rPh>
    <rPh sb="346" eb="348">
      <t>ヒリツ</t>
    </rPh>
    <rPh sb="354" eb="357">
      <t>ヘイキンチ</t>
    </rPh>
    <rPh sb="357" eb="358">
      <t>オヨ</t>
    </rPh>
    <rPh sb="359" eb="361">
      <t>ルイジ</t>
    </rPh>
    <rPh sb="361" eb="363">
      <t>ダンタイ</t>
    </rPh>
    <rPh sb="363" eb="366">
      <t>ヘイキンチ</t>
    </rPh>
    <rPh sb="367" eb="369">
      <t>ヒカク</t>
    </rPh>
    <rPh sb="373" eb="375">
      <t>メベ</t>
    </rPh>
    <rPh sb="386" eb="388">
      <t>キギョウ</t>
    </rPh>
    <rPh sb="388" eb="389">
      <t>サイ</t>
    </rPh>
    <rPh sb="389" eb="391">
      <t>ザンダカ</t>
    </rPh>
    <rPh sb="392" eb="394">
      <t>イゼン</t>
    </rPh>
    <rPh sb="394" eb="396">
      <t>カダイ</t>
    </rPh>
    <rPh sb="400" eb="402">
      <t>ショウライ</t>
    </rPh>
    <rPh sb="402" eb="404">
      <t>セダイ</t>
    </rPh>
    <rPh sb="406" eb="408">
      <t>フタン</t>
    </rPh>
    <rPh sb="409" eb="410">
      <t>オモ</t>
    </rPh>
    <rPh sb="426" eb="428">
      <t>ショウライ</t>
    </rPh>
    <rPh sb="428" eb="430">
      <t>ミトオ</t>
    </rPh>
    <rPh sb="432" eb="433">
      <t>フ</t>
    </rPh>
    <rPh sb="436" eb="438">
      <t>トウシ</t>
    </rPh>
    <rPh sb="444" eb="446">
      <t>サクテイ</t>
    </rPh>
    <rPh sb="447" eb="449">
      <t>キギョウ</t>
    </rPh>
    <rPh sb="449" eb="450">
      <t>サイ</t>
    </rPh>
    <rPh sb="450" eb="452">
      <t>イガイ</t>
    </rPh>
    <rPh sb="453" eb="455">
      <t>コッコ</t>
    </rPh>
    <rPh sb="455" eb="457">
      <t>ホジョ</t>
    </rPh>
    <rPh sb="457" eb="458">
      <t>トウ</t>
    </rPh>
    <rPh sb="459" eb="461">
      <t>ザイゲン</t>
    </rPh>
    <rPh sb="462" eb="463">
      <t>サラ</t>
    </rPh>
    <rPh sb="465" eb="467">
      <t>カツヨウ</t>
    </rPh>
    <rPh sb="468" eb="470">
      <t>ジッシ</t>
    </rPh>
    <rPh sb="472" eb="474">
      <t>ヒツヨウ</t>
    </rPh>
    <rPh sb="505" eb="507">
      <t>シセツ</t>
    </rPh>
    <rPh sb="507" eb="510">
      <t>リヨウリツ</t>
    </rPh>
    <rPh sb="510" eb="511">
      <t>オヨ</t>
    </rPh>
    <rPh sb="513" eb="516">
      <t>ユウシュウリツ</t>
    </rPh>
    <rPh sb="522" eb="525">
      <t>ゼンネンド</t>
    </rPh>
    <rPh sb="527" eb="529">
      <t>カイゼン</t>
    </rPh>
    <rPh sb="531" eb="532">
      <t>タカ</t>
    </rPh>
    <rPh sb="533" eb="535">
      <t>スウチ</t>
    </rPh>
    <rPh sb="542" eb="544">
      <t>ルイジ</t>
    </rPh>
    <rPh sb="544" eb="546">
      <t>ダンタイ</t>
    </rPh>
    <rPh sb="546" eb="549">
      <t>ヘイキンチ</t>
    </rPh>
    <rPh sb="550" eb="552">
      <t>ウワマワ</t>
    </rPh>
    <rPh sb="560" eb="563">
      <t>コウリツテキ</t>
    </rPh>
    <rPh sb="564" eb="566">
      <t>シセツ</t>
    </rPh>
    <rPh sb="566" eb="568">
      <t>リヨウ</t>
    </rPh>
    <rPh sb="575" eb="577">
      <t>シュウエキ</t>
    </rPh>
    <rPh sb="582" eb="584">
      <t>シセツ</t>
    </rPh>
    <rPh sb="584" eb="586">
      <t>カツヨウ</t>
    </rPh>
    <rPh sb="593" eb="594">
      <t>カンガ</t>
    </rPh>
    <phoneticPr fontId="4"/>
  </si>
  <si>
    <t>①有形固定資産減価償却率及び②管路経年化率においては、前年度同様に平均値を下回っており、他団体と比較して施設や管路の老朽化は進んでいないので良好である。　　　　　　　　　　　　　　　　　　　　　　　　③管路更新率においては、前年度より改善されて平均値を上回っており、管路の更新ペースは他団体と比較して良好である。　　　　　　　　　　　　　　　　　　　　　　　　　　　　　　これらの指標により、本町の水道施設・管路等の状況は、老朽化が抑制されており、更新ペースも良好であるといえる。　　　　　　　　　　　　　　　　　　　　　　　　　　　　　　　　　　　　　　　　　　　また本町では中長期的な事業計画を策定した「岩美町水道事業ビジョン」に基づき、平成27年度より老朽化の著しい水道施設から国庫補助等を活用した管路等施設の耐震化を順次進めているところである。（「岩美町水道管路耐震化推進事業」）この耐震化推進事業により更なる有収率の向上、管路更新率の向上を目指したい。</t>
    <rPh sb="1" eb="3">
      <t>ユウケイ</t>
    </rPh>
    <rPh sb="3" eb="5">
      <t>コテイ</t>
    </rPh>
    <rPh sb="5" eb="7">
      <t>シサン</t>
    </rPh>
    <rPh sb="7" eb="9">
      <t>ゲンカ</t>
    </rPh>
    <rPh sb="9" eb="11">
      <t>ショウキャク</t>
    </rPh>
    <rPh sb="11" eb="12">
      <t>リツ</t>
    </rPh>
    <rPh sb="12" eb="13">
      <t>オヨ</t>
    </rPh>
    <rPh sb="15" eb="17">
      <t>カンロ</t>
    </rPh>
    <rPh sb="17" eb="19">
      <t>ケイネン</t>
    </rPh>
    <rPh sb="19" eb="20">
      <t>カ</t>
    </rPh>
    <rPh sb="20" eb="21">
      <t>リツ</t>
    </rPh>
    <rPh sb="27" eb="30">
      <t>ゼンネンド</t>
    </rPh>
    <rPh sb="30" eb="32">
      <t>ドウヨウ</t>
    </rPh>
    <rPh sb="33" eb="36">
      <t>ヘイキンチ</t>
    </rPh>
    <rPh sb="37" eb="39">
      <t>シタマワ</t>
    </rPh>
    <rPh sb="44" eb="45">
      <t>タ</t>
    </rPh>
    <rPh sb="45" eb="47">
      <t>ダンタイ</t>
    </rPh>
    <rPh sb="48" eb="50">
      <t>ヒカク</t>
    </rPh>
    <rPh sb="55" eb="57">
      <t>カンロ</t>
    </rPh>
    <rPh sb="58" eb="61">
      <t>ロウキュウカ</t>
    </rPh>
    <rPh sb="62" eb="63">
      <t>スス</t>
    </rPh>
    <rPh sb="70" eb="72">
      <t>リョウコウ</t>
    </rPh>
    <rPh sb="101" eb="103">
      <t>カンロ</t>
    </rPh>
    <rPh sb="103" eb="105">
      <t>コウシン</t>
    </rPh>
    <rPh sb="105" eb="106">
      <t>リツ</t>
    </rPh>
    <rPh sb="112" eb="115">
      <t>ゼンネンド</t>
    </rPh>
    <rPh sb="117" eb="119">
      <t>カイゼン</t>
    </rPh>
    <rPh sb="122" eb="125">
      <t>ヘイキンチ</t>
    </rPh>
    <rPh sb="126" eb="128">
      <t>ウワマワ</t>
    </rPh>
    <rPh sb="133" eb="135">
      <t>カンロ</t>
    </rPh>
    <rPh sb="136" eb="138">
      <t>コウシン</t>
    </rPh>
    <rPh sb="142" eb="143">
      <t>タ</t>
    </rPh>
    <rPh sb="143" eb="145">
      <t>ダンタイ</t>
    </rPh>
    <rPh sb="146" eb="148">
      <t>ヒカク</t>
    </rPh>
    <rPh sb="150" eb="152">
      <t>リョウコウ</t>
    </rPh>
    <rPh sb="190" eb="192">
      <t>シヒョウ</t>
    </rPh>
    <rPh sb="196" eb="198">
      <t>ホンチョウ</t>
    </rPh>
    <rPh sb="199" eb="201">
      <t>スイドウ</t>
    </rPh>
    <rPh sb="201" eb="203">
      <t>シセツ</t>
    </rPh>
    <rPh sb="204" eb="206">
      <t>カンロ</t>
    </rPh>
    <rPh sb="206" eb="207">
      <t>トウ</t>
    </rPh>
    <rPh sb="208" eb="210">
      <t>ジョウキョウ</t>
    </rPh>
    <rPh sb="212" eb="215">
      <t>ロウキュウカ</t>
    </rPh>
    <rPh sb="216" eb="218">
      <t>ヨクセイ</t>
    </rPh>
    <rPh sb="224" eb="226">
      <t>コウシン</t>
    </rPh>
    <rPh sb="230" eb="232">
      <t>リョウコウ</t>
    </rPh>
    <rPh sb="396" eb="398">
      <t>タイシン</t>
    </rPh>
    <rPh sb="398" eb="399">
      <t>カ</t>
    </rPh>
    <rPh sb="399" eb="401">
      <t>スイシン</t>
    </rPh>
    <rPh sb="401" eb="403">
      <t>ジギョウ</t>
    </rPh>
    <rPh sb="406" eb="407">
      <t>サラ</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</si>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</sst>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0.03</c:v>
                </c:pt>
                <c:pt idx="1">
                  <c:v>0.96</c:v>
                </c:pt>
                <c:pt idx="2">
                  <c:v>0.93</c:v>
                </c:pt>
                <c:pt idx="3">
                  <c:v>0.72</c:v>
                </c:pt>
                <c:pt idx="4">
                  <c:v>1.33</c:v>
                </c:pt>
              </c:numCache>
            </c:numRef>
          </c:val>
          <c:extLst>
            <c:ext xmlns:c16="http://schemas.microsoft.com/office/drawing/2014/chart" uri="{C3380CC4-5D6E-409C-BE32-E72D297353CC}">
              <c16:uniqueId val="{00000000-2DA6-4AC1-A984-CBA0C280F8E9}"/>
            </c:ext>
          </c:extLst>
        </c:ser>
        <c:dLbls>
          <c:showLegendKey val="0"/>
          <c:showVal val="0"/>
          <c:showCatName val="0"/>
          <c:showSerName val="0"/>
          <c:showPercent val="0"/>
          <c:showBubbleSize val="0"/>
        </c:dLbls>
        <c:gapWidth val="150"/>
        <c:axId val="89463040"/>
        <c:axId val="894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2DA6-4AC1-A984-CBA0C280F8E9}"/>
            </c:ext>
          </c:extLst>
        </c:ser>
        <c:dLbls>
          <c:showLegendKey val="0"/>
          <c:showVal val="0"/>
          <c:showCatName val="0"/>
          <c:showSerName val="0"/>
          <c:showPercent val="0"/>
          <c:showBubbleSize val="0"/>
        </c:dLbls>
        <c:marker val="1"/>
        <c:smooth val="0"/>
        <c:axId val="89463040"/>
        <c:axId val="89473408"/>
      </c:lineChart>
      <c:dateAx>
        <c:axId val="89463040"/>
        <c:scaling>
          <c:orientation val="minMax"/>
        </c:scaling>
        <c:delete val="1"/>
        <c:axPos val="b"/>
        <c:numFmt formatCode="ge" sourceLinked="1"/>
        <c:majorTickMark val="none"/>
        <c:minorTickMark val="none"/>
        <c:tickLblPos val="none"/>
        <c:crossAx val="89473408"/>
        <c:crosses val="autoZero"/>
        <c:auto val="1"/>
        <c:lblOffset val="100"/>
        <c:baseTimeUnit val="years"/>
      </c:dateAx>
      <c:valAx>
        <c:axId val="894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44.58</c:v>
                </c:pt>
                <c:pt idx="1">
                  <c:v>65.400000000000006</c:v>
                </c:pt>
                <c:pt idx="2">
                  <c:v>65.400000000000006</c:v>
                </c:pt>
                <c:pt idx="3">
                  <c:v>66.61</c:v>
                </c:pt>
                <c:pt idx="4">
                  <c:v>69.06</c:v>
                </c:pt>
              </c:numCache>
            </c:numRef>
          </c:val>
          <c:extLst>
            <c:ext xmlns:c16="http://schemas.microsoft.com/office/drawing/2014/chart" uri="{C3380CC4-5D6E-409C-BE32-E72D297353CC}">
              <c16:uniqueId val="{00000000-7ADE-4ECB-BAF8-FF5C6D81FADC}"/>
            </c:ext>
          </c:extLst>
        </c:ser>
        <c:dLbls>
          <c:showLegendKey val="0"/>
          <c:showVal val="0"/>
          <c:showCatName val="0"/>
          <c:showSerName val="0"/>
          <c:showPercent val="0"/>
          <c:showBubbleSize val="0"/>
        </c:dLbls>
        <c:gapWidth val="150"/>
        <c:axId val="90013056"/>
        <c:axId val="90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7ADE-4ECB-BAF8-FF5C6D81FADC}"/>
            </c:ext>
          </c:extLst>
        </c:ser>
        <c:dLbls>
          <c:showLegendKey val="0"/>
          <c:showVal val="0"/>
          <c:showCatName val="0"/>
          <c:showSerName val="0"/>
          <c:showPercent val="0"/>
          <c:showBubbleSize val="0"/>
        </c:dLbls>
        <c:marker val="1"/>
        <c:smooth val="0"/>
        <c:axId val="90013056"/>
        <c:axId val="90031616"/>
      </c:lineChart>
      <c:dateAx>
        <c:axId val="90013056"/>
        <c:scaling>
          <c:orientation val="minMax"/>
        </c:scaling>
        <c:delete val="1"/>
        <c:axPos val="b"/>
        <c:numFmt formatCode="ge" sourceLinked="1"/>
        <c:majorTickMark val="none"/>
        <c:minorTickMark val="none"/>
        <c:tickLblPos val="none"/>
        <c:crossAx val="90031616"/>
        <c:crosses val="autoZero"/>
        <c:auto val="1"/>
        <c:lblOffset val="100"/>
        <c:baseTimeUnit val="years"/>
      </c:dateAx>
      <c:valAx>
        <c:axId val="90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82.18</c:v>
                </c:pt>
                <c:pt idx="1">
                  <c:v>83.05</c:v>
                </c:pt>
                <c:pt idx="2">
                  <c:v>80.97</c:v>
                </c:pt>
                <c:pt idx="3">
                  <c:v>79.34</c:v>
                </c:pt>
                <c:pt idx="4">
                  <c:v>82.21</c:v>
                </c:pt>
              </c:numCache>
            </c:numRef>
          </c:val>
          <c:extLst>
            <c:ext xmlns:c16="http://schemas.microsoft.com/office/drawing/2014/chart" uri="{C3380CC4-5D6E-409C-BE32-E72D297353CC}">
              <c16:uniqueId val="{00000000-44AB-4ABB-A7CA-46945A94732F}"/>
            </c:ext>
          </c:extLst>
        </c:ser>
        <c:dLbls>
          <c:showLegendKey val="0"/>
          <c:showVal val="0"/>
          <c:showCatName val="0"/>
          <c:showSerName val="0"/>
          <c:showPercent val="0"/>
          <c:showBubbleSize val="0"/>
        </c:dLbls>
        <c:gapWidth val="150"/>
        <c:axId val="90045440"/>
        <c:axId val="904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44AB-4ABB-A7CA-46945A94732F}"/>
            </c:ext>
          </c:extLst>
        </c:ser>
        <c:dLbls>
          <c:showLegendKey val="0"/>
          <c:showVal val="0"/>
          <c:showCatName val="0"/>
          <c:showSerName val="0"/>
          <c:showPercent val="0"/>
          <c:showBubbleSize val="0"/>
        </c:dLbls>
        <c:marker val="1"/>
        <c:smooth val="0"/>
        <c:axId val="90045440"/>
        <c:axId val="90444928"/>
      </c:lineChart>
      <c:dateAx>
        <c:axId val="90045440"/>
        <c:scaling>
          <c:orientation val="minMax"/>
        </c:scaling>
        <c:delete val="1"/>
        <c:axPos val="b"/>
        <c:numFmt formatCode="ge" sourceLinked="1"/>
        <c:majorTickMark val="none"/>
        <c:minorTickMark val="none"/>
        <c:tickLblPos val="none"/>
        <c:crossAx val="90444928"/>
        <c:crosses val="autoZero"/>
        <c:auto val="1"/>
        <c:lblOffset val="100"/>
        <c:baseTimeUnit val="years"/>
      </c:dateAx>
      <c:valAx>
        <c:axId val="904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97.49</c:v>
                </c:pt>
                <c:pt idx="1">
                  <c:v>99.07</c:v>
                </c:pt>
                <c:pt idx="2">
                  <c:v>95.96</c:v>
                </c:pt>
                <c:pt idx="3">
                  <c:v>98.46</c:v>
                </c:pt>
                <c:pt idx="4">
                  <c:v>107.29</c:v>
                </c:pt>
              </c:numCache>
            </c:numRef>
          </c:val>
          <c:extLst>
            <c:ext xmlns:c16="http://schemas.microsoft.com/office/drawing/2014/chart" uri="{C3380CC4-5D6E-409C-BE32-E72D297353CC}">
              <c16:uniqueId val="{00000000-04E5-41D6-8C5A-1EBD9CFD25C1}"/>
            </c:ext>
          </c:extLst>
        </c:ser>
        <c:dLbls>
          <c:showLegendKey val="0"/>
          <c:showVal val="0"/>
          <c:showCatName val="0"/>
          <c:showSerName val="0"/>
          <c:showPercent val="0"/>
          <c:showBubbleSize val="0"/>
        </c:dLbls>
        <c:gapWidth val="150"/>
        <c:axId val="89491328"/>
        <c:axId val="895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04E5-41D6-8C5A-1EBD9CFD25C1}"/>
            </c:ext>
          </c:extLst>
        </c:ser>
        <c:dLbls>
          <c:showLegendKey val="0"/>
          <c:showVal val="0"/>
          <c:showCatName val="0"/>
          <c:showSerName val="0"/>
          <c:showPercent val="0"/>
          <c:showBubbleSize val="0"/>
        </c:dLbls>
        <c:marker val="1"/>
        <c:smooth val="0"/>
        <c:axId val="89491328"/>
        <c:axId val="89505792"/>
      </c:lineChart>
      <c:dateAx>
        <c:axId val="89491328"/>
        <c:scaling>
          <c:orientation val="minMax"/>
        </c:scaling>
        <c:delete val="1"/>
        <c:axPos val="b"/>
        <c:numFmt formatCode="ge" sourceLinked="1"/>
        <c:majorTickMark val="none"/>
        <c:minorTickMark val="none"/>
        <c:tickLblPos val="none"/>
        <c:crossAx val="89505792"/>
        <c:crosses val="autoZero"/>
        <c:auto val="1"/>
        <c:lblOffset val="100"/>
        <c:baseTimeUnit val="years"/>
      </c:dateAx>
      <c:valAx>
        <c:axId val="8950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33.03</c:v>
                </c:pt>
                <c:pt idx="1">
                  <c:v>31.17</c:v>
                </c:pt>
                <c:pt idx="2">
                  <c:v>31.71</c:v>
                </c:pt>
                <c:pt idx="3">
                  <c:v>34.049999999999997</c:v>
                </c:pt>
                <c:pt idx="4">
                  <c:v>36.049999999999997</c:v>
                </c:pt>
              </c:numCache>
            </c:numRef>
          </c:val>
          <c:extLst>
            <c:ext xmlns:c16="http://schemas.microsoft.com/office/drawing/2014/chart" uri="{C3380CC4-5D6E-409C-BE32-E72D297353CC}">
              <c16:uniqueId val="{00000000-6CC1-49E8-A2DC-2B81626823A2}"/>
            </c:ext>
          </c:extLst>
        </c:ser>
        <c:dLbls>
          <c:showLegendKey val="0"/>
          <c:showVal val="0"/>
          <c:showCatName val="0"/>
          <c:showSerName val="0"/>
          <c:showPercent val="0"/>
          <c:showBubbleSize val="0"/>
        </c:dLbls>
        <c:gapWidth val="150"/>
        <c:axId val="89728512"/>
        <c:axId val="897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6CC1-49E8-A2DC-2B81626823A2}"/>
            </c:ext>
          </c:extLst>
        </c:ser>
        <c:dLbls>
          <c:showLegendKey val="0"/>
          <c:showVal val="0"/>
          <c:showCatName val="0"/>
          <c:showSerName val="0"/>
          <c:showPercent val="0"/>
          <c:showBubbleSize val="0"/>
        </c:dLbls>
        <c:marker val="1"/>
        <c:smooth val="0"/>
        <c:axId val="89728512"/>
        <c:axId val="89730432"/>
      </c:lineChart>
      <c:dateAx>
        <c:axId val="89728512"/>
        <c:scaling>
          <c:orientation val="minMax"/>
        </c:scaling>
        <c:delete val="1"/>
        <c:axPos val="b"/>
        <c:numFmt formatCode="ge" sourceLinked="1"/>
        <c:majorTickMark val="none"/>
        <c:minorTickMark val="none"/>
        <c:tickLblPos val="none"/>
        <c:crossAx val="89730432"/>
        <c:crosses val="autoZero"/>
        <c:auto val="1"/>
        <c:lblOffset val="100"/>
        <c:baseTimeUnit val="years"/>
      </c:dateAx>
      <c:valAx>
        <c:axId val="89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0.52</c:v>
                </c:pt>
                <c:pt idx="1">
                  <c:v>0.52</c:v>
                </c:pt>
                <c:pt idx="2">
                  <c:v>0.52</c:v>
                </c:pt>
                <c:pt idx="3">
                  <c:v>0.52</c:v>
                </c:pt>
                <c:pt idx="4">
                  <c:v>0.52</c:v>
                </c:pt>
              </c:numCache>
            </c:numRef>
          </c:val>
          <c:extLst>
            <c:ext xmlns:c16="http://schemas.microsoft.com/office/drawing/2014/chart" uri="{C3380CC4-5D6E-409C-BE32-E72D297353CC}">
              <c16:uniqueId val="{00000000-9F86-4269-8F37-3829B597E013}"/>
            </c:ext>
          </c:extLst>
        </c:ser>
        <c:dLbls>
          <c:showLegendKey val="0"/>
          <c:showVal val="0"/>
          <c:showCatName val="0"/>
          <c:showSerName val="0"/>
          <c:showPercent val="0"/>
          <c:showBubbleSize val="0"/>
        </c:dLbls>
        <c:gapWidth val="150"/>
        <c:axId val="89752704"/>
        <c:axId val="897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9F86-4269-8F37-3829B597E013}"/>
            </c:ext>
          </c:extLst>
        </c:ser>
        <c:dLbls>
          <c:showLegendKey val="0"/>
          <c:showVal val="0"/>
          <c:showCatName val="0"/>
          <c:showSerName val="0"/>
          <c:showPercent val="0"/>
          <c:showBubbleSize val="0"/>
        </c:dLbls>
        <c:marker val="1"/>
        <c:smooth val="0"/>
        <c:axId val="89752704"/>
        <c:axId val="89754624"/>
      </c:lineChart>
      <c:dateAx>
        <c:axId val="89752704"/>
        <c:scaling>
          <c:orientation val="minMax"/>
        </c:scaling>
        <c:delete val="1"/>
        <c:axPos val="b"/>
        <c:numFmt formatCode="ge" sourceLinked="1"/>
        <c:majorTickMark val="none"/>
        <c:minorTickMark val="none"/>
        <c:tickLblPos val="none"/>
        <c:crossAx val="89754624"/>
        <c:crosses val="autoZero"/>
        <c:auto val="1"/>
        <c:lblOffset val="100"/>
        <c:baseTimeUnit val="years"/>
      </c:dateAx>
      <c:valAx>
        <c:axId val="89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39.630000000000003</c:v>
                </c:pt>
                <c:pt idx="1">
                  <c:v>40.94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DB-45C8-AFB1-5EF96F7D42A0}"/>
            </c:ext>
          </c:extLst>
        </c:ser>
        <c:dLbls>
          <c:showLegendKey val="0"/>
          <c:showVal val="0"/>
          <c:showCatName val="0"/>
          <c:showSerName val="0"/>
          <c:showPercent val="0"/>
          <c:showBubbleSize val="0"/>
        </c:dLbls>
        <c:gapWidth val="150"/>
        <c:axId val="89793664"/>
        <c:axId val="897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1CDB-45C8-AFB1-5EF96F7D42A0}"/>
            </c:ext>
          </c:extLst>
        </c:ser>
        <c:dLbls>
          <c:showLegendKey val="0"/>
          <c:showVal val="0"/>
          <c:showCatName val="0"/>
          <c:showSerName val="0"/>
          <c:showPercent val="0"/>
          <c:showBubbleSize val="0"/>
        </c:dLbls>
        <c:marker val="1"/>
        <c:smooth val="0"/>
        <c:axId val="89793664"/>
        <c:axId val="89795584"/>
      </c:lineChart>
      <c:dateAx>
        <c:axId val="89793664"/>
        <c:scaling>
          <c:orientation val="minMax"/>
        </c:scaling>
        <c:delete val="1"/>
        <c:axPos val="b"/>
        <c:numFmt formatCode="ge" sourceLinked="1"/>
        <c:majorTickMark val="none"/>
        <c:minorTickMark val="none"/>
        <c:tickLblPos val="none"/>
        <c:crossAx val="89795584"/>
        <c:crosses val="autoZero"/>
        <c:auto val="1"/>
        <c:lblOffset val="100"/>
        <c:baseTimeUnit val="years"/>
      </c:dateAx>
      <c:valAx>
        <c:axId val="8979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348.4</c:v>
                </c:pt>
                <c:pt idx="1">
                  <c:v>832.95</c:v>
                </c:pt>
                <c:pt idx="2">
                  <c:v>217.98</c:v>
                </c:pt>
                <c:pt idx="3">
                  <c:v>256.33999999999997</c:v>
                </c:pt>
                <c:pt idx="4">
                  <c:v>245.58</c:v>
                </c:pt>
              </c:numCache>
            </c:numRef>
          </c:val>
          <c:extLst>
            <c:ext xmlns:c16="http://schemas.microsoft.com/office/drawing/2014/chart" uri="{C3380CC4-5D6E-409C-BE32-E72D297353CC}">
              <c16:uniqueId val="{00000000-1F08-4187-8994-026DB458C1D2}"/>
            </c:ext>
          </c:extLst>
        </c:ser>
        <c:dLbls>
          <c:showLegendKey val="0"/>
          <c:showVal val="0"/>
          <c:showCatName val="0"/>
          <c:showSerName val="0"/>
          <c:showPercent val="0"/>
          <c:showBubbleSize val="0"/>
        </c:dLbls>
        <c:gapWidth val="150"/>
        <c:axId val="89809664"/>
        <c:axId val="89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1F08-4187-8994-026DB458C1D2}"/>
            </c:ext>
          </c:extLst>
        </c:ser>
        <c:dLbls>
          <c:showLegendKey val="0"/>
          <c:showVal val="0"/>
          <c:showCatName val="0"/>
          <c:showSerName val="0"/>
          <c:showPercent val="0"/>
          <c:showBubbleSize val="0"/>
        </c:dLbls>
        <c:marker val="1"/>
        <c:smooth val="0"/>
        <c:axId val="89809664"/>
        <c:axId val="89811584"/>
      </c:lineChart>
      <c:dateAx>
        <c:axId val="89809664"/>
        <c:scaling>
          <c:orientation val="minMax"/>
        </c:scaling>
        <c:delete val="1"/>
        <c:axPos val="b"/>
        <c:numFmt formatCode="ge" sourceLinked="1"/>
        <c:majorTickMark val="none"/>
        <c:minorTickMark val="none"/>
        <c:tickLblPos val="none"/>
        <c:crossAx val="89811584"/>
        <c:crosses val="autoZero"/>
        <c:auto val="1"/>
        <c:lblOffset val="100"/>
        <c:baseTimeUnit val="years"/>
      </c:dateAx>
      <c:valAx>
        <c:axId val="898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979.9</c:v>
                </c:pt>
                <c:pt idx="1">
                  <c:v>1010.33</c:v>
                </c:pt>
                <c:pt idx="2">
                  <c:v>997.38</c:v>
                </c:pt>
                <c:pt idx="3">
                  <c:v>960.9</c:v>
                </c:pt>
                <c:pt idx="4">
                  <c:v>922.97</c:v>
                </c:pt>
              </c:numCache>
            </c:numRef>
          </c:val>
          <c:extLst>
            <c:ext xmlns:c16="http://schemas.microsoft.com/office/drawing/2014/chart" uri="{C3380CC4-5D6E-409C-BE32-E72D297353CC}">
              <c16:uniqueId val="{00000000-B733-4793-9B06-657FF982EEDB}"/>
            </c:ext>
          </c:extLst>
        </c:ser>
        <c:dLbls>
          <c:showLegendKey val="0"/>
          <c:showVal val="0"/>
          <c:showCatName val="0"/>
          <c:showSerName val="0"/>
          <c:showPercent val="0"/>
          <c:showBubbleSize val="0"/>
        </c:dLbls>
        <c:gapWidth val="150"/>
        <c:axId val="89846144"/>
        <c:axId val="898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B733-4793-9B06-657FF982EEDB}"/>
            </c:ext>
          </c:extLst>
        </c:ser>
        <c:dLbls>
          <c:showLegendKey val="0"/>
          <c:showVal val="0"/>
          <c:showCatName val="0"/>
          <c:showSerName val="0"/>
          <c:showPercent val="0"/>
          <c:showBubbleSize val="0"/>
        </c:dLbls>
        <c:marker val="1"/>
        <c:smooth val="0"/>
        <c:axId val="89846144"/>
        <c:axId val="89848064"/>
      </c:lineChart>
      <c:dateAx>
        <c:axId val="89846144"/>
        <c:scaling>
          <c:orientation val="minMax"/>
        </c:scaling>
        <c:delete val="1"/>
        <c:axPos val="b"/>
        <c:numFmt formatCode="ge" sourceLinked="1"/>
        <c:majorTickMark val="none"/>
        <c:minorTickMark val="none"/>
        <c:tickLblPos val="none"/>
        <c:crossAx val="89848064"/>
        <c:crosses val="autoZero"/>
        <c:auto val="1"/>
        <c:lblOffset val="100"/>
        <c:baseTimeUnit val="years"/>
      </c:dateAx>
      <c:valAx>
        <c:axId val="8984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91.43</c:v>
                </c:pt>
                <c:pt idx="1">
                  <c:v>90.93</c:v>
                </c:pt>
                <c:pt idx="2">
                  <c:v>85.25</c:v>
                </c:pt>
                <c:pt idx="3">
                  <c:v>92.16</c:v>
                </c:pt>
                <c:pt idx="4">
                  <c:v>99.96</c:v>
                </c:pt>
              </c:numCache>
            </c:numRef>
          </c:val>
          <c:extLst>
            <c:ext xmlns:c16="http://schemas.microsoft.com/office/drawing/2014/chart" uri="{C3380CC4-5D6E-409C-BE32-E72D297353CC}">
              <c16:uniqueId val="{00000000-975C-4C49-AAD8-CC7A584696CA}"/>
            </c:ext>
          </c:extLst>
        </c:ser>
        <c:dLbls>
          <c:showLegendKey val="0"/>
          <c:showVal val="0"/>
          <c:showCatName val="0"/>
          <c:showSerName val="0"/>
          <c:showPercent val="0"/>
          <c:showBubbleSize val="0"/>
        </c:dLbls>
        <c:gapWidth val="150"/>
        <c:axId val="89956352"/>
        <c:axId val="899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975C-4C49-AAD8-CC7A584696CA}"/>
            </c:ext>
          </c:extLst>
        </c:ser>
        <c:dLbls>
          <c:showLegendKey val="0"/>
          <c:showVal val="0"/>
          <c:showCatName val="0"/>
          <c:showSerName val="0"/>
          <c:showPercent val="0"/>
          <c:showBubbleSize val="0"/>
        </c:dLbls>
        <c:marker val="1"/>
        <c:smooth val="0"/>
        <c:axId val="89956352"/>
        <c:axId val="89958272"/>
      </c:lineChart>
      <c:dateAx>
        <c:axId val="89956352"/>
        <c:scaling>
          <c:orientation val="minMax"/>
        </c:scaling>
        <c:delete val="1"/>
        <c:axPos val="b"/>
        <c:numFmt formatCode="ge" sourceLinked="1"/>
        <c:majorTickMark val="none"/>
        <c:minorTickMark val="none"/>
        <c:tickLblPos val="none"/>
        <c:crossAx val="89958272"/>
        <c:crosses val="autoZero"/>
        <c:auto val="1"/>
        <c:lblOffset val="100"/>
        <c:baseTimeUnit val="years"/>
      </c:dateAx>
      <c:valAx>
        <c:axId val="899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185.83</c:v>
                </c:pt>
                <c:pt idx="1">
                  <c:v>186.58</c:v>
                </c:pt>
                <c:pt idx="2">
                  <c:v>200.91</c:v>
                </c:pt>
                <c:pt idx="3">
                  <c:v>186.14</c:v>
                </c:pt>
                <c:pt idx="4">
                  <c:v>172.67</c:v>
                </c:pt>
              </c:numCache>
            </c:numRef>
          </c:val>
          <c:extLst>
            <c:ext xmlns:c16="http://schemas.microsoft.com/office/drawing/2014/chart" uri="{C3380CC4-5D6E-409C-BE32-E72D297353CC}">
              <c16:uniqueId val="{00000000-F2B6-4BF1-B4C1-86DDB9A872C3}"/>
            </c:ext>
          </c:extLst>
        </c:ser>
        <c:dLbls>
          <c:showLegendKey val="0"/>
          <c:showVal val="0"/>
          <c:showCatName val="0"/>
          <c:showSerName val="0"/>
          <c:showPercent val="0"/>
          <c:showBubbleSize val="0"/>
        </c:dLbls>
        <c:gapWidth val="150"/>
        <c:axId val="89976192"/>
        <c:axId val="899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F2B6-4BF1-B4C1-86DDB9A872C3}"/>
            </c:ext>
          </c:extLst>
        </c:ser>
        <c:dLbls>
          <c:showLegendKey val="0"/>
          <c:showVal val="0"/>
          <c:showCatName val="0"/>
          <c:showSerName val="0"/>
          <c:showPercent val="0"/>
          <c:showBubbleSize val="0"/>
        </c:dLbls>
        <c:marker val="1"/>
        <c:smooth val="0"/>
        <c:axId val="89976192"/>
        <c:axId val="89978368"/>
      </c:lineChart>
      <c:dateAx>
        <c:axId val="89976192"/>
        <c:scaling>
          <c:orientation val="minMax"/>
        </c:scaling>
        <c:delete val="1"/>
        <c:axPos val="b"/>
        <c:numFmt formatCode="ge" sourceLinked="1"/>
        <c:majorTickMark val="none"/>
        <c:minorTickMark val="none"/>
        <c:tickLblPos val="none"/>
        <c:crossAx val="89978368"/>
        <c:crosses val="autoZero"/>
        <c:auto val="1"/>
        <c:lblOffset val="100"/>
        <c:baseTimeUnit val="years"/>
      </c:dateAx>
      <c:valAx>
        <c:axId val="899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鳥取県　岩美町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11891</v>
      </c>
      <c r="AM8" s="61"/>
      <c r="AN8" s="61"/>
      <c r="AO8" s="61"/>
      <c r="AP8" s="61"/>
      <c r="AQ8" s="61"/>
      <c r="AR8" s="61"/>
      <c r="AS8" s="61"/>
      <c r="AT8" s="51">
        <f>データ!$S$6</f>
        <v>122.32</v>
      </c>
      <c r="AU8" s="52"/>
      <c r="AV8" s="52"/>
      <c r="AW8" s="52"/>
      <c r="AX8" s="52"/>
      <c r="AY8" s="52"/>
      <c r="AZ8" s="52"/>
      <c r="BA8" s="52"/>
      <c r="BB8" s="53">
        <f>データ!$T$6</f>
        <v>97.21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48.62</v>
      </c>
      <c r="J10" s="52"/>
      <c r="K10" s="52"/>
      <c r="L10" s="52"/>
      <c r="M10" s="52"/>
      <c r="N10" s="52"/>
      <c r="O10" s="64"/>
      <c r="P10" s="53">
        <f>データ!$P$6</f>
        <v>98.3</v>
      </c>
      <c r="Q10" s="53"/>
      <c r="R10" s="53"/>
      <c r="S10" s="53"/>
      <c r="T10" s="53"/>
      <c r="U10" s="53"/>
      <c r="V10" s="53"/>
      <c r="W10" s="61">
        <f>データ!$Q$6</f>
        <v>3207</v>
      </c>
      <c r="X10" s="61"/>
      <c r="Y10" s="61"/>
      <c r="Z10" s="61"/>
      <c r="AA10" s="61"/>
      <c r="AB10" s="61"/>
      <c r="AC10" s="61"/>
      <c r="AD10" s="2"/>
      <c r="AE10" s="2"/>
      <c r="AF10" s="2"/>
      <c r="AG10" s="2"/>
      <c r="AH10" s="5"/>
      <c r="AI10" s="5"/>
      <c r="AJ10" s="5"/>
      <c r="AK10" s="5"/>
      <c r="AL10" s="61">
        <f>データ!$U$6</f>
        <v>11670</v>
      </c>
      <c r="AM10" s="61"/>
      <c r="AN10" s="61"/>
      <c r="AO10" s="61"/>
      <c r="AP10" s="61"/>
      <c r="AQ10" s="61"/>
      <c r="AR10" s="61"/>
      <c r="AS10" s="61"/>
      <c r="AT10" s="51">
        <f>データ!$V$6</f>
        <v>82.99</v>
      </c>
      <c r="AU10" s="52"/>
      <c r="AV10" s="52"/>
      <c r="AW10" s="52"/>
      <c r="AX10" s="52"/>
      <c r="AY10" s="52"/>
      <c r="AZ10" s="52"/>
      <c r="BA10" s="52"/>
      <c r="BB10" s="53">
        <f>データ!$W$6</f>
        <v>140.62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116</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313025</v>
      </c>
      <c r="D6" s="34">
        <f t="shared" si="3"/>
        <v>46</v>
      </c>
      <c r="E6" s="34">
        <f t="shared" si="3"/>
        <v>1</v>
      </c>
      <c r="F6" s="34">
        <f t="shared" si="3"/>
        <v>0</v>
      </c>
      <c r="G6" s="34">
        <f t="shared" si="3"/>
        <v>1</v>
      </c>
      <c r="H6" s="34" t="str">
        <f t="shared" si="3"/>
        <v>鳥取県　岩美町</v>
      </c>
      <c r="I6" s="34" t="str">
        <f t="shared" si="3"/>
        <v>法適用</v>
      </c>
      <c r="J6" s="34" t="str">
        <f t="shared" si="3"/>
        <v>水道事業</v>
      </c>
      <c r="K6" s="34" t="str">
        <f t="shared" si="3"/>
        <v>末端給水事業</v>
      </c>
      <c r="L6" s="34" t="str">
        <f t="shared" si="3"/>
        <v>A7</v>
      </c>
      <c r="M6" s="34">
        <f t="shared" si="3"/>
        <v>0</v>
      </c>
      <c r="N6" s="35" t="str">
        <f t="shared" si="3"/>
        <v>-</v>
      </c>
      <c r="O6" s="35">
        <f t="shared" si="3"/>
        <v>48.62</v>
      </c>
      <c r="P6" s="35">
        <f t="shared" si="3"/>
        <v>98.3</v>
      </c>
      <c r="Q6" s="35">
        <f t="shared" si="3"/>
        <v>3207</v>
      </c>
      <c r="R6" s="35">
        <f t="shared" si="3"/>
        <v>11891</v>
      </c>
      <c r="S6" s="35">
        <f t="shared" si="3"/>
        <v>122.32</v>
      </c>
      <c r="T6" s="35">
        <f t="shared" si="3"/>
        <v>97.21</v>
      </c>
      <c r="U6" s="35">
        <f t="shared" si="3"/>
        <v>11670</v>
      </c>
      <c r="V6" s="35">
        <f t="shared" si="3"/>
        <v>82.99</v>
      </c>
      <c r="W6" s="35">
        <f t="shared" si="3"/>
        <v>140.62</v>
      </c>
      <c r="X6" s="36">
        <f>IF(X7="",NA(),X7)</f>
        <v>97.49</v>
      </c>
      <c r="Y6" s="36">
        <f t="shared" ref="Y6:AG6" si="4">IF(Y7="",NA(),Y7)</f>
        <v>99.07</v>
      </c>
      <c r="Z6" s="36">
        <f t="shared" si="4"/>
        <v>95.96</v>
      </c>
      <c r="AA6" s="36">
        <f t="shared" si="4"/>
        <v>98.46</v>
      </c>
      <c r="AB6" s="36">
        <f t="shared" si="4"/>
        <v>107.29</v>
      </c>
      <c r="AC6" s="36">
        <f t="shared" si="4"/>
        <v>108.33</v>
      </c>
      <c r="AD6" s="36">
        <f t="shared" si="4"/>
        <v>107.95</v>
      </c>
      <c r="AE6" s="36">
        <f t="shared" si="4"/>
        <v>109.49</v>
      </c>
      <c r="AF6" s="36">
        <f t="shared" si="4"/>
        <v>111.06</v>
      </c>
      <c r="AG6" s="36">
        <f t="shared" si="4"/>
        <v>111.34</v>
      </c>
      <c r="AH6" s="35" t="str">
        <f>IF(AH7="","",IF(AH7="-","【-】","【"&amp;SUBSTITUTE(TEXT(AH7,"#,##0.00"),"-","△")&amp;"】"))</f>
        <v>【114.35】</v>
      </c>
      <c r="AI6" s="36">
        <f>IF(AI7="",NA(),AI7)</f>
        <v>39.630000000000003</v>
      </c>
      <c r="AJ6" s="36">
        <f t="shared" ref="AJ6:AR6" si="5">IF(AJ7="",NA(),AJ7)</f>
        <v>40.94</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348.4</v>
      </c>
      <c r="AU6" s="36">
        <f t="shared" ref="AU6:BC6" si="6">IF(AU7="",NA(),AU7)</f>
        <v>832.95</v>
      </c>
      <c r="AV6" s="36">
        <f t="shared" si="6"/>
        <v>217.98</v>
      </c>
      <c r="AW6" s="36">
        <f t="shared" si="6"/>
        <v>256.33999999999997</v>
      </c>
      <c r="AX6" s="36">
        <f t="shared" si="6"/>
        <v>245.58</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979.9</v>
      </c>
      <c r="BF6" s="36">
        <f t="shared" ref="BF6:BN6" si="7">IF(BF7="",NA(),BF7)</f>
        <v>1010.33</v>
      </c>
      <c r="BG6" s="36">
        <f t="shared" si="7"/>
        <v>997.38</v>
      </c>
      <c r="BH6" s="36">
        <f t="shared" si="7"/>
        <v>960.9</v>
      </c>
      <c r="BI6" s="36">
        <f t="shared" si="7"/>
        <v>922.97</v>
      </c>
      <c r="BJ6" s="36">
        <f t="shared" si="7"/>
        <v>458</v>
      </c>
      <c r="BK6" s="36">
        <f t="shared" si="7"/>
        <v>443.13</v>
      </c>
      <c r="BL6" s="36">
        <f t="shared" si="7"/>
        <v>442.54</v>
      </c>
      <c r="BM6" s="36">
        <f t="shared" si="7"/>
        <v>431</v>
      </c>
      <c r="BN6" s="36">
        <f t="shared" si="7"/>
        <v>422.5</v>
      </c>
      <c r="BO6" s="35" t="str">
        <f>IF(BO7="","",IF(BO7="-","【-】","【"&amp;SUBSTITUTE(TEXT(BO7,"#,##0.00"),"-","△")&amp;"】"))</f>
        <v>【270.87】</v>
      </c>
      <c r="BP6" s="36">
        <f>IF(BP7="",NA(),BP7)</f>
        <v>91.43</v>
      </c>
      <c r="BQ6" s="36">
        <f t="shared" ref="BQ6:BY6" si="8">IF(BQ7="",NA(),BQ7)</f>
        <v>90.93</v>
      </c>
      <c r="BR6" s="36">
        <f t="shared" si="8"/>
        <v>85.25</v>
      </c>
      <c r="BS6" s="36">
        <f t="shared" si="8"/>
        <v>92.16</v>
      </c>
      <c r="BT6" s="36">
        <f t="shared" si="8"/>
        <v>99.96</v>
      </c>
      <c r="BU6" s="36">
        <f t="shared" si="8"/>
        <v>96.27</v>
      </c>
      <c r="BV6" s="36">
        <f t="shared" si="8"/>
        <v>95.4</v>
      </c>
      <c r="BW6" s="36">
        <f t="shared" si="8"/>
        <v>98.6</v>
      </c>
      <c r="BX6" s="36">
        <f t="shared" si="8"/>
        <v>100.82</v>
      </c>
      <c r="BY6" s="36">
        <f t="shared" si="8"/>
        <v>101.64</v>
      </c>
      <c r="BZ6" s="35" t="str">
        <f>IF(BZ7="","",IF(BZ7="-","【-】","【"&amp;SUBSTITUTE(TEXT(BZ7,"#,##0.00"),"-","△")&amp;"】"))</f>
        <v>【105.59】</v>
      </c>
      <c r="CA6" s="36">
        <f>IF(CA7="",NA(),CA7)</f>
        <v>185.83</v>
      </c>
      <c r="CB6" s="36">
        <f t="shared" ref="CB6:CJ6" si="9">IF(CB7="",NA(),CB7)</f>
        <v>186.58</v>
      </c>
      <c r="CC6" s="36">
        <f t="shared" si="9"/>
        <v>200.91</v>
      </c>
      <c r="CD6" s="36">
        <f t="shared" si="9"/>
        <v>186.14</v>
      </c>
      <c r="CE6" s="36">
        <f t="shared" si="9"/>
        <v>172.67</v>
      </c>
      <c r="CF6" s="36">
        <f t="shared" si="9"/>
        <v>186.94</v>
      </c>
      <c r="CG6" s="36">
        <f t="shared" si="9"/>
        <v>186.15</v>
      </c>
      <c r="CH6" s="36">
        <f t="shared" si="9"/>
        <v>181.67</v>
      </c>
      <c r="CI6" s="36">
        <f t="shared" si="9"/>
        <v>179.55</v>
      </c>
      <c r="CJ6" s="36">
        <f t="shared" si="9"/>
        <v>179.16</v>
      </c>
      <c r="CK6" s="35" t="str">
        <f>IF(CK7="","",IF(CK7="-","【-】","【"&amp;SUBSTITUTE(TEXT(CK7,"#,##0.00"),"-","△")&amp;"】"))</f>
        <v>【163.27】</v>
      </c>
      <c r="CL6" s="36">
        <f>IF(CL7="",NA(),CL7)</f>
        <v>44.58</v>
      </c>
      <c r="CM6" s="36">
        <f t="shared" ref="CM6:CU6" si="10">IF(CM7="",NA(),CM7)</f>
        <v>65.400000000000006</v>
      </c>
      <c r="CN6" s="36">
        <f t="shared" si="10"/>
        <v>65.400000000000006</v>
      </c>
      <c r="CO6" s="36">
        <f t="shared" si="10"/>
        <v>66.61</v>
      </c>
      <c r="CP6" s="36">
        <f t="shared" si="10"/>
        <v>69.06</v>
      </c>
      <c r="CQ6" s="36">
        <f t="shared" si="10"/>
        <v>54.51</v>
      </c>
      <c r="CR6" s="36">
        <f t="shared" si="10"/>
        <v>54.47</v>
      </c>
      <c r="CS6" s="36">
        <f t="shared" si="10"/>
        <v>53.61</v>
      </c>
      <c r="CT6" s="36">
        <f t="shared" si="10"/>
        <v>53.52</v>
      </c>
      <c r="CU6" s="36">
        <f t="shared" si="10"/>
        <v>54.24</v>
      </c>
      <c r="CV6" s="35" t="str">
        <f>IF(CV7="","",IF(CV7="-","【-】","【"&amp;SUBSTITUTE(TEXT(CV7,"#,##0.00"),"-","△")&amp;"】"))</f>
        <v>【59.94】</v>
      </c>
      <c r="CW6" s="36">
        <f>IF(CW7="",NA(),CW7)</f>
        <v>82.18</v>
      </c>
      <c r="CX6" s="36">
        <f t="shared" ref="CX6:DF6" si="11">IF(CX7="",NA(),CX7)</f>
        <v>83.05</v>
      </c>
      <c r="CY6" s="36">
        <f t="shared" si="11"/>
        <v>80.97</v>
      </c>
      <c r="CZ6" s="36">
        <f t="shared" si="11"/>
        <v>79.34</v>
      </c>
      <c r="DA6" s="36">
        <f t="shared" si="11"/>
        <v>82.21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33.03</v>
      </c>
      <c r="DI6" s="36">
        <f t="shared" ref="DI6:DQ6" si="12">IF(DI7="",NA(),DI7)</f>
        <v>31.17</v>
      </c>
      <c r="DJ6" s="36">
        <f t="shared" si="12"/>
        <v>31.71</v>
      </c>
      <c r="DK6" s="36">
        <f t="shared" si="12"/>
        <v>34.049999999999997</v>
      </c>
      <c r="DL6" s="36">
        <f t="shared" si="12"/>
        <v>36.049999999999997</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0.52</v>
      </c>
      <c r="DT6" s="36">
        <f t="shared" ref="DT6:EB6" si="13">IF(DT7="",NA(),DT7)</f>
        <v>0.52</v>
      </c>
      <c r="DU6" s="36">
        <f t="shared" si="13"/>
        <v>0.52</v>
      </c>
      <c r="DV6" s="36">
        <f t="shared" si="13"/>
        <v>0.52</v>
      </c>
      <c r="DW6" s="36">
        <f t="shared" si="13"/>
        <v>0.52</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0.03</v>
      </c>
      <c r="EE6" s="36">
        <f t="shared" ref="EE6:EM6" si="14">IF(EE7="",NA(),EE7)</f>
        <v>0.96</v>
      </c>
      <c r="EF6" s="36">
        <f t="shared" si="14"/>
        <v>0.93</v>
      </c>
      <c r="EG6" s="36">
        <f t="shared" si="14"/>
        <v>0.72</v>
      </c>
      <c r="EH6" s="36">
        <f t="shared" si="14"/>
        <v>1.33</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313025</v>
      </c>
      <c r="D7" s="38">
        <v>46</v>
      </c>
      <c r="E7" s="38">
        <v>1</v>
      </c>
      <c r="F7" s="38">
        <v>0</v>
      </c>
      <c r="G7" s="38">
        <v>1</v>
      </c>
      <c r="H7" s="38" t="s">
        <v>105</v>
      </c>
      <c r="I7" s="38" t="s">
        <v>106</v>
      </c>
      <c r="J7" s="38" t="s">
        <v>107</v>
      </c>
      <c r="K7" s="38" t="s">
        <v>108</v>
      </c>
      <c r="L7" s="38" t="s">
        <v>109</v>
      </c>
      <c r="M7" s="38"/>
      <c r="N7" s="39" t="s">
        <v>110</v>
      </c>
      <c r="O7" s="39">
        <v>48.62</v>
      </c>
      <c r="P7" s="39">
        <v>98.3</v>
      </c>
      <c r="Q7" s="39">
        <v>3207</v>
      </c>
      <c r="R7" s="39">
        <v>11891</v>
      </c>
      <c r="S7" s="39">
        <v>122.32</v>
      </c>
      <c r="T7" s="39">
        <v>97.21</v>
      </c>
      <c r="U7" s="39">
        <v>11670</v>
      </c>
      <c r="V7" s="39">
        <v>82.99</v>
      </c>
      <c r="W7" s="39">
        <v>140.62</v>
      </c>
      <c r="X7" s="39">
        <v>97.49</v>
      </c>
      <c r="Y7" s="39">
        <v>99.07</v>
      </c>
      <c r="Z7" s="39">
        <v>95.96</v>
      </c>
      <c r="AA7" s="39">
        <v>98.46</v>
      </c>
      <c r="AB7" s="39">
        <v>107.29</v>
      </c>
      <c r="AC7" s="39">
        <v>108.33</v>
      </c>
      <c r="AD7" s="39">
        <v>107.95</v>
      </c>
      <c r="AE7" s="39">
        <v>109.49</v>
      </c>
      <c r="AF7" s="39">
        <v>111.06</v>
      </c>
      <c r="AG7" s="39">
        <v>111.34</v>
      </c>
      <c r="AH7" s="39">
        <v>114.35</v>
      </c>
      <c r="AI7" s="39">
        <v>39.630000000000003</v>
      </c>
      <c r="AJ7" s="39">
        <v>40.94</v>
      </c>
      <c r="AK7" s="39">
        <v>0</v>
      </c>
      <c r="AL7" s="39">
        <v>0</v>
      </c>
      <c r="AM7" s="39">
        <v>0</v>
      </c>
      <c r="AN7" s="39">
        <v>15.69</v>
      </c>
      <c r="AO7" s="39">
        <v>13.47</v>
      </c>
      <c r="AP7" s="39">
        <v>9.49</v>
      </c>
      <c r="AQ7" s="39">
        <v>9.35</v>
      </c>
      <c r="AR7" s="39">
        <v>10.130000000000001</v>
      </c>
      <c r="AS7" s="39">
        <v>0.79</v>
      </c>
      <c r="AT7" s="39">
        <v>348.4</v>
      </c>
      <c r="AU7" s="39">
        <v>832.95</v>
      </c>
      <c r="AV7" s="39">
        <v>217.98</v>
      </c>
      <c r="AW7" s="39">
        <v>256.33999999999997</v>
      </c>
      <c r="AX7" s="39">
        <v>245.58</v>
      </c>
      <c r="AY7" s="39">
        <v>1159.4100000000001</v>
      </c>
      <c r="AZ7" s="39">
        <v>1081.23</v>
      </c>
      <c r="BA7" s="39">
        <v>406.37</v>
      </c>
      <c r="BB7" s="39">
        <v>398.29</v>
      </c>
      <c r="BC7" s="39">
        <v>388.67</v>
      </c>
      <c r="BD7" s="39">
        <v>262.87</v>
      </c>
      <c r="BE7" s="39">
        <v>979.9</v>
      </c>
      <c r="BF7" s="39">
        <v>1010.33</v>
      </c>
      <c r="BG7" s="39">
        <v>997.38</v>
      </c>
      <c r="BH7" s="39">
        <v>960.9</v>
      </c>
      <c r="BI7" s="39">
        <v>922.97</v>
      </c>
      <c r="BJ7" s="39">
        <v>458</v>
      </c>
      <c r="BK7" s="39">
        <v>443.13</v>
      </c>
      <c r="BL7" s="39">
        <v>442.54</v>
      </c>
      <c r="BM7" s="39">
        <v>431</v>
      </c>
      <c r="BN7" s="39">
        <v>422.5</v>
      </c>
      <c r="BO7" s="39">
        <v>270.87</v>
      </c>
      <c r="BP7" s="39">
        <v>91.43</v>
      </c>
      <c r="BQ7" s="39">
        <v>90.93</v>
      </c>
      <c r="BR7" s="39">
        <v>85.25</v>
      </c>
      <c r="BS7" s="39">
        <v>92.16</v>
      </c>
      <c r="BT7" s="39">
        <v>99.96</v>
      </c>
      <c r="BU7" s="39">
        <v>96.27</v>
      </c>
      <c r="BV7" s="39">
        <v>95.4</v>
      </c>
      <c r="BW7" s="39">
        <v>98.6</v>
      </c>
      <c r="BX7" s="39">
        <v>100.82</v>
      </c>
      <c r="BY7" s="39">
        <v>101.64</v>
      </c>
      <c r="BZ7" s="39">
        <v>105.59</v>
      </c>
      <c r="CA7" s="39">
        <v>185.83</v>
      </c>
      <c r="CB7" s="39">
        <v>186.58</v>
      </c>
      <c r="CC7" s="39">
        <v>200.91</v>
      </c>
      <c r="CD7" s="39">
        <v>186.14</v>
      </c>
      <c r="CE7" s="39">
        <v>172.67</v>
      </c>
      <c r="CF7" s="39">
        <v>186.94</v>
      </c>
      <c r="CG7" s="39">
        <v>186.15</v>
      </c>
      <c r="CH7" s="39">
        <v>181.67</v>
      </c>
      <c r="CI7" s="39">
        <v>179.55</v>
      </c>
      <c r="CJ7" s="39">
        <v>179.16</v>
      </c>
      <c r="CK7" s="39">
        <v>163.27000000000001</v>
      </c>
      <c r="CL7" s="39">
        <v>44.58</v>
      </c>
      <c r="CM7" s="39">
        <v>65.400000000000006</v>
      </c>
      <c r="CN7" s="39">
        <v>65.400000000000006</v>
      </c>
      <c r="CO7" s="39">
        <v>66.61</v>
      </c>
      <c r="CP7" s="39">
        <v>69.06</v>
      </c>
      <c r="CQ7" s="39">
        <v>54.51</v>
      </c>
      <c r="CR7" s="39">
        <v>54.47</v>
      </c>
      <c r="CS7" s="39">
        <v>53.61</v>
      </c>
      <c r="CT7" s="39">
        <v>53.52</v>
      </c>
      <c r="CU7" s="39">
        <v>54.24</v>
      </c>
      <c r="CV7" s="39">
        <v>59.94</v>
      </c>
      <c r="CW7" s="39">
        <v>82.18</v>
      </c>
      <c r="CX7" s="39">
        <v>83.05</v>
      </c>
      <c r="CY7" s="39">
        <v>80.97</v>
      </c>
      <c r="CZ7" s="39">
        <v>79.34</v>
      </c>
      <c r="DA7" s="39">
        <v>82.21</v>
      </c>
      <c r="DB7" s="39">
        <v>81.790000000000006</v>
      </c>
      <c r="DC7" s="39">
        <v>81.459999999999994</v>
      </c>
      <c r="DD7" s="39">
        <v>81.31</v>
      </c>
      <c r="DE7" s="39">
        <v>81.459999999999994</v>
      </c>
      <c r="DF7" s="39">
        <v>81.680000000000007</v>
      </c>
      <c r="DG7" s="39">
        <v>90.22</v>
      </c>
      <c r="DH7" s="39">
        <v>33.03</v>
      </c>
      <c r="DI7" s="39">
        <v>31.17</v>
      </c>
      <c r="DJ7" s="39">
        <v>31.71</v>
      </c>
      <c r="DK7" s="39">
        <v>34.049999999999997</v>
      </c>
      <c r="DL7" s="39">
        <v>36.049999999999997</v>
      </c>
      <c r="DM7" s="39">
        <v>37.799999999999997</v>
      </c>
      <c r="DN7" s="39">
        <v>38.520000000000003</v>
      </c>
      <c r="DO7" s="39">
        <v>46.67</v>
      </c>
      <c r="DP7" s="39">
        <v>47.7</v>
      </c>
      <c r="DQ7" s="39">
        <v>48.14</v>
      </c>
      <c r="DR7" s="39">
        <v>47.91</v>
      </c>
      <c r="DS7" s="39">
        <v>0.52</v>
      </c>
      <c r="DT7" s="39">
        <v>0.52</v>
      </c>
      <c r="DU7" s="39">
        <v>0.52</v>
      </c>
      <c r="DV7" s="39">
        <v>0.52</v>
      </c>
      <c r="DW7" s="39">
        <v>0.52</v>
      </c>
      <c r="DX7" s="39">
        <v>8.2200000000000006</v>
      </c>
      <c r="DY7" s="39">
        <v>9.43</v>
      </c>
      <c r="DZ7" s="39">
        <v>10.029999999999999</v>
      </c>
      <c r="EA7" s="39">
        <v>7.26</v>
      </c>
      <c r="EB7" s="39">
        <v>11.13</v>
      </c>
      <c r="EC7" s="39">
        <v>15</v>
      </c>
      <c r="ED7" s="39">
        <v>0.03</v>
      </c>
      <c r="EE7" s="39">
        <v>0.96</v>
      </c>
      <c r="EF7" s="39">
        <v>0.93</v>
      </c>
      <c r="EG7" s="39">
        <v>0.72</v>
      </c>
      <c r="EH7" s="39">
        <v>1.33</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U0029</cp:lastModifiedBy>
  <cp:lastPrinted>2018-02-09T00:11:28Z</cp:lastPrinted>
  <dcterms:created xsi:type="dcterms:W3CDTF">2017-12-25T01:33:42Z</dcterms:created>
  <dcterms:modified xsi:type="dcterms:W3CDTF">2018-02-09T00:11:29Z</dcterms:modified>
  <cp:category/>
</cp:coreProperties>
</file>