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上水、簡水、電気、下水）\05 県HP掲載用\12 北栄町　○\"/>
    </mc:Choice>
  </mc:AlternateContent>
  <workbookProtection workbookPassword="B319" lockStructure="1"/>
  <bookViews>
    <workbookView xWindow="14385" yWindow="-15" windowWidth="14430" windowHeight="117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P6" i="5"/>
  <c r="N5" i="4" s="1"/>
  <c r="O6" i="5"/>
  <c r="N6" i="5"/>
  <c r="M6" i="5"/>
  <c r="GN8" i="5" s="1"/>
  <c r="L6" i="5"/>
  <c r="N3" i="4" s="1"/>
  <c r="K6" i="5"/>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B7" i="4"/>
  <c r="J5" i="4"/>
  <c r="F5" i="4"/>
  <c r="B5" i="4"/>
  <c r="F3" i="4"/>
  <c r="B3"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N11" i="4"/>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F11" i="4"/>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<sst xmlns="http://schemas.openxmlformats.org/spreadsheetml/2006/main" count="886" uniqueCount="191">
  <si>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</si>
  <si>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</si>
  <si>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</si>
  <si>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</si>
  <si>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</si>
  <si>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</si>
  <si>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</si>
  <si>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</si>
  <si>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</si>
  <si>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</si>
  <si>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</si>
  <si>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</si>
  <si>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</si>
  <si>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</si>
  <si>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</si>
  <si>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</si>
  <si>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</si>
  <si>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</si>
  <si>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</si>
  <si>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</si>
  <si>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</si>
  <si>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</si>
  <si>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</si>
  <si>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</si>
  <si>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</si>
  <si>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</si>
  <si>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</si>
  <si>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</si>
  <si>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</si>
  <si>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</si>
  <si>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</si>
  <si>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</si>
  <si>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</si>
  <si>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</si>
  <si>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</si>
  <si>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</si>
  <si>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</si>
  <si>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</si>
  <si>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</si>
  <si>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</si>
  <si>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</si>
  <si>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</si>
  <si>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</si>
  <si>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</si>
  <si>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</si>
  <si>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</si>
  <si>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</si>
  <si>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</si>
  <si>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</si>
  <si>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</si>
  <si>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</si>
  <si>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</si>
  <si>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</si>
  <si>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</si>
  <si>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</si>
  <si>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</si>
  <si>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</si>
  <si>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</si>
  <si>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</si>
  <si>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</si>
  <si>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</si>
  <si>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</si>
  <si>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</si>
  <si>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</si>
  <si>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</si>
  <si>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</si>
  <si>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</si>
  <si>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</si>
  <si>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</si>
  <si>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</si>
  <si>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</si>
  <si>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</si>
  <si>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</si>
  <si>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</si>
  <si>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</si>
  <si>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</si>
  <si>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</si>
  <si>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</si>
  <si>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</si>
  <si>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</si>
  <si>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</si>
  <si>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</si>
  <si>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</si>
  <si>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</si>
  <si>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</si>
  <si>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</si>
  <si>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</si>
  <si>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</si>
  <si>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</si>
  <si>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</si>
  <si>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</si>
  <si>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</si>
  <si>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</si>
  <si>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</si>
  <si>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</si>
  <si>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</si>
  <si>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</si>
  <si>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</si>
  <si>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</si>
  <si>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</si>
  <si>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</si>
  <si>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</si>
  <si>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</si>
  <si>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</si>
  <si>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</si>
  <si>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</si>
  <si>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</si>
  <si>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</si>
  <si>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</si>
  <si>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</si>
  <si>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</si>
  <si>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</si>
  <si>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</si>
  <si>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</si>
  <si>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</si>
  <si>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</si>
  <si>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313726</t>
  </si>
  <si>
    <t>47</t>
  </si>
  <si>
    <t>04</t>
  </si>
  <si>
    <t>0</t>
  </si>
  <si>
    <t>000</t>
  </si>
  <si>
    <t>鳥取県　北栄町</t>
  </si>
  <si>
    <t>法非適用</t>
  </si>
  <si>
    <t>電気事業</t>
  </si>
  <si>
    <t/>
  </si>
  <si>
    <t>該当数値なし</t>
  </si>
  <si>
    <t>-</t>
  </si>
  <si>
    <t>平成38年3月31日　北条砂丘風力発電所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</si>
  <si>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</si>
  <si>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</si>
  <si>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</si>
  <si>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</si>
  <si>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</si>
  <si>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</si>
  <si>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</si>
  <si>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</si>
  <si>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</si>
  <si>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</si>
  <si>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</si>
  <si>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</si>
  <si>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</si>
  <si>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</si>
  <si>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</si>
  <si>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</si>
  <si>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</si>
  <si>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</si>
  <si>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</si>
  <si>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</si>
  <si>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</si>
  <si>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</si>
  <si>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</si>
  <si>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</si>
  <si>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</si>
  <si>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</si>
  <si>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</si>
  <si>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</si>
  <si>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</si>
  <si>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</si>
  <si>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</si>
  <si>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</si>
  <si>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</si>
  <si>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</si>
  <si>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</si>
  <si>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</si>
  <si>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</si>
  <si>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</si>
  <si>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</si>
  <si>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</si>
  <si>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</si>
  <si>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</si>
  <si>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</si>
  <si>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</si>
  <si>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</si>
  <si>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</si>
  <si>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</si>
  <si>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</si>
  <si>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</si>
  <si>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</si>
  <si>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</si>
  <si>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</si>
  <si>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</si>
  <si>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</si>
  <si>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</si>
  <si>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</si>
  <si>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</si>
  <si>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</si>
  <si>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風力発電においては、風況によって発電電力量が大きく変動するため、発電電力量及び料金収入が各指標に与える影響が大きい。
　平成28年度は、収益的収支比率、営業収支比率及びEBITDAが上昇しているが、これは前年度に比べて風況がよく料金収入が増加したことと、営業費用が減少したことによるものである。収益的収支比率が100％以上で推移しており、基金積立により財源の確保が着実に行えていることから、安定した運営ができていると考えられる。</t>
    <rPh sb="18" eb="20">
      <t>ハツデン</t>
    </rPh>
    <rPh sb="20" eb="23">
      <t>デンリョクリョウ</t>
    </rPh>
    <rPh sb="34" eb="36">
      <t>ハツデン</t>
    </rPh>
    <rPh sb="36" eb="39">
      <t>デンリョクリョウ</t>
    </rPh>
    <rPh sb="39" eb="40">
      <t>オヨ</t>
    </rPh>
    <rPh sb="41" eb="43">
      <t>リョウキン</t>
    </rPh>
    <rPh sb="50" eb="51">
      <t>アタ</t>
    </rPh>
    <rPh sb="56" eb="57">
      <t>オオ</t>
    </rPh>
    <rPh sb="62" eb="64">
      <t>ヘイセイ</t>
    </rPh>
    <rPh sb="66" eb="68">
      <t>ネンド</t>
    </rPh>
    <rPh sb="70" eb="72">
      <t>シュウエキ</t>
    </rPh>
    <rPh sb="72" eb="73">
      <t>テキ</t>
    </rPh>
    <rPh sb="73" eb="75">
      <t>シュウシ</t>
    </rPh>
    <rPh sb="75" eb="77">
      <t>ヒリツ</t>
    </rPh>
    <rPh sb="78" eb="80">
      <t>エイギョウ</t>
    </rPh>
    <rPh sb="80" eb="82">
      <t>シュウシ</t>
    </rPh>
    <rPh sb="82" eb="84">
      <t>ヒリツ</t>
    </rPh>
    <rPh sb="84" eb="85">
      <t>オヨ</t>
    </rPh>
    <rPh sb="93" eb="95">
      <t>ジョウショウ</t>
    </rPh>
    <rPh sb="104" eb="107">
      <t>ゼンネンド</t>
    </rPh>
    <rPh sb="108" eb="109">
      <t>クラ</t>
    </rPh>
    <rPh sb="111" eb="112">
      <t>フウ</t>
    </rPh>
    <rPh sb="112" eb="113">
      <t>キョウ</t>
    </rPh>
    <rPh sb="116" eb="118">
      <t>リョウキン</t>
    </rPh>
    <rPh sb="118" eb="120">
      <t>シュウニュウ</t>
    </rPh>
    <rPh sb="121" eb="123">
      <t>ゾウカ</t>
    </rPh>
    <rPh sb="129" eb="131">
      <t>エイギョウ</t>
    </rPh>
    <rPh sb="131" eb="133">
      <t>ヒヨウ</t>
    </rPh>
    <rPh sb="134" eb="136">
      <t>ゲンショウ</t>
    </rPh>
    <rPh sb="149" eb="152">
      <t>シュウエキテキ</t>
    </rPh>
    <rPh sb="152" eb="154">
      <t>シュウシ</t>
    </rPh>
    <rPh sb="154" eb="156">
      <t>ヒリツ</t>
    </rPh>
    <rPh sb="161" eb="163">
      <t>イジョウ</t>
    </rPh>
    <rPh sb="164" eb="166">
      <t>スイイ</t>
    </rPh>
    <rPh sb="171" eb="173">
      <t>キキン</t>
    </rPh>
    <rPh sb="173" eb="175">
      <t>ツミタ</t>
    </rPh>
    <rPh sb="178" eb="180">
      <t>ザイゲン</t>
    </rPh>
    <rPh sb="181" eb="183">
      <t>カクホ</t>
    </rPh>
    <rPh sb="184" eb="186">
      <t>チャクジツ</t>
    </rPh>
    <rPh sb="187" eb="188">
      <t>オコナ</t>
    </rPh>
    <rPh sb="197" eb="199">
      <t>アンテイ</t>
    </rPh>
    <rPh sb="201" eb="203">
      <t>ウンエイ</t>
    </rPh>
    <rPh sb="210" eb="211">
      <t>カンガ</t>
    </rPh>
    <phoneticPr fontId="3"/>
  </si>
  <si>
    <t>非設置</t>
    <rPh sb="0" eb="1">
      <t>ヒ</t>
    </rPh>
    <rPh sb="1" eb="3">
      <t>セッチ</t>
    </rPh>
    <phoneticPr fontId="3"/>
  </si>
  <si>
    <t xml:space="preserve"> 電気事業により生じた利益は、大規模修繕や将来の解体撤去に備え、風力発電所基金に積み立てている。また、毎年一定額を一般会計に繰出し、環境施策に活用している。今後も事業運営に必要な財源を確保しつつ、一般会計への繰出しを行い、再生可能エネルギーを活用した地域の活性化を図っていく。
　○積立金　60,213千円
　　名称：北条砂丘風力発電所基金
　　目的：風力発電所の健全な運営を図る
　　平成28年度末基金残高　466,245千円
　○一般会計への繰出し　23,000千円
　　目的：環境施策への活用
　○次年度への繰越し　48,614千円</t>
    <rPh sb="1" eb="3">
      <t>デンキ</t>
    </rPh>
    <rPh sb="3" eb="5">
      <t>ジギョウ</t>
    </rPh>
    <rPh sb="8" eb="9">
      <t>ショウ</t>
    </rPh>
    <rPh sb="11" eb="13">
      <t>リエキ</t>
    </rPh>
    <rPh sb="15" eb="18">
      <t>ダイキボ</t>
    </rPh>
    <rPh sb="18" eb="20">
      <t>シュウゼン</t>
    </rPh>
    <rPh sb="21" eb="23">
      <t>ショウライ</t>
    </rPh>
    <rPh sb="24" eb="26">
      <t>カイタイ</t>
    </rPh>
    <rPh sb="26" eb="28">
      <t>テッキョ</t>
    </rPh>
    <rPh sb="29" eb="30">
      <t>ソナ</t>
    </rPh>
    <rPh sb="32" eb="34">
      <t>フウリョク</t>
    </rPh>
    <rPh sb="34" eb="37">
      <t>ハツデンショ</t>
    </rPh>
    <rPh sb="37" eb="39">
      <t>キキン</t>
    </rPh>
    <rPh sb="51" eb="53">
      <t>マイトシ</t>
    </rPh>
    <rPh sb="53" eb="56">
      <t>イッテイガク</t>
    </rPh>
    <rPh sb="57" eb="59">
      <t>イッパン</t>
    </rPh>
    <rPh sb="59" eb="61">
      <t>カイケイ</t>
    </rPh>
    <rPh sb="62" eb="63">
      <t>ク</t>
    </rPh>
    <rPh sb="63" eb="64">
      <t>ダ</t>
    </rPh>
    <rPh sb="66" eb="68">
      <t>カンキョウ</t>
    </rPh>
    <rPh sb="68" eb="70">
      <t>セサク</t>
    </rPh>
    <rPh sb="71" eb="73">
      <t>カツヨウ</t>
    </rPh>
    <rPh sb="78" eb="80">
      <t>コンゴ</t>
    </rPh>
    <rPh sb="81" eb="83">
      <t>ジギョウ</t>
    </rPh>
    <rPh sb="83" eb="85">
      <t>ウンエイ</t>
    </rPh>
    <rPh sb="86" eb="88">
      <t>ヒツヨウ</t>
    </rPh>
    <rPh sb="89" eb="91">
      <t>ザイゲン</t>
    </rPh>
    <rPh sb="92" eb="94">
      <t>カクホ</t>
    </rPh>
    <rPh sb="98" eb="100">
      <t>イッパン</t>
    </rPh>
    <rPh sb="100" eb="102">
      <t>カイケイ</t>
    </rPh>
    <rPh sb="104" eb="105">
      <t>ク</t>
    </rPh>
    <rPh sb="105" eb="106">
      <t>ダ</t>
    </rPh>
    <rPh sb="108" eb="109">
      <t>オコナ</t>
    </rPh>
    <rPh sb="111" eb="113">
      <t>サイセイ</t>
    </rPh>
    <rPh sb="113" eb="115">
      <t>カノウ</t>
    </rPh>
    <rPh sb="121" eb="123">
      <t>カツヨウ</t>
    </rPh>
    <rPh sb="125" eb="127">
      <t>チイキ</t>
    </rPh>
    <rPh sb="128" eb="131">
      <t>カッセイカ</t>
    </rPh>
    <rPh sb="132" eb="133">
      <t>ハカ</t>
    </rPh>
    <rPh sb="145" eb="146">
      <t>キン</t>
    </rPh>
    <rPh sb="225" eb="226">
      <t>ク</t>
    </rPh>
    <rPh sb="226" eb="227">
      <t>ダ</t>
    </rPh>
    <rPh sb="254" eb="257">
      <t>ジネンド</t>
    </rPh>
    <rPh sb="259" eb="261">
      <t>クリコ</t>
    </rPh>
    <phoneticPr fontId="6"/>
  </si>
  <si>
    <t xml:space="preserve">
　設備利用率は、前年度に比べて風況がよかったため改善した。風力発電の全国平均値を下回ってはいるが、全国的にみて比較的風が弱い地域であるためであり、経営に影響する値ではない。今後は設備の老朽化に伴い故障停止が多くなることが想定されるため、設備利用率が低下しないよう適切な維持管理に努めなければならない。
　修繕費比率は、修繕費は減少したが修繕費以外の営業費用が大きく減少したため、微増となった。今後は設備の老朽化に伴い大型機器の故障リスクが高くなるため、設備の予防保全に取り組み、効率的な維持管理に努めなければならない。
　企業債残高対料金収入比率については、順調な償還により低下しており、平成30年9月に償還が完了する予定となっている。
　その他、ＦＩＴ調達期間終了後の買取価格改定に伴う減収リスクを想定し、必要となる除却費を積み立てておかなければならない。</t>
    <rPh sb="2" eb="4">
      <t>セツビ</t>
    </rPh>
    <rPh sb="4" eb="6">
      <t>リヨウ</t>
    </rPh>
    <rPh sb="6" eb="7">
      <t>リツ</t>
    </rPh>
    <rPh sb="9" eb="12">
      <t>ゼンネンド</t>
    </rPh>
    <rPh sb="13" eb="14">
      <t>クラ</t>
    </rPh>
    <rPh sb="16" eb="17">
      <t>カゼ</t>
    </rPh>
    <rPh sb="17" eb="18">
      <t>キョウ</t>
    </rPh>
    <rPh sb="25" eb="27">
      <t>カイゼン</t>
    </rPh>
    <rPh sb="30" eb="32">
      <t>フウリョク</t>
    </rPh>
    <rPh sb="32" eb="34">
      <t>ハツデン</t>
    </rPh>
    <rPh sb="35" eb="37">
      <t>ゼンコク</t>
    </rPh>
    <rPh sb="37" eb="40">
      <t>ヘイキンチ</t>
    </rPh>
    <rPh sb="41" eb="43">
      <t>シタマワ</t>
    </rPh>
    <rPh sb="50" eb="53">
      <t>ゼンコクテキ</t>
    </rPh>
    <rPh sb="56" eb="59">
      <t>ヒカクテキ</t>
    </rPh>
    <rPh sb="59" eb="60">
      <t>カゼ</t>
    </rPh>
    <rPh sb="61" eb="62">
      <t>ヨワ</t>
    </rPh>
    <rPh sb="63" eb="65">
      <t>チイキ</t>
    </rPh>
    <rPh sb="74" eb="76">
      <t>ケイエイ</t>
    </rPh>
    <rPh sb="77" eb="79">
      <t>エイキョウ</t>
    </rPh>
    <rPh sb="81" eb="82">
      <t>アタイ</t>
    </rPh>
    <rPh sb="87" eb="89">
      <t>コンゴ</t>
    </rPh>
    <rPh sb="90" eb="92">
      <t>セツビ</t>
    </rPh>
    <rPh sb="93" eb="96">
      <t>ロウキュウカ</t>
    </rPh>
    <rPh sb="97" eb="98">
      <t>トモナ</t>
    </rPh>
    <rPh sb="99" eb="101">
      <t>コショウ</t>
    </rPh>
    <rPh sb="101" eb="103">
      <t>テイシ</t>
    </rPh>
    <rPh sb="104" eb="105">
      <t>オオ</t>
    </rPh>
    <rPh sb="111" eb="113">
      <t>ソウテイ</t>
    </rPh>
    <rPh sb="119" eb="121">
      <t>セツビ</t>
    </rPh>
    <rPh sb="121" eb="124">
      <t>リヨウリツ</t>
    </rPh>
    <rPh sb="125" eb="127">
      <t>テイカ</t>
    </rPh>
    <rPh sb="132" eb="134">
      <t>テキセツ</t>
    </rPh>
    <rPh sb="135" eb="137">
      <t>イジ</t>
    </rPh>
    <rPh sb="137" eb="139">
      <t>カンリ</t>
    </rPh>
    <rPh sb="140" eb="141">
      <t>ツト</t>
    </rPh>
    <rPh sb="153" eb="155">
      <t>シュウゼン</t>
    </rPh>
    <rPh sb="155" eb="156">
      <t>ヒ</t>
    </rPh>
    <rPh sb="156" eb="158">
      <t>ヒリツ</t>
    </rPh>
    <rPh sb="160" eb="163">
      <t>シュウゼンヒ</t>
    </rPh>
    <rPh sb="164" eb="166">
      <t>ゲンショウ</t>
    </rPh>
    <rPh sb="169" eb="172">
      <t>シュウゼンヒ</t>
    </rPh>
    <rPh sb="172" eb="174">
      <t>イガイ</t>
    </rPh>
    <rPh sb="175" eb="177">
      <t>エイギョウ</t>
    </rPh>
    <rPh sb="177" eb="179">
      <t>ヒヨウ</t>
    </rPh>
    <rPh sb="180" eb="181">
      <t>オオ</t>
    </rPh>
    <rPh sb="183" eb="185">
      <t>ゲンショウ</t>
    </rPh>
    <rPh sb="190" eb="192">
      <t>ビゾウ</t>
    </rPh>
    <rPh sb="200" eb="202">
      <t>セツビ</t>
    </rPh>
    <rPh sb="203" eb="206">
      <t>ロウキュウカ</t>
    </rPh>
    <rPh sb="207" eb="208">
      <t>トモナ</t>
    </rPh>
    <rPh sb="209" eb="211">
      <t>オオガタ</t>
    </rPh>
    <rPh sb="211" eb="213">
      <t>キキ</t>
    </rPh>
    <rPh sb="214" eb="216">
      <t>コショウ</t>
    </rPh>
    <rPh sb="220" eb="221">
      <t>タカ</t>
    </rPh>
    <rPh sb="227" eb="229">
      <t>セツビ</t>
    </rPh>
    <rPh sb="230" eb="232">
      <t>ヨボウ</t>
    </rPh>
    <rPh sb="232" eb="234">
      <t>ホゼン</t>
    </rPh>
    <rPh sb="240" eb="243">
      <t>コウリツテキ</t>
    </rPh>
    <rPh sb="244" eb="246">
      <t>イジ</t>
    </rPh>
    <rPh sb="246" eb="248">
      <t>カンリ</t>
    </rPh>
    <rPh sb="249" eb="250">
      <t>ツト</t>
    </rPh>
    <rPh sb="262" eb="264">
      <t>キギョウ</t>
    </rPh>
    <rPh sb="288" eb="290">
      <t>テイカ</t>
    </rPh>
    <rPh sb="340" eb="342">
      <t>カイテイ</t>
    </rPh>
    <rPh sb="343" eb="344">
      <t>トモナ</t>
    </rPh>
    <rPh sb="345" eb="347">
      <t>ゲンシュウ</t>
    </rPh>
    <rPh sb="351" eb="353">
      <t>ソウテイ</t>
    </rPh>
    <phoneticPr fontId="3"/>
  </si>
  <si>
    <t xml:space="preserve">
　現状においては安定した運営ができていると考えるが、大型機器の老朽化が課題となっているため、予防保全に重点的に取り組み、老朽化に伴った稼働率の低下を改善し、一定の料金収入を確保していく必要がある。
　ＦＩＴ調達期間終了時期は設備の寿命（20年）と重なるため、買取単価の低下及び稼働率の低下が想定され、料金収入の減少によって経営が困難となることが考えられるため、必要となる除却費の積み立てを着実に行っていく。
　平成32年度までに経営戦略を策定し、効率的な管理及び更なる経営の健全化に取り組んでいく。</t>
    <rPh sb="22" eb="23">
      <t>カンガ</t>
    </rPh>
    <rPh sb="27" eb="29">
      <t>オオガタ</t>
    </rPh>
    <rPh sb="29" eb="31">
      <t>キキ</t>
    </rPh>
    <rPh sb="79" eb="81">
      <t>イッテイ</t>
    </rPh>
    <rPh sb="93" eb="95">
      <t>ヒツヨウ</t>
    </rPh>
    <rPh sb="146" eb="148">
      <t>ソウテイ</t>
    </rPh>
    <rPh sb="162" eb="164">
      <t>ケイエイ</t>
    </rPh>
    <rPh sb="173" eb="174">
      <t>カンガ</t>
    </rPh>
    <rPh sb="181" eb="183">
      <t>ヒツヨウ</t>
    </rPh>
    <rPh sb="195" eb="197">
      <t>チャクジツ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</si>
</sst>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0"/>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36" fillId="0" borderId="11" xfId="1" applyNumberFormat="1" applyFont="1" applyFill="1" applyBorder="1" applyAlignment="1" applyProtection="1">
      <alignment horizontal="center" vertical="center" wrapText="1"/>
      <protection locked="0"/>
    </xf>
    <xf numFmtId="0" fontId="36" fillId="0" borderId="11" xfId="1" applyNumberFormat="1" applyFont="1" applyFill="1" applyBorder="1" applyAlignment="1" applyProtection="1">
      <alignment horizontal="center" vertical="center" wrapText="1"/>
      <protection locked="0"/>
    </xf>
    <xf numFmtId="0" fontId="36"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113.4</c:v>
                </c:pt>
                <c:pt idx="1">
                  <c:v>134.4</c:v>
                </c:pt>
                <c:pt idx="2">
                  <c:v>103.1</c:v>
                </c:pt>
                <c:pt idx="3">
                  <c:v>104.8</c:v>
                </c:pt>
                <c:pt idx="4">
                  <c:v>136.80000000000001</c:v>
                </c:pt>
              </c:numCache>
            </c:numRef>
          </c:val>
        </c:ser>
        <c:dLbls>
          <c:showLegendKey val="0"/>
          <c:showVal val="0"/>
          <c:showCatName val="0"/>
          <c:showSerName val="0"/>
          <c:showPercent val="0"/>
          <c:showBubbleSize val="0"/>
        </c:dLbls>
        <c:gapWidth val="180"/>
        <c:overlap val="-90"/>
        <c:axId val="327298952"/>
        <c:axId val="327299344"/>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27298952"/>
        <c:axId val="327299344"/>
      </c:lineChart>
      <c:catAx>
        <c:axId val="327298952"/>
        <c:scaling>
          <c:orientation val="minMax"/>
        </c:scaling>
        <c:delete val="0"/>
        <c:axPos val="b"/>
        <c:numFmt formatCode="ge" sourceLinked="1"/>
        <c:majorTickMark val="none"/>
        <c:minorTickMark val="none"/>
        <c:tickLblPos val="none"/>
        <c:crossAx val="327299344"/>
        <c:crosses val="autoZero"/>
        <c:auto val="0"/>
        <c:lblAlgn val="ctr"/>
        <c:lblOffset val="100"/>
        <c:noMultiLvlLbl val="1"/>
      </c:catAx>
      <c:valAx>
        <c:axId val="32729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298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53.5</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29200392"/>
        <c:axId val="32920352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329200392"/>
        <c:axId val="329203528"/>
      </c:lineChart>
      <c:catAx>
        <c:axId val="329200392"/>
        <c:scaling>
          <c:orientation val="minMax"/>
        </c:scaling>
        <c:delete val="0"/>
        <c:axPos val="b"/>
        <c:numFmt formatCode="ge" sourceLinked="1"/>
        <c:majorTickMark val="none"/>
        <c:minorTickMark val="none"/>
        <c:tickLblPos val="none"/>
        <c:crossAx val="329203528"/>
        <c:crosses val="autoZero"/>
        <c:auto val="0"/>
        <c:lblAlgn val="ctr"/>
        <c:lblOffset val="100"/>
        <c:noMultiLvlLbl val="1"/>
      </c:catAx>
      <c:valAx>
        <c:axId val="329203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00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203920"/>
        <c:axId val="32919960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203920"/>
        <c:axId val="329199608"/>
      </c:lineChart>
      <c:catAx>
        <c:axId val="329203920"/>
        <c:scaling>
          <c:orientation val="minMax"/>
        </c:scaling>
        <c:delete val="0"/>
        <c:axPos val="b"/>
        <c:numFmt formatCode="ge" sourceLinked="1"/>
        <c:majorTickMark val="none"/>
        <c:minorTickMark val="none"/>
        <c:tickLblPos val="none"/>
        <c:crossAx val="329199608"/>
        <c:crosses val="autoZero"/>
        <c:auto val="0"/>
        <c:lblAlgn val="ctr"/>
        <c:lblOffset val="100"/>
        <c:noMultiLvlLbl val="1"/>
      </c:catAx>
      <c:valAx>
        <c:axId val="329199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03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201960"/>
        <c:axId val="32920117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201960"/>
        <c:axId val="329201176"/>
      </c:lineChart>
      <c:catAx>
        <c:axId val="329201960"/>
        <c:scaling>
          <c:orientation val="minMax"/>
        </c:scaling>
        <c:delete val="0"/>
        <c:axPos val="b"/>
        <c:numFmt formatCode="ge" sourceLinked="1"/>
        <c:majorTickMark val="none"/>
        <c:minorTickMark val="none"/>
        <c:tickLblPos val="none"/>
        <c:crossAx val="329201176"/>
        <c:crosses val="autoZero"/>
        <c:auto val="0"/>
        <c:lblAlgn val="ctr"/>
        <c:lblOffset val="100"/>
        <c:noMultiLvlLbl val="1"/>
      </c:catAx>
      <c:valAx>
        <c:axId val="329201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01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202744"/>
        <c:axId val="32849109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202744"/>
        <c:axId val="328491096"/>
      </c:lineChart>
      <c:catAx>
        <c:axId val="329202744"/>
        <c:scaling>
          <c:orientation val="minMax"/>
        </c:scaling>
        <c:delete val="0"/>
        <c:axPos val="b"/>
        <c:numFmt formatCode="ge" sourceLinked="1"/>
        <c:majorTickMark val="none"/>
        <c:minorTickMark val="none"/>
        <c:tickLblPos val="none"/>
        <c:crossAx val="328491096"/>
        <c:crosses val="autoZero"/>
        <c:auto val="0"/>
        <c:lblAlgn val="ctr"/>
        <c:lblOffset val="100"/>
        <c:noMultiLvlLbl val="1"/>
      </c:catAx>
      <c:valAx>
        <c:axId val="328491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92027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8489136"/>
        <c:axId val="32848952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489136"/>
        <c:axId val="328489528"/>
      </c:lineChart>
      <c:catAx>
        <c:axId val="328489136"/>
        <c:scaling>
          <c:orientation val="minMax"/>
        </c:scaling>
        <c:delete val="0"/>
        <c:axPos val="b"/>
        <c:numFmt formatCode="ge" sourceLinked="1"/>
        <c:majorTickMark val="none"/>
        <c:minorTickMark val="none"/>
        <c:tickLblPos val="none"/>
        <c:crossAx val="328489528"/>
        <c:crosses val="autoZero"/>
        <c:auto val="0"/>
        <c:lblAlgn val="ctr"/>
        <c:lblOffset val="100"/>
        <c:noMultiLvlLbl val="1"/>
      </c:catAx>
      <c:valAx>
        <c:axId val="328489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373224"/>
        <c:axId val="33036812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373224"/>
        <c:axId val="330368128"/>
      </c:lineChart>
      <c:catAx>
        <c:axId val="330373224"/>
        <c:scaling>
          <c:orientation val="minMax"/>
        </c:scaling>
        <c:delete val="0"/>
        <c:axPos val="b"/>
        <c:numFmt formatCode="ge" sourceLinked="1"/>
        <c:majorTickMark val="none"/>
        <c:minorTickMark val="none"/>
        <c:tickLblPos val="none"/>
        <c:crossAx val="330368128"/>
        <c:crosses val="autoZero"/>
        <c:auto val="0"/>
        <c:lblAlgn val="ctr"/>
        <c:lblOffset val="100"/>
        <c:noMultiLvlLbl val="1"/>
      </c:catAx>
      <c:valAx>
        <c:axId val="33036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73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370872"/>
        <c:axId val="33037361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370872"/>
        <c:axId val="330373616"/>
      </c:lineChart>
      <c:catAx>
        <c:axId val="330370872"/>
        <c:scaling>
          <c:orientation val="minMax"/>
        </c:scaling>
        <c:delete val="0"/>
        <c:axPos val="b"/>
        <c:numFmt formatCode="ge" sourceLinked="1"/>
        <c:majorTickMark val="none"/>
        <c:minorTickMark val="none"/>
        <c:tickLblPos val="none"/>
        <c:crossAx val="330373616"/>
        <c:crosses val="autoZero"/>
        <c:auto val="0"/>
        <c:lblAlgn val="ctr"/>
        <c:lblOffset val="100"/>
        <c:noMultiLvlLbl val="1"/>
      </c:catAx>
      <c:valAx>
        <c:axId val="33037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7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366560"/>
        <c:axId val="330370480"/>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366560"/>
        <c:axId val="330370480"/>
      </c:lineChart>
      <c:catAx>
        <c:axId val="330366560"/>
        <c:scaling>
          <c:orientation val="minMax"/>
        </c:scaling>
        <c:delete val="0"/>
        <c:axPos val="b"/>
        <c:numFmt formatCode="ge" sourceLinked="1"/>
        <c:majorTickMark val="none"/>
        <c:minorTickMark val="none"/>
        <c:tickLblPos val="none"/>
        <c:crossAx val="330370480"/>
        <c:crosses val="autoZero"/>
        <c:auto val="0"/>
        <c:lblAlgn val="ctr"/>
        <c:lblOffset val="100"/>
        <c:noMultiLvlLbl val="1"/>
      </c:catAx>
      <c:valAx>
        <c:axId val="33037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6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368520"/>
        <c:axId val="33036891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368520"/>
        <c:axId val="330368912"/>
      </c:lineChart>
      <c:catAx>
        <c:axId val="330368520"/>
        <c:scaling>
          <c:orientation val="minMax"/>
        </c:scaling>
        <c:delete val="0"/>
        <c:axPos val="b"/>
        <c:numFmt formatCode="ge" sourceLinked="1"/>
        <c:majorTickMark val="none"/>
        <c:minorTickMark val="none"/>
        <c:tickLblPos val="none"/>
        <c:crossAx val="330368912"/>
        <c:crosses val="autoZero"/>
        <c:auto val="0"/>
        <c:lblAlgn val="ctr"/>
        <c:lblOffset val="100"/>
        <c:noMultiLvlLbl val="1"/>
      </c:catAx>
      <c:valAx>
        <c:axId val="33036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68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372048"/>
        <c:axId val="33037400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372048"/>
        <c:axId val="330374008"/>
      </c:lineChart>
      <c:catAx>
        <c:axId val="330372048"/>
        <c:scaling>
          <c:orientation val="minMax"/>
        </c:scaling>
        <c:delete val="0"/>
        <c:axPos val="b"/>
        <c:numFmt formatCode="ge" sourceLinked="1"/>
        <c:majorTickMark val="none"/>
        <c:minorTickMark val="none"/>
        <c:tickLblPos val="none"/>
        <c:crossAx val="330374008"/>
        <c:crosses val="autoZero"/>
        <c:auto val="0"/>
        <c:lblAlgn val="ctr"/>
        <c:lblOffset val="100"/>
        <c:noMultiLvlLbl val="1"/>
      </c:catAx>
      <c:valAx>
        <c:axId val="330374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7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312.7</c:v>
                </c:pt>
                <c:pt idx="1">
                  <c:v>374.5</c:v>
                </c:pt>
                <c:pt idx="2">
                  <c:v>322.3</c:v>
                </c:pt>
                <c:pt idx="3">
                  <c:v>217.5</c:v>
                </c:pt>
                <c:pt idx="4">
                  <c:v>291.39999999999998</c:v>
                </c:pt>
              </c:numCache>
            </c:numRef>
          </c:val>
        </c:ser>
        <c:dLbls>
          <c:showLegendKey val="0"/>
          <c:showVal val="0"/>
          <c:showCatName val="0"/>
          <c:showSerName val="0"/>
          <c:showPercent val="0"/>
          <c:showBubbleSize val="0"/>
        </c:dLbls>
        <c:gapWidth val="180"/>
        <c:overlap val="-90"/>
        <c:axId val="328494232"/>
        <c:axId val="32848835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28494232"/>
        <c:axId val="328488352"/>
      </c:lineChart>
      <c:catAx>
        <c:axId val="328494232"/>
        <c:scaling>
          <c:orientation val="minMax"/>
        </c:scaling>
        <c:delete val="0"/>
        <c:axPos val="b"/>
        <c:numFmt formatCode="ge" sourceLinked="1"/>
        <c:majorTickMark val="none"/>
        <c:minorTickMark val="none"/>
        <c:tickLblPos val="none"/>
        <c:crossAx val="328488352"/>
        <c:crosses val="autoZero"/>
        <c:auto val="0"/>
        <c:lblAlgn val="ctr"/>
        <c:lblOffset val="100"/>
        <c:noMultiLvlLbl val="1"/>
      </c:catAx>
      <c:valAx>
        <c:axId val="32848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94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371656"/>
        <c:axId val="33037244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371656"/>
        <c:axId val="330372440"/>
      </c:lineChart>
      <c:catAx>
        <c:axId val="330371656"/>
        <c:scaling>
          <c:orientation val="minMax"/>
        </c:scaling>
        <c:delete val="0"/>
        <c:axPos val="b"/>
        <c:numFmt formatCode="ge" sourceLinked="1"/>
        <c:majorTickMark val="none"/>
        <c:minorTickMark val="none"/>
        <c:tickLblPos val="none"/>
        <c:crossAx val="330372440"/>
        <c:crosses val="autoZero"/>
        <c:auto val="0"/>
        <c:lblAlgn val="ctr"/>
        <c:lblOffset val="100"/>
        <c:noMultiLvlLbl val="1"/>
      </c:catAx>
      <c:valAx>
        <c:axId val="33037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71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17.600000000000001</c:v>
                </c:pt>
                <c:pt idx="1">
                  <c:v>18.899999999999999</c:v>
                </c:pt>
                <c:pt idx="2">
                  <c:v>18.8</c:v>
                </c:pt>
                <c:pt idx="3">
                  <c:v>16.2</c:v>
                </c:pt>
                <c:pt idx="4">
                  <c:v>17.600000000000001</c:v>
                </c:pt>
              </c:numCache>
            </c:numRef>
          </c:val>
        </c:ser>
        <c:dLbls>
          <c:showLegendKey val="0"/>
          <c:showVal val="0"/>
          <c:showCatName val="0"/>
          <c:showSerName val="0"/>
          <c:showPercent val="0"/>
          <c:showBubbleSize val="0"/>
        </c:dLbls>
        <c:gapWidth val="180"/>
        <c:overlap val="-90"/>
        <c:axId val="330370088"/>
        <c:axId val="33037283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330370088"/>
        <c:axId val="330372832"/>
      </c:lineChart>
      <c:catAx>
        <c:axId val="330370088"/>
        <c:scaling>
          <c:orientation val="minMax"/>
        </c:scaling>
        <c:delete val="0"/>
        <c:axPos val="b"/>
        <c:numFmt formatCode="ge" sourceLinked="1"/>
        <c:majorTickMark val="none"/>
        <c:minorTickMark val="none"/>
        <c:tickLblPos val="none"/>
        <c:crossAx val="330372832"/>
        <c:crosses val="autoZero"/>
        <c:auto val="0"/>
        <c:lblAlgn val="ctr"/>
        <c:lblOffset val="100"/>
        <c:noMultiLvlLbl val="1"/>
      </c:catAx>
      <c:valAx>
        <c:axId val="33037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370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62.4</c:v>
                </c:pt>
                <c:pt idx="1">
                  <c:v>43.2</c:v>
                </c:pt>
                <c:pt idx="2">
                  <c:v>40.200000000000003</c:v>
                </c:pt>
                <c:pt idx="3">
                  <c:v>47</c:v>
                </c:pt>
                <c:pt idx="4">
                  <c:v>51.3</c:v>
                </c:pt>
              </c:numCache>
            </c:numRef>
          </c:val>
        </c:ser>
        <c:dLbls>
          <c:showLegendKey val="0"/>
          <c:showVal val="0"/>
          <c:showCatName val="0"/>
          <c:showSerName val="0"/>
          <c:showPercent val="0"/>
          <c:showBubbleSize val="0"/>
        </c:dLbls>
        <c:gapWidth val="180"/>
        <c:overlap val="-90"/>
        <c:axId val="423883424"/>
        <c:axId val="42388577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423883424"/>
        <c:axId val="423885776"/>
      </c:lineChart>
      <c:catAx>
        <c:axId val="423883424"/>
        <c:scaling>
          <c:orientation val="minMax"/>
        </c:scaling>
        <c:delete val="0"/>
        <c:axPos val="b"/>
        <c:numFmt formatCode="ge" sourceLinked="1"/>
        <c:majorTickMark val="none"/>
        <c:minorTickMark val="none"/>
        <c:tickLblPos val="none"/>
        <c:crossAx val="423885776"/>
        <c:crosses val="autoZero"/>
        <c:auto val="0"/>
        <c:lblAlgn val="ctr"/>
        <c:lblOffset val="100"/>
        <c:noMultiLvlLbl val="1"/>
      </c:catAx>
      <c:valAx>
        <c:axId val="42388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8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291.2</c:v>
                </c:pt>
                <c:pt idx="1">
                  <c:v>163</c:v>
                </c:pt>
                <c:pt idx="2">
                  <c:v>106.5</c:v>
                </c:pt>
                <c:pt idx="3">
                  <c:v>86.8</c:v>
                </c:pt>
                <c:pt idx="4">
                  <c:v>46.6</c:v>
                </c:pt>
              </c:numCache>
            </c:numRef>
          </c:val>
        </c:ser>
        <c:dLbls>
          <c:showLegendKey val="0"/>
          <c:showVal val="0"/>
          <c:showCatName val="0"/>
          <c:showSerName val="0"/>
          <c:showPercent val="0"/>
          <c:showBubbleSize val="0"/>
        </c:dLbls>
        <c:gapWidth val="180"/>
        <c:overlap val="-90"/>
        <c:axId val="423883032"/>
        <c:axId val="42388656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423883032"/>
        <c:axId val="423886560"/>
      </c:lineChart>
      <c:catAx>
        <c:axId val="423883032"/>
        <c:scaling>
          <c:orientation val="minMax"/>
        </c:scaling>
        <c:delete val="0"/>
        <c:axPos val="b"/>
        <c:numFmt formatCode="ge" sourceLinked="1"/>
        <c:majorTickMark val="none"/>
        <c:minorTickMark val="none"/>
        <c:tickLblPos val="none"/>
        <c:crossAx val="423886560"/>
        <c:crosses val="autoZero"/>
        <c:auto val="0"/>
        <c:lblAlgn val="ctr"/>
        <c:lblOffset val="100"/>
        <c:noMultiLvlLbl val="1"/>
      </c:catAx>
      <c:valAx>
        <c:axId val="42388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8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3888912"/>
        <c:axId val="4238838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888912"/>
        <c:axId val="423883816"/>
      </c:lineChart>
      <c:catAx>
        <c:axId val="423888912"/>
        <c:scaling>
          <c:orientation val="minMax"/>
        </c:scaling>
        <c:delete val="0"/>
        <c:axPos val="b"/>
        <c:numFmt formatCode="ge" sourceLinked="1"/>
        <c:majorTickMark val="none"/>
        <c:minorTickMark val="none"/>
        <c:tickLblPos val="none"/>
        <c:crossAx val="423883816"/>
        <c:crosses val="autoZero"/>
        <c:auto val="0"/>
        <c:lblAlgn val="ctr"/>
        <c:lblOffset val="100"/>
        <c:noMultiLvlLbl val="1"/>
      </c:catAx>
      <c:valAx>
        <c:axId val="423883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889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53.5</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423884208"/>
        <c:axId val="42388969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423884208"/>
        <c:axId val="423889696"/>
      </c:lineChart>
      <c:catAx>
        <c:axId val="423884208"/>
        <c:scaling>
          <c:orientation val="minMax"/>
        </c:scaling>
        <c:delete val="0"/>
        <c:axPos val="b"/>
        <c:numFmt formatCode="ge" sourceLinked="1"/>
        <c:majorTickMark val="none"/>
        <c:minorTickMark val="none"/>
        <c:tickLblPos val="none"/>
        <c:crossAx val="423889696"/>
        <c:crosses val="autoZero"/>
        <c:auto val="0"/>
        <c:lblAlgn val="ctr"/>
        <c:lblOffset val="100"/>
        <c:noMultiLvlLbl val="1"/>
      </c:catAx>
      <c:valAx>
        <c:axId val="42388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84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3884992"/>
        <c:axId val="42388812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884992"/>
        <c:axId val="423888128"/>
      </c:lineChart>
      <c:catAx>
        <c:axId val="423884992"/>
        <c:scaling>
          <c:orientation val="minMax"/>
        </c:scaling>
        <c:delete val="0"/>
        <c:axPos val="b"/>
        <c:numFmt formatCode="ge" sourceLinked="1"/>
        <c:majorTickMark val="none"/>
        <c:minorTickMark val="none"/>
        <c:tickLblPos val="none"/>
        <c:crossAx val="423888128"/>
        <c:crosses val="autoZero"/>
        <c:auto val="0"/>
        <c:lblAlgn val="ctr"/>
        <c:lblOffset val="100"/>
        <c:noMultiLvlLbl val="1"/>
      </c:catAx>
      <c:valAx>
        <c:axId val="42388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8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3887344"/>
        <c:axId val="4238893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887344"/>
        <c:axId val="423889304"/>
      </c:lineChart>
      <c:catAx>
        <c:axId val="423887344"/>
        <c:scaling>
          <c:orientation val="minMax"/>
        </c:scaling>
        <c:delete val="0"/>
        <c:axPos val="b"/>
        <c:numFmt formatCode="ge" sourceLinked="1"/>
        <c:majorTickMark val="none"/>
        <c:minorTickMark val="none"/>
        <c:tickLblPos val="none"/>
        <c:crossAx val="423889304"/>
        <c:crosses val="autoZero"/>
        <c:auto val="0"/>
        <c:lblAlgn val="ctr"/>
        <c:lblOffset val="100"/>
        <c:noMultiLvlLbl val="1"/>
      </c:catAx>
      <c:valAx>
        <c:axId val="423889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87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3887736"/>
        <c:axId val="42424520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887736"/>
        <c:axId val="424245200"/>
      </c:lineChart>
      <c:catAx>
        <c:axId val="423887736"/>
        <c:scaling>
          <c:orientation val="minMax"/>
        </c:scaling>
        <c:delete val="0"/>
        <c:axPos val="b"/>
        <c:numFmt formatCode="ge" sourceLinked="1"/>
        <c:majorTickMark val="none"/>
        <c:minorTickMark val="none"/>
        <c:tickLblPos val="none"/>
        <c:crossAx val="424245200"/>
        <c:crosses val="autoZero"/>
        <c:auto val="0"/>
        <c:lblAlgn val="ctr"/>
        <c:lblOffset val="100"/>
        <c:noMultiLvlLbl val="1"/>
      </c:catAx>
      <c:valAx>
        <c:axId val="42424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388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4244808"/>
        <c:axId val="42424598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244808"/>
        <c:axId val="424245984"/>
      </c:lineChart>
      <c:catAx>
        <c:axId val="424244808"/>
        <c:scaling>
          <c:orientation val="minMax"/>
        </c:scaling>
        <c:delete val="0"/>
        <c:axPos val="b"/>
        <c:numFmt formatCode="ge" sourceLinked="1"/>
        <c:majorTickMark val="none"/>
        <c:minorTickMark val="none"/>
        <c:tickLblPos val="none"/>
        <c:crossAx val="424245984"/>
        <c:crosses val="autoZero"/>
        <c:auto val="0"/>
        <c:lblAlgn val="ctr"/>
        <c:lblOffset val="100"/>
        <c:noMultiLvlLbl val="1"/>
      </c:catAx>
      <c:valAx>
        <c:axId val="42424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244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8493448"/>
        <c:axId val="32849462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8493448"/>
        <c:axId val="328494624"/>
      </c:lineChart>
      <c:catAx>
        <c:axId val="328493448"/>
        <c:scaling>
          <c:orientation val="minMax"/>
        </c:scaling>
        <c:delete val="0"/>
        <c:axPos val="b"/>
        <c:numFmt formatCode="ge" sourceLinked="1"/>
        <c:majorTickMark val="none"/>
        <c:minorTickMark val="none"/>
        <c:tickLblPos val="none"/>
        <c:crossAx val="328494624"/>
        <c:crosses val="autoZero"/>
        <c:auto val="0"/>
        <c:lblAlgn val="ctr"/>
        <c:lblOffset val="100"/>
        <c:noMultiLvlLbl val="1"/>
      </c:catAx>
      <c:valAx>
        <c:axId val="32849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93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4244416"/>
        <c:axId val="42424245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244416"/>
        <c:axId val="424242456"/>
      </c:lineChart>
      <c:catAx>
        <c:axId val="424244416"/>
        <c:scaling>
          <c:orientation val="minMax"/>
        </c:scaling>
        <c:delete val="0"/>
        <c:axPos val="b"/>
        <c:numFmt formatCode="ge" sourceLinked="1"/>
        <c:majorTickMark val="none"/>
        <c:minorTickMark val="none"/>
        <c:tickLblPos val="none"/>
        <c:crossAx val="424242456"/>
        <c:crosses val="autoZero"/>
        <c:auto val="0"/>
        <c:lblAlgn val="ctr"/>
        <c:lblOffset val="100"/>
        <c:noMultiLvlLbl val="1"/>
      </c:catAx>
      <c:valAx>
        <c:axId val="424242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424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13751.8</c:v>
                </c:pt>
                <c:pt idx="1">
                  <c:v>16036.7</c:v>
                </c:pt>
                <c:pt idx="2">
                  <c:v>21440</c:v>
                </c:pt>
                <c:pt idx="3">
                  <c:v>21175.1</c:v>
                </c:pt>
                <c:pt idx="4">
                  <c:v>16214.1</c:v>
                </c:pt>
              </c:numCache>
            </c:numRef>
          </c:val>
        </c:ser>
        <c:dLbls>
          <c:showLegendKey val="0"/>
          <c:showVal val="0"/>
          <c:showCatName val="0"/>
          <c:showSerName val="0"/>
          <c:showPercent val="0"/>
          <c:showBubbleSize val="0"/>
        </c:dLbls>
        <c:gapWidth val="180"/>
        <c:overlap val="-90"/>
        <c:axId val="328490704"/>
        <c:axId val="32849540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328490704"/>
        <c:axId val="328495408"/>
      </c:lineChart>
      <c:catAx>
        <c:axId val="328490704"/>
        <c:scaling>
          <c:orientation val="minMax"/>
        </c:scaling>
        <c:delete val="0"/>
        <c:axPos val="b"/>
        <c:numFmt formatCode="ge" sourceLinked="1"/>
        <c:majorTickMark val="none"/>
        <c:minorTickMark val="none"/>
        <c:tickLblPos val="none"/>
        <c:crossAx val="328495408"/>
        <c:crosses val="autoZero"/>
        <c:auto val="0"/>
        <c:lblAlgn val="ctr"/>
        <c:lblOffset val="100"/>
        <c:noMultiLvlLbl val="1"/>
      </c:catAx>
      <c:valAx>
        <c:axId val="32849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9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220817</c:v>
                </c:pt>
                <c:pt idx="1">
                  <c:v>302379</c:v>
                </c:pt>
                <c:pt idx="2">
                  <c:v>288853</c:v>
                </c:pt>
                <c:pt idx="3">
                  <c:v>179769</c:v>
                </c:pt>
                <c:pt idx="4">
                  <c:v>279696</c:v>
                </c:pt>
              </c:numCache>
            </c:numRef>
          </c:val>
        </c:ser>
        <c:dLbls>
          <c:showLegendKey val="0"/>
          <c:showVal val="0"/>
          <c:showCatName val="0"/>
          <c:showSerName val="0"/>
          <c:showPercent val="0"/>
          <c:showBubbleSize val="0"/>
        </c:dLbls>
        <c:gapWidth val="180"/>
        <c:overlap val="-90"/>
        <c:axId val="328487960"/>
        <c:axId val="32849188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328487960"/>
        <c:axId val="328491880"/>
      </c:lineChart>
      <c:catAx>
        <c:axId val="328487960"/>
        <c:scaling>
          <c:orientation val="minMax"/>
        </c:scaling>
        <c:delete val="0"/>
        <c:axPos val="b"/>
        <c:numFmt formatCode="ge" sourceLinked="1"/>
        <c:majorTickMark val="none"/>
        <c:minorTickMark val="none"/>
        <c:tickLblPos val="none"/>
        <c:crossAx val="328491880"/>
        <c:crosses val="autoZero"/>
        <c:auto val="0"/>
        <c:lblAlgn val="ctr"/>
        <c:lblOffset val="100"/>
        <c:noMultiLvlLbl val="1"/>
      </c:catAx>
      <c:valAx>
        <c:axId val="3284918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7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17.600000000000001</c:v>
                </c:pt>
                <c:pt idx="1">
                  <c:v>18.899999999999999</c:v>
                </c:pt>
                <c:pt idx="2">
                  <c:v>18.8</c:v>
                </c:pt>
                <c:pt idx="3">
                  <c:v>16.2</c:v>
                </c:pt>
                <c:pt idx="4">
                  <c:v>17.600000000000001</c:v>
                </c:pt>
              </c:numCache>
            </c:numRef>
          </c:val>
        </c:ser>
        <c:dLbls>
          <c:showLegendKey val="0"/>
          <c:showVal val="0"/>
          <c:showCatName val="0"/>
          <c:showSerName val="0"/>
          <c:showPercent val="0"/>
          <c:showBubbleSize val="0"/>
        </c:dLbls>
        <c:gapWidth val="180"/>
        <c:overlap val="-90"/>
        <c:axId val="328489920"/>
        <c:axId val="32849384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328489920"/>
        <c:axId val="328493840"/>
      </c:lineChart>
      <c:catAx>
        <c:axId val="328489920"/>
        <c:scaling>
          <c:orientation val="minMax"/>
        </c:scaling>
        <c:delete val="0"/>
        <c:axPos val="b"/>
        <c:numFmt formatCode="ge" sourceLinked="1"/>
        <c:majorTickMark val="none"/>
        <c:minorTickMark val="none"/>
        <c:tickLblPos val="none"/>
        <c:crossAx val="328493840"/>
        <c:crosses val="autoZero"/>
        <c:auto val="0"/>
        <c:lblAlgn val="ctr"/>
        <c:lblOffset val="100"/>
        <c:noMultiLvlLbl val="1"/>
      </c:catAx>
      <c:valAx>
        <c:axId val="32849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48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62.4</c:v>
                </c:pt>
                <c:pt idx="1">
                  <c:v>43.2</c:v>
                </c:pt>
                <c:pt idx="2">
                  <c:v>40.200000000000003</c:v>
                </c:pt>
                <c:pt idx="3">
                  <c:v>47</c:v>
                </c:pt>
                <c:pt idx="4">
                  <c:v>51.3</c:v>
                </c:pt>
              </c:numCache>
            </c:numRef>
          </c:val>
        </c:ser>
        <c:dLbls>
          <c:showLegendKey val="0"/>
          <c:showVal val="0"/>
          <c:showCatName val="0"/>
          <c:showSerName val="0"/>
          <c:showPercent val="0"/>
          <c:showBubbleSize val="0"/>
        </c:dLbls>
        <c:gapWidth val="180"/>
        <c:overlap val="-90"/>
        <c:axId val="329199216"/>
        <c:axId val="32920235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329199216"/>
        <c:axId val="329202352"/>
      </c:lineChart>
      <c:catAx>
        <c:axId val="329199216"/>
        <c:scaling>
          <c:orientation val="minMax"/>
        </c:scaling>
        <c:delete val="0"/>
        <c:axPos val="b"/>
        <c:numFmt formatCode="ge" sourceLinked="1"/>
        <c:majorTickMark val="none"/>
        <c:minorTickMark val="none"/>
        <c:tickLblPos val="none"/>
        <c:crossAx val="329202352"/>
        <c:crosses val="autoZero"/>
        <c:auto val="0"/>
        <c:lblAlgn val="ctr"/>
        <c:lblOffset val="100"/>
        <c:noMultiLvlLbl val="1"/>
      </c:catAx>
      <c:valAx>
        <c:axId val="32920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19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291.2</c:v>
                </c:pt>
                <c:pt idx="1">
                  <c:v>163</c:v>
                </c:pt>
                <c:pt idx="2">
                  <c:v>106.5</c:v>
                </c:pt>
                <c:pt idx="3">
                  <c:v>86.8</c:v>
                </c:pt>
                <c:pt idx="4">
                  <c:v>46.6</c:v>
                </c:pt>
              </c:numCache>
            </c:numRef>
          </c:val>
        </c:ser>
        <c:dLbls>
          <c:showLegendKey val="0"/>
          <c:showVal val="0"/>
          <c:showCatName val="0"/>
          <c:showSerName val="0"/>
          <c:showPercent val="0"/>
          <c:showBubbleSize val="0"/>
        </c:dLbls>
        <c:gapWidth val="180"/>
        <c:overlap val="-90"/>
        <c:axId val="329204704"/>
        <c:axId val="32920156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329204704"/>
        <c:axId val="329201568"/>
      </c:lineChart>
      <c:catAx>
        <c:axId val="329204704"/>
        <c:scaling>
          <c:orientation val="minMax"/>
        </c:scaling>
        <c:delete val="0"/>
        <c:axPos val="b"/>
        <c:numFmt formatCode="ge" sourceLinked="1"/>
        <c:majorTickMark val="none"/>
        <c:minorTickMark val="none"/>
        <c:tickLblPos val="none"/>
        <c:crossAx val="329201568"/>
        <c:crosses val="autoZero"/>
        <c:auto val="0"/>
        <c:lblAlgn val="ctr"/>
        <c:lblOffset val="100"/>
        <c:noMultiLvlLbl val="1"/>
      </c:catAx>
      <c:valAx>
        <c:axId val="32920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20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204312"/>
        <c:axId val="3292054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204312"/>
        <c:axId val="329205488"/>
      </c:lineChart>
      <c:catAx>
        <c:axId val="329204312"/>
        <c:scaling>
          <c:orientation val="minMax"/>
        </c:scaling>
        <c:delete val="0"/>
        <c:axPos val="b"/>
        <c:numFmt formatCode="ge" sourceLinked="1"/>
        <c:majorTickMark val="none"/>
        <c:minorTickMark val="none"/>
        <c:tickLblPos val="none"/>
        <c:crossAx val="329205488"/>
        <c:crosses val="autoZero"/>
        <c:auto val="0"/>
        <c:lblAlgn val="ctr"/>
        <c:lblOffset val="100"/>
        <c:noMultiLvlLbl val="1"/>
      </c:catAx>
      <c:valAx>
        <c:axId val="32920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92043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467506</xdr:colOff>
      <xdr:row>41</xdr:row>
      <xdr:rowOff>117765</xdr:rowOff>
    </xdr:from>
    <xdr:ext cx="2954655" cy="392415"/>
    <xdr:sp macro="" textlink="データ!CY9">
      <xdr:nvSpPr>
        <xdr:cNvPr id="19" name="正方形/長方形 18"/>
        <xdr:cNvSpPr/>
      </xdr:nvSpPr>
      <xdr:spPr>
        <a:xfrm>
          <a:off x="2631042"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342163"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503384</xdr:colOff>
      <xdr:row>41</xdr:row>
      <xdr:rowOff>117765</xdr:rowOff>
    </xdr:from>
    <xdr:ext cx="2954655" cy="392415"/>
    <xdr:sp macro="" textlink="データ!IV9">
      <xdr:nvSpPr>
        <xdr:cNvPr id="25" name="正方形/長方形 24"/>
        <xdr:cNvSpPr/>
      </xdr:nvSpPr>
      <xdr:spPr>
        <a:xfrm>
          <a:off x="20900491"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58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58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58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58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58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58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58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58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58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58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58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58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5869"/>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5870"/>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5871"/>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587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587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5874"/>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5875"/>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5876"/>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5877"/>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5878"/>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5879"/>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5880"/>
                </a:ext>
              </a:extLst>
            </xdr:cNvPicPr>
          </xdr:nvPicPr>
          <xdr:blipFill>
            <a:blip xmlns:r="http://schemas.openxmlformats.org/officeDocument/2006/relationships" r:embed="rId4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5881"/>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5882"/>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588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5884"/>
                </a:ext>
              </a:extLst>
            </xdr:cNvPicPr>
          </xdr:nvPicPr>
          <xdr:blipFill>
            <a:blip xmlns:r="http://schemas.openxmlformats.org/officeDocument/2006/relationships" r:embed="rId4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5885"/>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5886"/>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5887"/>
                </a:ext>
              </a:extLst>
            </xdr:cNvPicPr>
          </xdr:nvPicPr>
          <xdr:blipFill>
            <a:blip xmlns:r="http://schemas.openxmlformats.org/officeDocument/2006/relationships" r:embed="rId49"/>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5888"/>
                </a:ext>
              </a:extLst>
            </xdr:cNvPicPr>
          </xdr:nvPicPr>
          <xdr:blipFill>
            <a:blip xmlns:r="http://schemas.openxmlformats.org/officeDocument/2006/relationships" r:embed="rId49"/>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5889"/>
                </a:ext>
              </a:extLst>
            </xdr:cNvPicPr>
          </xdr:nvPicPr>
          <xdr:blipFill>
            <a:blip xmlns:r="http://schemas.openxmlformats.org/officeDocument/2006/relationships" r:embed="rId49"/>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5890"/>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5891"/>
                </a:ext>
              </a:extLst>
            </xdr:cNvPicPr>
          </xdr:nvPicPr>
          <xdr:blipFill>
            <a:blip xmlns:r="http://schemas.openxmlformats.org/officeDocument/2006/relationships" r:embed="rId49"/>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5892"/>
                </a:ext>
              </a:extLst>
            </xdr:cNvPicPr>
          </xdr:nvPicPr>
          <xdr:blipFill>
            <a:blip xmlns:r="http://schemas.openxmlformats.org/officeDocument/2006/relationships" r:embed="rId49"/>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5893"/>
                </a:ext>
              </a:extLst>
            </xdr:cNvPicPr>
          </xdr:nvPicPr>
          <xdr:blipFill>
            <a:blip xmlns:r="http://schemas.openxmlformats.org/officeDocument/2006/relationships" r:embed="rId49"/>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5894"/>
                </a:ext>
              </a:extLst>
            </xdr:cNvPicPr>
          </xdr:nvPicPr>
          <xdr:blipFill>
            <a:blip xmlns:r="http://schemas.openxmlformats.org/officeDocument/2006/relationships" r:embed="rId49"/>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5895"/>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5896"/>
                </a:ext>
              </a:extLst>
            </xdr:cNvPicPr>
          </xdr:nvPicPr>
          <xdr:blipFill>
            <a:blip xmlns:r="http://schemas.openxmlformats.org/officeDocument/2006/relationships" r:embed="rId49"/>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5897"/>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5898"/>
                </a:ext>
              </a:extLst>
            </xdr:cNvPicPr>
          </xdr:nvPicPr>
          <xdr:blipFill>
            <a:blip xmlns:r="http://schemas.openxmlformats.org/officeDocument/2006/relationships" r:embed="rId49"/>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5899"/>
                </a:ext>
              </a:extLst>
            </xdr:cNvPicPr>
          </xdr:nvPicPr>
          <xdr:blipFill>
            <a:blip xmlns:r="http://schemas.openxmlformats.org/officeDocument/2006/relationships" r:embed="rId49"/>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5900"/>
                </a:ext>
              </a:extLst>
            </xdr:cNvPicPr>
          </xdr:nvPicPr>
          <xdr:blipFill>
            <a:blip xmlns:r="http://schemas.openxmlformats.org/officeDocument/2006/relationships" r:embed="rId49"/>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5901"/>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5902"/>
                </a:ext>
              </a:extLst>
            </xdr:cNvPicPr>
          </xdr:nvPicPr>
          <xdr:blipFill>
            <a:blip xmlns:r="http://schemas.openxmlformats.org/officeDocument/2006/relationships" r:embed="rId49"/>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5903"/>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5904"/>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E1" sqref="E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北栄町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187</v>
      </c>
      <c r="K3" s="130"/>
      <c r="L3" s="130"/>
      <c r="M3" s="130"/>
      <c r="N3" s="131" t="str">
        <f>データ!L6</f>
        <v>該当数値なし</v>
      </c>
      <c r="O3" s="131"/>
      <c r="P3" s="131"/>
      <c r="Q3" s="132"/>
      <c r="R3" s="1"/>
      <c r="S3" s="133" t="s">
        <v>188</v>
      </c>
      <c r="T3" s="134"/>
      <c r="U3" s="134"/>
      <c r="V3" s="134"/>
      <c r="W3" s="134"/>
      <c r="X3" s="134"/>
      <c r="Y3" s="134"/>
      <c r="Z3" s="134"/>
      <c r="AA3" s="134"/>
      <c r="AB3" s="134"/>
      <c r="AC3" s="134"/>
      <c r="AD3" s="134"/>
      <c r="AE3" s="134"/>
      <c r="AF3" s="134"/>
      <c r="AG3" s="134"/>
      <c r="AH3" s="135"/>
      <c r="AI3" s="1"/>
      <c r="AJ3" s="1"/>
      <c r="AK3" s="119" t="s">
        <v>186</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f>データ!O6</f>
        <v>1</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127</v>
      </c>
      <c r="G7" s="148"/>
      <c r="H7" s="148"/>
      <c r="I7" s="148"/>
      <c r="J7" s="149" t="s">
        <v>127</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129</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f>データ!AG6</f>
        <v>20814</v>
      </c>
      <c r="G14" s="164"/>
      <c r="H14" s="163">
        <f>データ!AH6</f>
        <v>22299</v>
      </c>
      <c r="I14" s="164"/>
      <c r="J14" s="163">
        <f>データ!AI6</f>
        <v>22214</v>
      </c>
      <c r="K14" s="164"/>
      <c r="L14" s="163">
        <f>データ!AJ6</f>
        <v>19151</v>
      </c>
      <c r="M14" s="164"/>
      <c r="N14" s="152">
        <f>データ!AK6</f>
        <v>20755</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20814</v>
      </c>
      <c r="G16" s="179"/>
      <c r="H16" s="179">
        <f>データ!AR6</f>
        <v>22299</v>
      </c>
      <c r="I16" s="179"/>
      <c r="J16" s="179">
        <f>データ!AS6</f>
        <v>22214</v>
      </c>
      <c r="K16" s="179"/>
      <c r="L16" s="179">
        <f>データ!AT6</f>
        <v>19151</v>
      </c>
      <c r="M16" s="179"/>
      <c r="N16" s="168">
        <f>データ!AU6</f>
        <v>20755</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t="str">
        <f>データ!AV6</f>
        <v>-</v>
      </c>
      <c r="G19" s="182"/>
      <c r="H19" s="182"/>
      <c r="I19" s="182">
        <f>データ!AW6</f>
        <v>425857</v>
      </c>
      <c r="J19" s="182"/>
      <c r="K19" s="182"/>
      <c r="L19" s="182">
        <f>データ!AX6</f>
        <v>425857</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31</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189</v>
      </c>
      <c r="AL40" s="120"/>
      <c r="AM40" s="120"/>
      <c r="AN40" s="120"/>
      <c r="AO40" s="120"/>
      <c r="AP40" s="120"/>
      <c r="AQ40" s="121"/>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34</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190</v>
      </c>
      <c r="AL99" s="193"/>
      <c r="AM99" s="193"/>
      <c r="AN99" s="193"/>
      <c r="AO99" s="193"/>
      <c r="AP99" s="193"/>
      <c r="AQ99" s="19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313726</v>
      </c>
      <c r="D6" s="68" t="str">
        <f t="shared" si="6"/>
        <v>47</v>
      </c>
      <c r="E6" s="68" t="str">
        <f t="shared" si="6"/>
        <v>04</v>
      </c>
      <c r="F6" s="68" t="str">
        <f t="shared" si="6"/>
        <v>0</v>
      </c>
      <c r="G6" s="68" t="str">
        <f t="shared" si="6"/>
        <v>000</v>
      </c>
      <c r="H6" s="68" t="str">
        <f t="shared" si="6"/>
        <v>鳥取県　北栄町</v>
      </c>
      <c r="I6" s="68" t="str">
        <f t="shared" si="6"/>
        <v>法非適用</v>
      </c>
      <c r="J6" s="68" t="str">
        <f t="shared" si="6"/>
        <v>電気事業</v>
      </c>
      <c r="K6" s="68" t="str">
        <f t="shared" si="6"/>
        <v/>
      </c>
      <c r="L6" s="69" t="str">
        <f t="shared" si="6"/>
        <v>該当数値なし</v>
      </c>
      <c r="M6" s="70" t="str">
        <f t="shared" si="6"/>
        <v>-</v>
      </c>
      <c r="N6" s="70" t="str">
        <f t="shared" si="6"/>
        <v>-</v>
      </c>
      <c r="O6" s="70">
        <f t="shared" si="6"/>
        <v>1</v>
      </c>
      <c r="P6" s="70" t="str">
        <f t="shared" si="6"/>
        <v>-</v>
      </c>
      <c r="Q6" s="70" t="str">
        <f t="shared" si="6"/>
        <v>-</v>
      </c>
      <c r="R6" s="71" t="str">
        <f>R7</f>
        <v>平成38年3月31日　北条砂丘風力発電所</v>
      </c>
      <c r="S6" s="72" t="str">
        <f t="shared" si="6"/>
        <v>平成38年3月31日　北条砂丘風力発電所</v>
      </c>
      <c r="T6" s="68" t="str">
        <f t="shared" si="6"/>
        <v>無</v>
      </c>
      <c r="U6" s="72" t="str">
        <f t="shared" si="6"/>
        <v>中国電力株式会社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f t="shared" si="6"/>
        <v>20814</v>
      </c>
      <c r="AH6" s="70">
        <f t="shared" si="6"/>
        <v>22299</v>
      </c>
      <c r="AI6" s="70">
        <f t="shared" si="6"/>
        <v>22214</v>
      </c>
      <c r="AJ6" s="70">
        <f t="shared" si="6"/>
        <v>19151</v>
      </c>
      <c r="AK6" s="70">
        <f t="shared" si="6"/>
        <v>20755</v>
      </c>
      <c r="AL6" s="70" t="str">
        <f t="shared" si="6"/>
        <v>-</v>
      </c>
      <c r="AM6" s="70" t="str">
        <f t="shared" si="6"/>
        <v>-</v>
      </c>
      <c r="AN6" s="70" t="str">
        <f t="shared" si="6"/>
        <v>-</v>
      </c>
      <c r="AO6" s="70" t="str">
        <f t="shared" si="6"/>
        <v>-</v>
      </c>
      <c r="AP6" s="70" t="str">
        <f t="shared" si="6"/>
        <v>-</v>
      </c>
      <c r="AQ6" s="70">
        <f t="shared" si="6"/>
        <v>20814</v>
      </c>
      <c r="AR6" s="70">
        <f t="shared" si="6"/>
        <v>22299</v>
      </c>
      <c r="AS6" s="70">
        <f t="shared" si="6"/>
        <v>22214</v>
      </c>
      <c r="AT6" s="70">
        <f t="shared" si="6"/>
        <v>19151</v>
      </c>
      <c r="AU6" s="70">
        <f t="shared" si="6"/>
        <v>20755</v>
      </c>
      <c r="AV6" s="70" t="str">
        <f t="shared" si="6"/>
        <v>-</v>
      </c>
      <c r="AW6" s="70">
        <f t="shared" si="6"/>
        <v>425857</v>
      </c>
      <c r="AX6" s="70">
        <f t="shared" si="6"/>
        <v>425857</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v>1</v>
      </c>
      <c r="P7" s="81" t="s">
        <v>126</v>
      </c>
      <c r="Q7" s="81" t="s">
        <v>126</v>
      </c>
      <c r="R7" s="82" t="s">
        <v>127</v>
      </c>
      <c r="S7" s="82" t="s">
        <v>127</v>
      </c>
      <c r="T7" s="83" t="s">
        <v>128</v>
      </c>
      <c r="U7" s="82" t="s">
        <v>129</v>
      </c>
      <c r="V7" s="79" t="s">
        <v>126</v>
      </c>
      <c r="W7" s="81" t="s">
        <v>126</v>
      </c>
      <c r="X7" s="81" t="s">
        <v>126</v>
      </c>
      <c r="Y7" s="81" t="s">
        <v>126</v>
      </c>
      <c r="Z7" s="81" t="s">
        <v>126</v>
      </c>
      <c r="AA7" s="81" t="s">
        <v>126</v>
      </c>
      <c r="AB7" s="81" t="s">
        <v>126</v>
      </c>
      <c r="AC7" s="81" t="s">
        <v>126</v>
      </c>
      <c r="AD7" s="81" t="s">
        <v>126</v>
      </c>
      <c r="AE7" s="81" t="s">
        <v>126</v>
      </c>
      <c r="AF7" s="81" t="s">
        <v>126</v>
      </c>
      <c r="AG7" s="81">
        <v>20814</v>
      </c>
      <c r="AH7" s="81">
        <v>22299</v>
      </c>
      <c r="AI7" s="81">
        <v>22214</v>
      </c>
      <c r="AJ7" s="81">
        <v>19151</v>
      </c>
      <c r="AK7" s="81">
        <v>20755</v>
      </c>
      <c r="AL7" s="81" t="s">
        <v>126</v>
      </c>
      <c r="AM7" s="81" t="s">
        <v>126</v>
      </c>
      <c r="AN7" s="81" t="s">
        <v>126</v>
      </c>
      <c r="AO7" s="81" t="s">
        <v>126</v>
      </c>
      <c r="AP7" s="81" t="s">
        <v>126</v>
      </c>
      <c r="AQ7" s="81">
        <v>20814</v>
      </c>
      <c r="AR7" s="81">
        <v>22299</v>
      </c>
      <c r="AS7" s="81">
        <v>22214</v>
      </c>
      <c r="AT7" s="81">
        <v>19151</v>
      </c>
      <c r="AU7" s="81">
        <v>20755</v>
      </c>
      <c r="AV7" s="81" t="s">
        <v>126</v>
      </c>
      <c r="AW7" s="81">
        <v>425857</v>
      </c>
      <c r="AX7" s="81">
        <v>425857</v>
      </c>
      <c r="AY7" s="84">
        <v>113.4</v>
      </c>
      <c r="AZ7" s="84">
        <v>134.4</v>
      </c>
      <c r="BA7" s="84">
        <v>103.1</v>
      </c>
      <c r="BB7" s="84">
        <v>104.8</v>
      </c>
      <c r="BC7" s="84">
        <v>136.80000000000001</v>
      </c>
      <c r="BD7" s="84">
        <v>179.6</v>
      </c>
      <c r="BE7" s="84">
        <v>164.1</v>
      </c>
      <c r="BF7" s="84">
        <v>124.4</v>
      </c>
      <c r="BG7" s="84">
        <v>118.8</v>
      </c>
      <c r="BH7" s="84">
        <v>88.8</v>
      </c>
      <c r="BI7" s="84">
        <v>100</v>
      </c>
      <c r="BJ7" s="84">
        <v>312.7</v>
      </c>
      <c r="BK7" s="84">
        <v>374.5</v>
      </c>
      <c r="BL7" s="84">
        <v>322.3</v>
      </c>
      <c r="BM7" s="84">
        <v>217.5</v>
      </c>
      <c r="BN7" s="84">
        <v>291.39999999999998</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13751.8</v>
      </c>
      <c r="CG7" s="84">
        <v>16036.7</v>
      </c>
      <c r="CH7" s="84">
        <v>21440</v>
      </c>
      <c r="CI7" s="84">
        <v>21175.1</v>
      </c>
      <c r="CJ7" s="84">
        <v>16214.1</v>
      </c>
      <c r="CK7" s="84">
        <v>7095.7</v>
      </c>
      <c r="CL7" s="84">
        <v>11717.4</v>
      </c>
      <c r="CM7" s="84">
        <v>17642.5</v>
      </c>
      <c r="CN7" s="84">
        <v>18815.8</v>
      </c>
      <c r="CO7" s="84">
        <v>22847.9</v>
      </c>
      <c r="CP7" s="81">
        <v>220817</v>
      </c>
      <c r="CQ7" s="81">
        <v>302379</v>
      </c>
      <c r="CR7" s="81">
        <v>288853</v>
      </c>
      <c r="CS7" s="81">
        <v>179769</v>
      </c>
      <c r="CT7" s="81">
        <v>279696</v>
      </c>
      <c r="CU7" s="81">
        <v>120361</v>
      </c>
      <c r="CV7" s="81">
        <v>108538</v>
      </c>
      <c r="CW7" s="81">
        <v>58539</v>
      </c>
      <c r="CX7" s="81">
        <v>37685</v>
      </c>
      <c r="CY7" s="81">
        <v>2390</v>
      </c>
      <c r="CZ7" s="81">
        <v>13500</v>
      </c>
      <c r="DA7" s="84">
        <v>17.600000000000001</v>
      </c>
      <c r="DB7" s="84">
        <v>18.899999999999999</v>
      </c>
      <c r="DC7" s="84">
        <v>18.8</v>
      </c>
      <c r="DD7" s="84">
        <v>16.2</v>
      </c>
      <c r="DE7" s="84">
        <v>17.600000000000001</v>
      </c>
      <c r="DF7" s="84">
        <v>42.7</v>
      </c>
      <c r="DG7" s="84">
        <v>38.5</v>
      </c>
      <c r="DH7" s="84">
        <v>37.700000000000003</v>
      </c>
      <c r="DI7" s="84">
        <v>33.9</v>
      </c>
      <c r="DJ7" s="84">
        <v>37.9</v>
      </c>
      <c r="DK7" s="84">
        <v>62.4</v>
      </c>
      <c r="DL7" s="84">
        <v>43.2</v>
      </c>
      <c r="DM7" s="84">
        <v>40.200000000000003</v>
      </c>
      <c r="DN7" s="84">
        <v>47</v>
      </c>
      <c r="DO7" s="84">
        <v>51.3</v>
      </c>
      <c r="DP7" s="84">
        <v>23.7</v>
      </c>
      <c r="DQ7" s="84">
        <v>21.6</v>
      </c>
      <c r="DR7" s="84">
        <v>13.7</v>
      </c>
      <c r="DS7" s="84">
        <v>16.3</v>
      </c>
      <c r="DT7" s="84">
        <v>14.2</v>
      </c>
      <c r="DU7" s="84">
        <v>291.2</v>
      </c>
      <c r="DV7" s="84">
        <v>163</v>
      </c>
      <c r="DW7" s="84">
        <v>106.5</v>
      </c>
      <c r="DX7" s="84">
        <v>86.8</v>
      </c>
      <c r="DY7" s="84">
        <v>46.6</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53.5</v>
      </c>
      <c r="EP7" s="84">
        <v>100</v>
      </c>
      <c r="EQ7" s="84">
        <v>100</v>
      </c>
      <c r="ER7" s="84">
        <v>100</v>
      </c>
      <c r="ES7" s="84">
        <v>100</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t="s">
        <v>126</v>
      </c>
      <c r="GY7" s="84" t="s">
        <v>126</v>
      </c>
      <c r="GZ7" s="84" t="s">
        <v>126</v>
      </c>
      <c r="HA7" s="84" t="s">
        <v>126</v>
      </c>
      <c r="HB7" s="84" t="s">
        <v>126</v>
      </c>
      <c r="HC7" s="84" t="s">
        <v>126</v>
      </c>
      <c r="HD7" s="84">
        <v>51.6</v>
      </c>
      <c r="HE7" s="84">
        <v>49.8</v>
      </c>
      <c r="HF7" s="84">
        <v>50.3</v>
      </c>
      <c r="HG7" s="84">
        <v>47.9</v>
      </c>
      <c r="HH7" s="84">
        <v>54</v>
      </c>
      <c r="HI7" s="84" t="s">
        <v>126</v>
      </c>
      <c r="HJ7" s="84" t="s">
        <v>126</v>
      </c>
      <c r="HK7" s="84" t="s">
        <v>126</v>
      </c>
      <c r="HL7" s="84" t="s">
        <v>126</v>
      </c>
      <c r="HM7" s="84" t="s">
        <v>126</v>
      </c>
      <c r="HN7" s="84">
        <v>8.5</v>
      </c>
      <c r="HO7" s="84">
        <v>11.5</v>
      </c>
      <c r="HP7" s="84">
        <v>5.2</v>
      </c>
      <c r="HQ7" s="84">
        <v>13</v>
      </c>
      <c r="HR7" s="84">
        <v>8.9</v>
      </c>
      <c r="HS7" s="84" t="s">
        <v>126</v>
      </c>
      <c r="HT7" s="84" t="s">
        <v>126</v>
      </c>
      <c r="HU7" s="84" t="s">
        <v>126</v>
      </c>
      <c r="HV7" s="84" t="s">
        <v>126</v>
      </c>
      <c r="HW7" s="84" t="s">
        <v>126</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v>7.1</v>
      </c>
      <c r="IS7" s="84">
        <v>40.700000000000003</v>
      </c>
      <c r="IT7" s="84">
        <v>52.3</v>
      </c>
      <c r="IU7" s="84">
        <v>52.8</v>
      </c>
      <c r="IV7" s="84">
        <v>51.2</v>
      </c>
      <c r="IW7" s="81">
        <v>13500</v>
      </c>
      <c r="IX7" s="84">
        <v>17.600000000000001</v>
      </c>
      <c r="IY7" s="84">
        <v>18.899999999999999</v>
      </c>
      <c r="IZ7" s="84">
        <v>18.8</v>
      </c>
      <c r="JA7" s="84">
        <v>16.2</v>
      </c>
      <c r="JB7" s="84">
        <v>17.600000000000001</v>
      </c>
      <c r="JC7" s="84">
        <v>19.2</v>
      </c>
      <c r="JD7" s="84">
        <v>19.600000000000001</v>
      </c>
      <c r="JE7" s="84">
        <v>18.5</v>
      </c>
      <c r="JF7" s="84">
        <v>16.100000000000001</v>
      </c>
      <c r="JG7" s="84">
        <v>19.600000000000001</v>
      </c>
      <c r="JH7" s="84">
        <v>62.4</v>
      </c>
      <c r="JI7" s="84">
        <v>43.2</v>
      </c>
      <c r="JJ7" s="84">
        <v>40.200000000000003</v>
      </c>
      <c r="JK7" s="84">
        <v>47</v>
      </c>
      <c r="JL7" s="84">
        <v>51.3</v>
      </c>
      <c r="JM7" s="84">
        <v>44.6</v>
      </c>
      <c r="JN7" s="84">
        <v>42.6</v>
      </c>
      <c r="JO7" s="84">
        <v>43.7</v>
      </c>
      <c r="JP7" s="84">
        <v>45.4</v>
      </c>
      <c r="JQ7" s="84">
        <v>48.2</v>
      </c>
      <c r="JR7" s="84">
        <v>291.2</v>
      </c>
      <c r="JS7" s="84">
        <v>163</v>
      </c>
      <c r="JT7" s="84">
        <v>106.5</v>
      </c>
      <c r="JU7" s="84">
        <v>86.8</v>
      </c>
      <c r="JV7" s="84">
        <v>46.6</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v>53.5</v>
      </c>
      <c r="KM7" s="84">
        <v>100</v>
      </c>
      <c r="KN7" s="84">
        <v>100</v>
      </c>
      <c r="KO7" s="84">
        <v>100</v>
      </c>
      <c r="KP7" s="84">
        <v>100</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t="s">
        <v>126</v>
      </c>
      <c r="MV7" s="84" t="s">
        <v>126</v>
      </c>
      <c r="MW7" s="84" t="s">
        <v>126</v>
      </c>
      <c r="MX7" s="84" t="s">
        <v>126</v>
      </c>
      <c r="MY7" s="84" t="s">
        <v>126</v>
      </c>
      <c r="MZ7" s="84" t="s">
        <v>126</v>
      </c>
      <c r="NA7" s="84" t="s">
        <v>126</v>
      </c>
      <c r="NB7" s="84" t="s">
        <v>126</v>
      </c>
      <c r="NC7" s="84">
        <v>1</v>
      </c>
      <c r="ND7" s="84">
        <v>1</v>
      </c>
      <c r="NE7" s="84">
        <v>1</v>
      </c>
      <c r="NF7" s="84">
        <v>1</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1</v>
      </c>
      <c r="IY8" s="88" t="s">
        <v>130</v>
      </c>
      <c r="IZ8" s="86"/>
      <c r="JA8" s="86"/>
      <c r="JB8" s="86"/>
      <c r="JC8" s="86"/>
      <c r="JD8" s="87"/>
      <c r="JE8" s="86"/>
      <c r="JF8" s="86"/>
      <c r="JG8" s="86" t="str">
        <f>JH4</f>
        <v>修繕費比率（％）</v>
      </c>
      <c r="JH8" s="86" t="b">
        <f>IF(SUM($O$7,$NC$7:$NF$7)=0,FALSE,TRUE)</f>
        <v>1</v>
      </c>
      <c r="JI8" s="88" t="s">
        <v>130</v>
      </c>
      <c r="JJ8" s="86"/>
      <c r="JK8" s="86"/>
      <c r="JL8" s="86"/>
      <c r="JM8" s="86"/>
      <c r="JN8" s="86"/>
      <c r="JO8" s="87"/>
      <c r="JP8" s="86"/>
      <c r="JQ8" s="86" t="str">
        <f>JR4</f>
        <v>企業債残高対料金収入比率（％）</v>
      </c>
      <c r="JR8" s="86" t="b">
        <f>IF(SUM($O$7,$NC$7:$NF$7)=0,FALSE,TRUE)</f>
        <v>1</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1</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（最大出力合計13,500kW）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（最大出力合計13,500kW）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113.4</v>
      </c>
      <c r="AZ11" s="96">
        <f>AZ7</f>
        <v>134.4</v>
      </c>
      <c r="BA11" s="96">
        <f>BA7</f>
        <v>103.1</v>
      </c>
      <c r="BB11" s="96">
        <f>BB7</f>
        <v>104.8</v>
      </c>
      <c r="BC11" s="96">
        <f>BC7</f>
        <v>136.80000000000001</v>
      </c>
      <c r="BD11" s="85"/>
      <c r="BE11" s="85"/>
      <c r="BF11" s="85"/>
      <c r="BG11" s="85"/>
      <c r="BH11" s="85"/>
      <c r="BI11" s="95" t="s">
        <v>139</v>
      </c>
      <c r="BJ11" s="96">
        <f>BJ7</f>
        <v>312.7</v>
      </c>
      <c r="BK11" s="96">
        <f>BK7</f>
        <v>374.5</v>
      </c>
      <c r="BL11" s="96">
        <f>BL7</f>
        <v>322.3</v>
      </c>
      <c r="BM11" s="96">
        <f>BM7</f>
        <v>217.5</v>
      </c>
      <c r="BN11" s="96">
        <f>BN7</f>
        <v>291.39999999999998</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139</v>
      </c>
      <c r="CF11" s="96">
        <f>CF7</f>
        <v>13751.8</v>
      </c>
      <c r="CG11" s="96">
        <f>CG7</f>
        <v>16036.7</v>
      </c>
      <c r="CH11" s="96">
        <f>CH7</f>
        <v>21440</v>
      </c>
      <c r="CI11" s="96">
        <f>CI7</f>
        <v>21175.1</v>
      </c>
      <c r="CJ11" s="96">
        <f>CJ7</f>
        <v>16214.1</v>
      </c>
      <c r="CK11" s="85"/>
      <c r="CL11" s="85"/>
      <c r="CM11" s="85"/>
      <c r="CN11" s="85"/>
      <c r="CO11" s="95" t="s">
        <v>139</v>
      </c>
      <c r="CP11" s="97">
        <f>CP7</f>
        <v>220817</v>
      </c>
      <c r="CQ11" s="97">
        <f>CQ7</f>
        <v>302379</v>
      </c>
      <c r="CR11" s="97">
        <f>CR7</f>
        <v>288853</v>
      </c>
      <c r="CS11" s="97">
        <f>CS7</f>
        <v>179769</v>
      </c>
      <c r="CT11" s="97">
        <f>CT7</f>
        <v>279696</v>
      </c>
      <c r="CU11" s="85"/>
      <c r="CV11" s="85"/>
      <c r="CW11" s="85"/>
      <c r="CX11" s="85"/>
      <c r="CY11" s="85"/>
      <c r="CZ11" s="95" t="s">
        <v>139</v>
      </c>
      <c r="DA11" s="96">
        <f>DA7</f>
        <v>17.600000000000001</v>
      </c>
      <c r="DB11" s="96">
        <f>DB7</f>
        <v>18.899999999999999</v>
      </c>
      <c r="DC11" s="96">
        <f>DC7</f>
        <v>18.8</v>
      </c>
      <c r="DD11" s="96">
        <f>DD7</f>
        <v>16.2</v>
      </c>
      <c r="DE11" s="96">
        <f>DE7</f>
        <v>17.600000000000001</v>
      </c>
      <c r="DF11" s="85"/>
      <c r="DG11" s="85"/>
      <c r="DH11" s="85"/>
      <c r="DI11" s="85"/>
      <c r="DJ11" s="95" t="s">
        <v>139</v>
      </c>
      <c r="DK11" s="96">
        <f>DK7</f>
        <v>62.4</v>
      </c>
      <c r="DL11" s="96">
        <f>DL7</f>
        <v>43.2</v>
      </c>
      <c r="DM11" s="96">
        <f>DM7</f>
        <v>40.200000000000003</v>
      </c>
      <c r="DN11" s="96">
        <f>DN7</f>
        <v>47</v>
      </c>
      <c r="DO11" s="96">
        <f>DO7</f>
        <v>51.3</v>
      </c>
      <c r="DP11" s="85"/>
      <c r="DQ11" s="85"/>
      <c r="DR11" s="85"/>
      <c r="DS11" s="85"/>
      <c r="DT11" s="95" t="s">
        <v>139</v>
      </c>
      <c r="DU11" s="96">
        <f>DU7</f>
        <v>291.2</v>
      </c>
      <c r="DV11" s="96">
        <f>DV7</f>
        <v>163</v>
      </c>
      <c r="DW11" s="96">
        <f>DW7</f>
        <v>106.5</v>
      </c>
      <c r="DX11" s="96">
        <f>DX7</f>
        <v>86.8</v>
      </c>
      <c r="DY11" s="96">
        <f>DY7</f>
        <v>46.6</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139</v>
      </c>
      <c r="EO11" s="96">
        <f>EO7</f>
        <v>53.5</v>
      </c>
      <c r="EP11" s="96">
        <f>EP7</f>
        <v>100</v>
      </c>
      <c r="EQ11" s="96">
        <f>EQ7</f>
        <v>100</v>
      </c>
      <c r="ER11" s="96">
        <f>ER7</f>
        <v>100</v>
      </c>
      <c r="ES11" s="96">
        <f>ES7</f>
        <v>100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139</v>
      </c>
      <c r="FJ11" s="96" t="str">
        <f>FJ7</f>
        <v>-</v>
      </c>
      <c r="FK11" s="96" t="str">
        <f>FK7</f>
        <v>-</v>
      </c>
      <c r="FL11" s="96" t="str">
        <f>FL7</f>
        <v>-</v>
      </c>
      <c r="FM11" s="96" t="str">
        <f>FM7</f>
        <v>-</v>
      </c>
      <c r="FN11" s="96" t="str">
        <f>FN7</f>
        <v>-</v>
      </c>
      <c r="FO11" s="85"/>
      <c r="FP11" s="85"/>
      <c r="FQ11" s="85"/>
      <c r="FR11" s="85"/>
      <c r="FS11" s="95" t="s">
        <v>139</v>
      </c>
      <c r="FT11" s="96" t="str">
        <f>FT7</f>
        <v>-</v>
      </c>
      <c r="FU11" s="96" t="str">
        <f>FU7</f>
        <v>-</v>
      </c>
      <c r="FV11" s="96" t="str">
        <f>FV7</f>
        <v>-</v>
      </c>
      <c r="FW11" s="96" t="str">
        <f>FW7</f>
        <v>-</v>
      </c>
      <c r="FX11" s="96" t="str">
        <f>FX7</f>
        <v>-</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139</v>
      </c>
      <c r="IX11" s="96">
        <f>IX7</f>
        <v>17.600000000000001</v>
      </c>
      <c r="IY11" s="96">
        <f>IY7</f>
        <v>18.899999999999999</v>
      </c>
      <c r="IZ11" s="96">
        <f>IZ7</f>
        <v>18.8</v>
      </c>
      <c r="JA11" s="96">
        <f>JA7</f>
        <v>16.2</v>
      </c>
      <c r="JB11" s="96">
        <f>JB7</f>
        <v>17.600000000000001</v>
      </c>
      <c r="JC11" s="85"/>
      <c r="JD11" s="85"/>
      <c r="JE11" s="85"/>
      <c r="JF11" s="85"/>
      <c r="JG11" s="95" t="s">
        <v>139</v>
      </c>
      <c r="JH11" s="96">
        <f>JH7</f>
        <v>62.4</v>
      </c>
      <c r="JI11" s="96">
        <f>JI7</f>
        <v>43.2</v>
      </c>
      <c r="JJ11" s="96">
        <f>JJ7</f>
        <v>40.200000000000003</v>
      </c>
      <c r="JK11" s="96">
        <f>JK7</f>
        <v>47</v>
      </c>
      <c r="JL11" s="96">
        <f>JL7</f>
        <v>51.3</v>
      </c>
      <c r="JM11" s="85"/>
      <c r="JN11" s="85"/>
      <c r="JO11" s="85"/>
      <c r="JP11" s="85"/>
      <c r="JQ11" s="95" t="s">
        <v>139</v>
      </c>
      <c r="JR11" s="96">
        <f>JR7</f>
        <v>291.2</v>
      </c>
      <c r="JS11" s="96">
        <f>JS7</f>
        <v>163</v>
      </c>
      <c r="JT11" s="96">
        <f>JT7</f>
        <v>106.5</v>
      </c>
      <c r="JU11" s="96">
        <f>JU7</f>
        <v>86.8</v>
      </c>
      <c r="JV11" s="96">
        <f>JV7</f>
        <v>46.6</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142</v>
      </c>
      <c r="KL11" s="96">
        <f>KL7</f>
        <v>53.5</v>
      </c>
      <c r="KM11" s="96">
        <f>KM7</f>
        <v>100</v>
      </c>
      <c r="KN11" s="96">
        <f>KN7</f>
        <v>100</v>
      </c>
      <c r="KO11" s="96">
        <f>KO7</f>
        <v>100</v>
      </c>
      <c r="KP11" s="96">
        <f>KP7</f>
        <v>100</v>
      </c>
      <c r="KQ11" s="85"/>
      <c r="KR11" s="85"/>
      <c r="KS11" s="85"/>
      <c r="KT11" s="85"/>
      <c r="KU11" s="85"/>
      <c r="KV11" s="95" t="s">
        <v>143</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144</v>
      </c>
      <c r="MA11" s="96" t="str">
        <f>MA7</f>
        <v>-</v>
      </c>
      <c r="MB11" s="96" t="str">
        <f>MB7</f>
        <v>-</v>
      </c>
      <c r="MC11" s="96" t="str">
        <f>MC7</f>
        <v>-</v>
      </c>
      <c r="MD11" s="96" t="str">
        <f>MD7</f>
        <v>-</v>
      </c>
      <c r="ME11" s="96" t="str">
        <f>ME7</f>
        <v>-</v>
      </c>
      <c r="MF11" s="85"/>
      <c r="MG11" s="85"/>
      <c r="MH11" s="85"/>
      <c r="MI11" s="85"/>
      <c r="MJ11" s="95" t="s">
        <v>145</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f>BD7</f>
        <v>179.6</v>
      </c>
      <c r="AZ12" s="96">
        <f>BE7</f>
        <v>164.1</v>
      </c>
      <c r="BA12" s="96">
        <f>BF7</f>
        <v>124.4</v>
      </c>
      <c r="BB12" s="96">
        <f>BG7</f>
        <v>118.8</v>
      </c>
      <c r="BC12" s="96">
        <f>BH7</f>
        <v>88.8</v>
      </c>
      <c r="BD12" s="85"/>
      <c r="BE12" s="85"/>
      <c r="BF12" s="85"/>
      <c r="BG12" s="85"/>
      <c r="BH12" s="85"/>
      <c r="BI12" s="95" t="s">
        <v>146</v>
      </c>
      <c r="BJ12" s="96">
        <f>BO7</f>
        <v>296.2</v>
      </c>
      <c r="BK12" s="96">
        <f>BP7</f>
        <v>366.9</v>
      </c>
      <c r="BL12" s="96">
        <f>BQ7</f>
        <v>324.60000000000002</v>
      </c>
      <c r="BM12" s="96">
        <f>BR7</f>
        <v>255.4</v>
      </c>
      <c r="BN12" s="96">
        <f>BS7</f>
        <v>269.8</v>
      </c>
      <c r="BO12" s="85"/>
      <c r="BP12" s="85"/>
      <c r="BQ12" s="85"/>
      <c r="BR12" s="85"/>
      <c r="BS12" s="85"/>
      <c r="BT12" s="95" t="s">
        <v>147</v>
      </c>
      <c r="BU12" s="96" t="str">
        <f>BZ7</f>
        <v>-</v>
      </c>
      <c r="BV12" s="96" t="str">
        <f>CA7</f>
        <v>-</v>
      </c>
      <c r="BW12" s="96" t="str">
        <f>CB7</f>
        <v>-</v>
      </c>
      <c r="BX12" s="96" t="str">
        <f>CC7</f>
        <v>-</v>
      </c>
      <c r="BY12" s="96" t="str">
        <f>CD7</f>
        <v>-</v>
      </c>
      <c r="BZ12" s="85"/>
      <c r="CA12" s="85"/>
      <c r="CB12" s="85"/>
      <c r="CC12" s="85"/>
      <c r="CD12" s="85"/>
      <c r="CE12" s="95" t="s">
        <v>146</v>
      </c>
      <c r="CF12" s="96">
        <f>CK7</f>
        <v>7095.7</v>
      </c>
      <c r="CG12" s="96">
        <f>CL7</f>
        <v>11717.4</v>
      </c>
      <c r="CH12" s="96">
        <f>CM7</f>
        <v>17642.5</v>
      </c>
      <c r="CI12" s="96">
        <f>CN7</f>
        <v>18815.8</v>
      </c>
      <c r="CJ12" s="96">
        <f>CO7</f>
        <v>22847.9</v>
      </c>
      <c r="CK12" s="85"/>
      <c r="CL12" s="85"/>
      <c r="CM12" s="85"/>
      <c r="CN12" s="85"/>
      <c r="CO12" s="95" t="s">
        <v>148</v>
      </c>
      <c r="CP12" s="97">
        <f>CU7</f>
        <v>120361</v>
      </c>
      <c r="CQ12" s="97">
        <f>CV7</f>
        <v>108538</v>
      </c>
      <c r="CR12" s="97">
        <f>CW7</f>
        <v>58539</v>
      </c>
      <c r="CS12" s="97">
        <f>CX7</f>
        <v>37685</v>
      </c>
      <c r="CT12" s="97">
        <f>CY7</f>
        <v>2390</v>
      </c>
      <c r="CU12" s="85"/>
      <c r="CV12" s="85"/>
      <c r="CW12" s="85"/>
      <c r="CX12" s="85"/>
      <c r="CY12" s="85"/>
      <c r="CZ12" s="95" t="s">
        <v>147</v>
      </c>
      <c r="DA12" s="96">
        <f>DF7</f>
        <v>42.7</v>
      </c>
      <c r="DB12" s="96">
        <f>DG7</f>
        <v>38.5</v>
      </c>
      <c r="DC12" s="96">
        <f>DH7</f>
        <v>37.700000000000003</v>
      </c>
      <c r="DD12" s="96">
        <f>DI7</f>
        <v>33.9</v>
      </c>
      <c r="DE12" s="96">
        <f>DJ7</f>
        <v>37.9</v>
      </c>
      <c r="DF12" s="85"/>
      <c r="DG12" s="85"/>
      <c r="DH12" s="85"/>
      <c r="DI12" s="85"/>
      <c r="DJ12" s="95" t="s">
        <v>149</v>
      </c>
      <c r="DK12" s="96">
        <f>DP7</f>
        <v>23.7</v>
      </c>
      <c r="DL12" s="96">
        <f>DQ7</f>
        <v>21.6</v>
      </c>
      <c r="DM12" s="96">
        <f>DR7</f>
        <v>13.7</v>
      </c>
      <c r="DN12" s="96">
        <f>DS7</f>
        <v>16.3</v>
      </c>
      <c r="DO12" s="96">
        <f>DT7</f>
        <v>14.2</v>
      </c>
      <c r="DP12" s="85"/>
      <c r="DQ12" s="85"/>
      <c r="DR12" s="85"/>
      <c r="DS12" s="85"/>
      <c r="DT12" s="95" t="s">
        <v>150</v>
      </c>
      <c r="DU12" s="96">
        <f>DZ7</f>
        <v>126.1</v>
      </c>
      <c r="DV12" s="96">
        <f>EA7</f>
        <v>102.3</v>
      </c>
      <c r="DW12" s="96">
        <f>EB7</f>
        <v>98.2</v>
      </c>
      <c r="DX12" s="96">
        <f>EC7</f>
        <v>100.3</v>
      </c>
      <c r="DY12" s="96">
        <f>ED7</f>
        <v>98.3</v>
      </c>
      <c r="DZ12" s="85"/>
      <c r="EA12" s="85"/>
      <c r="EB12" s="85"/>
      <c r="EC12" s="85"/>
      <c r="ED12" s="95" t="s">
        <v>146</v>
      </c>
      <c r="EE12" s="96" t="str">
        <f>EJ7</f>
        <v>-</v>
      </c>
      <c r="EF12" s="96" t="str">
        <f>EK7</f>
        <v>-</v>
      </c>
      <c r="EG12" s="96" t="str">
        <f>EL7</f>
        <v>-</v>
      </c>
      <c r="EH12" s="96" t="str">
        <f>EM7</f>
        <v>-</v>
      </c>
      <c r="EI12" s="96" t="str">
        <f>EN7</f>
        <v>-</v>
      </c>
      <c r="EJ12" s="85"/>
      <c r="EK12" s="85"/>
      <c r="EL12" s="85"/>
      <c r="EM12" s="85"/>
      <c r="EN12" s="95" t="s">
        <v>151</v>
      </c>
      <c r="EO12" s="96">
        <f>ET7</f>
        <v>22.1</v>
      </c>
      <c r="EP12" s="96">
        <f>EU7</f>
        <v>56.1</v>
      </c>
      <c r="EQ12" s="96">
        <f>EV7</f>
        <v>70.2</v>
      </c>
      <c r="ER12" s="96">
        <f>EW7</f>
        <v>73.099999999999994</v>
      </c>
      <c r="ES12" s="96">
        <f>EX7</f>
        <v>74.8</v>
      </c>
      <c r="ET12" s="85"/>
      <c r="EU12" s="85"/>
      <c r="EV12" s="85"/>
      <c r="EW12" s="85"/>
      <c r="EX12" s="85"/>
      <c r="EY12" s="95" t="s">
        <v>152</v>
      </c>
      <c r="EZ12" s="96" t="str">
        <f>IF($EZ$8,FE7,"-")</f>
        <v>-</v>
      </c>
      <c r="FA12" s="96" t="str">
        <f>IF($EZ$8,FF7,"-")</f>
        <v>-</v>
      </c>
      <c r="FB12" s="96" t="str">
        <f>IF($EZ$8,FG7,"-")</f>
        <v>-</v>
      </c>
      <c r="FC12" s="96" t="str">
        <f>IF($EZ$8,FH7,"-")</f>
        <v>-</v>
      </c>
      <c r="FD12" s="96" t="str">
        <f>IF($EZ$8,FI7,"-")</f>
        <v>-</v>
      </c>
      <c r="FE12" s="85"/>
      <c r="FF12" s="85"/>
      <c r="FG12" s="85"/>
      <c r="FH12" s="85"/>
      <c r="FI12" s="95" t="s">
        <v>152</v>
      </c>
      <c r="FJ12" s="96" t="str">
        <f>IF($FJ$8,FO7,"-")</f>
        <v>-</v>
      </c>
      <c r="FK12" s="96" t="str">
        <f>IF($FJ$8,FP7,"-")</f>
        <v>-</v>
      </c>
      <c r="FL12" s="96" t="str">
        <f>IF($FJ$8,FQ7,"-")</f>
        <v>-</v>
      </c>
      <c r="FM12" s="96" t="str">
        <f>IF($FJ$8,FR7,"-")</f>
        <v>-</v>
      </c>
      <c r="FN12" s="96" t="str">
        <f>IF($FJ$8,FS7,"-")</f>
        <v>-</v>
      </c>
      <c r="FO12" s="85"/>
      <c r="FP12" s="85"/>
      <c r="FQ12" s="85"/>
      <c r="FR12" s="85"/>
      <c r="FS12" s="95" t="s">
        <v>152</v>
      </c>
      <c r="FT12" s="96" t="str">
        <f>IF($FT$8,FY7,"-")</f>
        <v>-</v>
      </c>
      <c r="FU12" s="96" t="str">
        <f>IF($FT$8,FZ7,"-")</f>
        <v>-</v>
      </c>
      <c r="FV12" s="96" t="str">
        <f>IF($FT$8,GA7,"-")</f>
        <v>-</v>
      </c>
      <c r="FW12" s="96" t="str">
        <f>IF($FT$8,GB7,"-")</f>
        <v>-</v>
      </c>
      <c r="FX12" s="96" t="str">
        <f>IF($FT$8,GC7,"-")</f>
        <v>-</v>
      </c>
      <c r="FY12" s="85"/>
      <c r="FZ12" s="85"/>
      <c r="GA12" s="85"/>
      <c r="GB12" s="85"/>
      <c r="GC12" s="95" t="s">
        <v>152</v>
      </c>
      <c r="GD12" s="96" t="str">
        <f>IF($GD$8,GI7,"-")</f>
        <v>-</v>
      </c>
      <c r="GE12" s="96" t="str">
        <f>IF($GD$8,GJ7,"-")</f>
        <v>-</v>
      </c>
      <c r="GF12" s="96" t="str">
        <f>IF($GD$8,GK7,"-")</f>
        <v>-</v>
      </c>
      <c r="GG12" s="96" t="str">
        <f>IF($GD$8,GL7,"-")</f>
        <v>-</v>
      </c>
      <c r="GH12" s="96" t="str">
        <f>IF($GD$8,GM7,"-")</f>
        <v>-</v>
      </c>
      <c r="GI12" s="85"/>
      <c r="GJ12" s="85"/>
      <c r="GK12" s="85"/>
      <c r="GL12" s="85"/>
      <c r="GM12" s="95" t="s">
        <v>152</v>
      </c>
      <c r="GN12" s="96" t="str">
        <f>IF($GN$8,GS7,"-")</f>
        <v>-</v>
      </c>
      <c r="GO12" s="96" t="str">
        <f>IF($GN$8,GT7,"-")</f>
        <v>-</v>
      </c>
      <c r="GP12" s="96" t="str">
        <f>IF($GN$8,GU7,"-")</f>
        <v>-</v>
      </c>
      <c r="GQ12" s="96" t="str">
        <f>IF($GN$8,GV7,"-")</f>
        <v>-</v>
      </c>
      <c r="GR12" s="96" t="str">
        <f>IF($GN$8,GW7,"-")</f>
        <v>-</v>
      </c>
      <c r="GS12" s="85"/>
      <c r="GT12" s="85"/>
      <c r="GU12" s="85"/>
      <c r="GV12" s="85"/>
      <c r="GW12" s="85"/>
      <c r="GX12" s="95" t="s">
        <v>152</v>
      </c>
      <c r="GY12" s="96" t="str">
        <f>IF($GY$8,HD7,"-")</f>
        <v>-</v>
      </c>
      <c r="GZ12" s="96" t="str">
        <f>IF($GY$8,HE7,"-")</f>
        <v>-</v>
      </c>
      <c r="HA12" s="96" t="str">
        <f>IF($GY$8,HF7,"-")</f>
        <v>-</v>
      </c>
      <c r="HB12" s="96" t="str">
        <f>IF($GY$8,HG7,"-")</f>
        <v>-</v>
      </c>
      <c r="HC12" s="96" t="str">
        <f>IF($GY$8,HH7,"-")</f>
        <v>-</v>
      </c>
      <c r="HD12" s="85"/>
      <c r="HE12" s="85"/>
      <c r="HF12" s="85"/>
      <c r="HG12" s="85"/>
      <c r="HH12" s="95" t="s">
        <v>152</v>
      </c>
      <c r="HI12" s="96" t="str">
        <f>IF($HI$8,HN7,"-")</f>
        <v>-</v>
      </c>
      <c r="HJ12" s="96" t="str">
        <f>IF($HI$8,HO7,"-")</f>
        <v>-</v>
      </c>
      <c r="HK12" s="96" t="str">
        <f>IF($HI$8,HP7,"-")</f>
        <v>-</v>
      </c>
      <c r="HL12" s="96" t="str">
        <f>IF($HI$8,HQ7,"-")</f>
        <v>-</v>
      </c>
      <c r="HM12" s="96" t="str">
        <f>IF($HI$8,HR7,"-")</f>
        <v>-</v>
      </c>
      <c r="HN12" s="85"/>
      <c r="HO12" s="85"/>
      <c r="HP12" s="85"/>
      <c r="HQ12" s="85"/>
      <c r="HR12" s="95" t="s">
        <v>152</v>
      </c>
      <c r="HS12" s="96" t="str">
        <f>IF($HS$8,HX7,"-")</f>
        <v>-</v>
      </c>
      <c r="HT12" s="96" t="str">
        <f>IF($HS$8,HY7,"-")</f>
        <v>-</v>
      </c>
      <c r="HU12" s="96" t="str">
        <f>IF($HS$8,HZ7,"-")</f>
        <v>-</v>
      </c>
      <c r="HV12" s="96" t="str">
        <f>IF($HS$8,IA7,"-")</f>
        <v>-</v>
      </c>
      <c r="HW12" s="96" t="str">
        <f>IF($HS$8,IB7,"-")</f>
        <v>-</v>
      </c>
      <c r="HX12" s="85"/>
      <c r="HY12" s="85"/>
      <c r="HZ12" s="85"/>
      <c r="IA12" s="85"/>
      <c r="IB12" s="95" t="s">
        <v>152</v>
      </c>
      <c r="IC12" s="96" t="str">
        <f>IF($IC$8,IH7,"-")</f>
        <v>-</v>
      </c>
      <c r="ID12" s="96" t="str">
        <f>IF($IC$8,II7,"-")</f>
        <v>-</v>
      </c>
      <c r="IE12" s="96" t="str">
        <f>IF($IC$8,IJ7,"-")</f>
        <v>-</v>
      </c>
      <c r="IF12" s="96" t="str">
        <f>IF($IC$8,IK7,"-")</f>
        <v>-</v>
      </c>
      <c r="IG12" s="96" t="str">
        <f>IF($IC$8,IL7,"-")</f>
        <v>-</v>
      </c>
      <c r="IH12" s="85"/>
      <c r="II12" s="85"/>
      <c r="IJ12" s="85"/>
      <c r="IK12" s="85"/>
      <c r="IL12" s="95" t="s">
        <v>152</v>
      </c>
      <c r="IM12" s="96" t="str">
        <f>IF($IM$8,IR7,"-")</f>
        <v>-</v>
      </c>
      <c r="IN12" s="96" t="str">
        <f>IF($IM$8,IS7,"-")</f>
        <v>-</v>
      </c>
      <c r="IO12" s="96" t="str">
        <f>IF($IM$8,IT7,"-")</f>
        <v>-</v>
      </c>
      <c r="IP12" s="96" t="str">
        <f>IF($IM$8,IU7,"-")</f>
        <v>-</v>
      </c>
      <c r="IQ12" s="96" t="str">
        <f>IF($IM$8,IV7,"-")</f>
        <v>-</v>
      </c>
      <c r="IR12" s="85"/>
      <c r="IS12" s="85"/>
      <c r="IT12" s="85"/>
      <c r="IU12" s="85"/>
      <c r="IV12" s="85"/>
      <c r="IW12" s="95" t="s">
        <v>152</v>
      </c>
      <c r="IX12" s="96">
        <f>IF($IX$8,JC7,"-")</f>
        <v>19.2</v>
      </c>
      <c r="IY12" s="96">
        <f>IF($IX$8,JD7,"-")</f>
        <v>19.600000000000001</v>
      </c>
      <c r="IZ12" s="96">
        <f>IF($IX$8,JE7,"-")</f>
        <v>18.5</v>
      </c>
      <c r="JA12" s="96">
        <f>IF($IX$8,JF7,"-")</f>
        <v>16.100000000000001</v>
      </c>
      <c r="JB12" s="96">
        <f>IF($IX$8,JG7,"-")</f>
        <v>19.600000000000001</v>
      </c>
      <c r="JC12" s="85"/>
      <c r="JD12" s="85"/>
      <c r="JE12" s="85"/>
      <c r="JF12" s="85"/>
      <c r="JG12" s="95" t="s">
        <v>152</v>
      </c>
      <c r="JH12" s="96">
        <f>IF($JH$8,JM7,"-")</f>
        <v>44.6</v>
      </c>
      <c r="JI12" s="96">
        <f>IF($JH$8,JN7,"-")</f>
        <v>42.6</v>
      </c>
      <c r="JJ12" s="96">
        <f>IF($JH$8,JO7,"-")</f>
        <v>43.7</v>
      </c>
      <c r="JK12" s="96">
        <f>IF($JH$8,JP7,"-")</f>
        <v>45.4</v>
      </c>
      <c r="JL12" s="96">
        <f>IF($JH$8,JQ7,"-")</f>
        <v>48.2</v>
      </c>
      <c r="JM12" s="85"/>
      <c r="JN12" s="85"/>
      <c r="JO12" s="85"/>
      <c r="JP12" s="85"/>
      <c r="JQ12" s="95" t="s">
        <v>152</v>
      </c>
      <c r="JR12" s="96">
        <f>IF($JR$8,JW7,"-")</f>
        <v>282.2</v>
      </c>
      <c r="JS12" s="96">
        <f>IF($JR$8,JX7,"-")</f>
        <v>178.4</v>
      </c>
      <c r="JT12" s="96">
        <f>IF($JR$8,JY7,"-")</f>
        <v>146.19999999999999</v>
      </c>
      <c r="JU12" s="96">
        <f>IF($JR$8,JZ7,"-")</f>
        <v>137.1</v>
      </c>
      <c r="JV12" s="96">
        <f>IF($JR$8,KA7,"-")</f>
        <v>83.3</v>
      </c>
      <c r="JW12" s="85"/>
      <c r="JX12" s="85"/>
      <c r="JY12" s="85"/>
      <c r="JZ12" s="85"/>
      <c r="KA12" s="95" t="s">
        <v>152</v>
      </c>
      <c r="KB12" s="96" t="str">
        <f>IF($KB$8,KG7,"-")</f>
        <v>-</v>
      </c>
      <c r="KC12" s="96" t="str">
        <f>IF($KB$8,KH7,"-")</f>
        <v>-</v>
      </c>
      <c r="KD12" s="96" t="str">
        <f>IF($KB$8,KI7,"-")</f>
        <v>-</v>
      </c>
      <c r="KE12" s="96" t="str">
        <f>IF($KB$8,KJ7,"-")</f>
        <v>-</v>
      </c>
      <c r="KF12" s="96" t="str">
        <f>IF($KB$8,KK7,"-")</f>
        <v>-</v>
      </c>
      <c r="KG12" s="85"/>
      <c r="KH12" s="85"/>
      <c r="KI12" s="85"/>
      <c r="KJ12" s="85"/>
      <c r="KK12" s="95" t="s">
        <v>152</v>
      </c>
      <c r="KL12" s="96">
        <f>IF($KL$8,KQ7,"-")</f>
        <v>52.7</v>
      </c>
      <c r="KM12" s="96">
        <f>IF($KL$8,KR7,"-")</f>
        <v>86.6</v>
      </c>
      <c r="KN12" s="96">
        <f>IF($KL$8,KS7,"-")</f>
        <v>98.4</v>
      </c>
      <c r="KO12" s="96">
        <f>IF($KL$8,KT7,"-")</f>
        <v>98.4</v>
      </c>
      <c r="KP12" s="96">
        <f>IF($KL$8,KU7,"-")</f>
        <v>99.1</v>
      </c>
      <c r="KQ12" s="85"/>
      <c r="KR12" s="85"/>
      <c r="KS12" s="85"/>
      <c r="KT12" s="85"/>
      <c r="KU12" s="85"/>
      <c r="KV12" s="95" t="s">
        <v>152</v>
      </c>
      <c r="KW12" s="96" t="str">
        <f>IF($KW$8,LB7,"-")</f>
        <v>-</v>
      </c>
      <c r="KX12" s="96" t="str">
        <f>IF($KW$8,LC7,"-")</f>
        <v>-</v>
      </c>
      <c r="KY12" s="96" t="str">
        <f>IF($KW$8,LD7,"-")</f>
        <v>-</v>
      </c>
      <c r="KZ12" s="96" t="str">
        <f>IF($KW$8,LE7,"-")</f>
        <v>-</v>
      </c>
      <c r="LA12" s="96" t="str">
        <f>IF($KW$8,LF7,"-")</f>
        <v>-</v>
      </c>
      <c r="LB12" s="85"/>
      <c r="LC12" s="85"/>
      <c r="LD12" s="85"/>
      <c r="LE12" s="85"/>
      <c r="LF12" s="95" t="s">
        <v>152</v>
      </c>
      <c r="LG12" s="96" t="str">
        <f>IF($LG$8,LL7,"-")</f>
        <v>-</v>
      </c>
      <c r="LH12" s="96" t="str">
        <f>IF($LG$8,LM7,"-")</f>
        <v>-</v>
      </c>
      <c r="LI12" s="96" t="str">
        <f>IF($LG$8,LN7,"-")</f>
        <v>-</v>
      </c>
      <c r="LJ12" s="96" t="str">
        <f>IF($LG$8,LO7,"-")</f>
        <v>-</v>
      </c>
      <c r="LK12" s="96" t="str">
        <f>IF($LG$8,LP7,"-")</f>
        <v>-</v>
      </c>
      <c r="LL12" s="85"/>
      <c r="LM12" s="85"/>
      <c r="LN12" s="85"/>
      <c r="LO12" s="85"/>
      <c r="LP12" s="95" t="s">
        <v>152</v>
      </c>
      <c r="LQ12" s="96" t="str">
        <f>IF($LQ$8,LV7,"-")</f>
        <v>-</v>
      </c>
      <c r="LR12" s="96" t="str">
        <f>IF($LQ$8,LW7,"-")</f>
        <v>-</v>
      </c>
      <c r="LS12" s="96" t="str">
        <f>IF($LQ$8,LX7,"-")</f>
        <v>-</v>
      </c>
      <c r="LT12" s="96" t="str">
        <f>IF($LQ$8,LY7,"-")</f>
        <v>-</v>
      </c>
      <c r="LU12" s="96" t="str">
        <f>IF($LQ$8,LZ7,"-")</f>
        <v>-</v>
      </c>
      <c r="LV12" s="85"/>
      <c r="LW12" s="85"/>
      <c r="LX12" s="85"/>
      <c r="LY12" s="85"/>
      <c r="LZ12" s="95" t="s">
        <v>152</v>
      </c>
      <c r="MA12" s="96" t="str">
        <f>IF($MA$8,MF7,"-")</f>
        <v>-</v>
      </c>
      <c r="MB12" s="96" t="str">
        <f>IF($MA$8,MG7,"-")</f>
        <v>-</v>
      </c>
      <c r="MC12" s="96" t="str">
        <f>IF($MA$8,MH7,"-")</f>
        <v>-</v>
      </c>
      <c r="MD12" s="96" t="str">
        <f>IF($MA$8,MI7,"-")</f>
        <v>-</v>
      </c>
      <c r="ME12" s="96" t="str">
        <f>IF($MA$8,MJ7,"-")</f>
        <v>-</v>
      </c>
      <c r="MF12" s="85"/>
      <c r="MG12" s="85"/>
      <c r="MH12" s="85"/>
      <c r="MI12" s="85"/>
      <c r="MJ12" s="95" t="s">
        <v>152</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153</v>
      </c>
      <c r="AY13" s="96">
        <f>$BI$7</f>
        <v>100</v>
      </c>
      <c r="AZ13" s="96">
        <f>$BI$7</f>
        <v>100</v>
      </c>
      <c r="BA13" s="96">
        <f>$BI$7</f>
        <v>100</v>
      </c>
      <c r="BB13" s="96">
        <f>$BI$7</f>
        <v>100</v>
      </c>
      <c r="BC13" s="96">
        <f>$BI$7</f>
        <v>100</v>
      </c>
      <c r="BD13" s="85"/>
      <c r="BE13" s="85"/>
      <c r="BF13" s="85"/>
      <c r="BG13" s="85"/>
      <c r="BH13" s="85"/>
      <c r="BI13" s="95" t="s">
        <v>153</v>
      </c>
      <c r="BJ13" s="96">
        <f>$BT$7</f>
        <v>100</v>
      </c>
      <c r="BK13" s="96">
        <f>$BT$7</f>
        <v>100</v>
      </c>
      <c r="BL13" s="96">
        <f>$BT$7</f>
        <v>100</v>
      </c>
      <c r="BM13" s="96">
        <f>$BT$7</f>
        <v>100</v>
      </c>
      <c r="BN13" s="96">
        <f>$BT$7</f>
        <v>100</v>
      </c>
      <c r="BO13" s="85"/>
      <c r="BP13" s="85"/>
      <c r="BQ13" s="85"/>
      <c r="BR13" s="85"/>
      <c r="BS13" s="85"/>
      <c r="BT13" s="95" t="s">
        <v>153</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154</v>
      </c>
      <c r="C14" s="100"/>
      <c r="D14" s="101"/>
      <c r="E14" s="100"/>
      <c r="F14" s="199" t="s">
        <v>155</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156</v>
      </c>
      <c r="C15" s="198"/>
      <c r="D15" s="101"/>
      <c r="E15" s="98">
        <v>1</v>
      </c>
      <c r="F15" s="198" t="s">
        <v>157</v>
      </c>
      <c r="G15" s="198"/>
      <c r="H15" s="103" t="s">
        <v>158</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159</v>
      </c>
      <c r="AY15" s="104"/>
      <c r="AZ15" s="104"/>
      <c r="BA15" s="104"/>
      <c r="BB15" s="104"/>
      <c r="BC15" s="104"/>
      <c r="BD15" s="101"/>
      <c r="BE15" s="101"/>
      <c r="BF15" s="101"/>
      <c r="BG15" s="101"/>
      <c r="BH15" s="101"/>
      <c r="BI15" s="102" t="s">
        <v>159</v>
      </c>
      <c r="BJ15" s="104"/>
      <c r="BK15" s="104"/>
      <c r="BL15" s="104"/>
      <c r="BM15" s="104"/>
      <c r="BN15" s="104"/>
      <c r="BO15" s="101"/>
      <c r="BP15" s="101"/>
      <c r="BQ15" s="101"/>
      <c r="BR15" s="101"/>
      <c r="BS15" s="101"/>
      <c r="BT15" s="102" t="s">
        <v>159</v>
      </c>
      <c r="BU15" s="104"/>
      <c r="BV15" s="104"/>
      <c r="BW15" s="104"/>
      <c r="BX15" s="104"/>
      <c r="BY15" s="104"/>
      <c r="BZ15" s="101"/>
      <c r="CA15" s="101"/>
      <c r="CB15" s="101"/>
      <c r="CC15" s="101"/>
      <c r="CD15" s="101"/>
      <c r="CE15" s="102" t="s">
        <v>159</v>
      </c>
      <c r="CF15" s="104"/>
      <c r="CG15" s="104"/>
      <c r="CH15" s="104"/>
      <c r="CI15" s="104"/>
      <c r="CJ15" s="104"/>
      <c r="CK15" s="101"/>
      <c r="CL15" s="101"/>
      <c r="CM15" s="101"/>
      <c r="CN15" s="101"/>
      <c r="CO15" s="102" t="s">
        <v>159</v>
      </c>
      <c r="CP15" s="104"/>
      <c r="CQ15" s="104"/>
      <c r="CR15" s="104"/>
      <c r="CS15" s="104"/>
      <c r="CT15" s="104"/>
      <c r="CU15" s="101"/>
      <c r="CV15" s="101"/>
      <c r="CW15" s="101"/>
      <c r="CX15" s="101"/>
      <c r="CY15" s="101"/>
      <c r="CZ15" s="102" t="s">
        <v>159</v>
      </c>
      <c r="DA15" s="104"/>
      <c r="DB15" s="104"/>
      <c r="DC15" s="104"/>
      <c r="DD15" s="104"/>
      <c r="DE15" s="104"/>
      <c r="DF15" s="101"/>
      <c r="DG15" s="101"/>
      <c r="DH15" s="101"/>
      <c r="DI15" s="101"/>
      <c r="DJ15" s="102" t="s">
        <v>159</v>
      </c>
      <c r="DK15" s="104"/>
      <c r="DL15" s="104"/>
      <c r="DM15" s="104"/>
      <c r="DN15" s="104"/>
      <c r="DO15" s="104"/>
      <c r="DP15" s="101"/>
      <c r="DQ15" s="101"/>
      <c r="DR15" s="101"/>
      <c r="DS15" s="101"/>
      <c r="DT15" s="102" t="s">
        <v>159</v>
      </c>
      <c r="DU15" s="104"/>
      <c r="DV15" s="104"/>
      <c r="DW15" s="104"/>
      <c r="DX15" s="104"/>
      <c r="DY15" s="104"/>
      <c r="DZ15" s="101"/>
      <c r="EA15" s="101"/>
      <c r="EB15" s="101"/>
      <c r="EC15" s="101"/>
      <c r="ED15" s="102" t="s">
        <v>159</v>
      </c>
      <c r="EE15" s="104"/>
      <c r="EF15" s="104"/>
      <c r="EG15" s="104"/>
      <c r="EH15" s="104"/>
      <c r="EI15" s="104"/>
      <c r="EJ15" s="101"/>
      <c r="EK15" s="101"/>
      <c r="EL15" s="101"/>
      <c r="EM15" s="101"/>
      <c r="EN15" s="102" t="s">
        <v>159</v>
      </c>
      <c r="EO15" s="104"/>
      <c r="EP15" s="104"/>
      <c r="EQ15" s="104"/>
      <c r="ER15" s="104"/>
      <c r="ES15" s="104"/>
      <c r="ET15" s="101"/>
      <c r="EU15" s="101"/>
      <c r="EV15" s="101"/>
      <c r="EW15" s="101"/>
      <c r="EX15" s="101"/>
      <c r="EY15" s="102" t="s">
        <v>159</v>
      </c>
      <c r="EZ15" s="104"/>
      <c r="FA15" s="104"/>
      <c r="FB15" s="104"/>
      <c r="FC15" s="104"/>
      <c r="FD15" s="104"/>
      <c r="FE15" s="101"/>
      <c r="FF15" s="101"/>
      <c r="FG15" s="101"/>
      <c r="FH15" s="101"/>
      <c r="FI15" s="102" t="s">
        <v>159</v>
      </c>
      <c r="FJ15" s="104"/>
      <c r="FK15" s="104"/>
      <c r="FL15" s="104"/>
      <c r="FM15" s="104"/>
      <c r="FN15" s="104"/>
      <c r="FO15" s="101"/>
      <c r="FP15" s="101"/>
      <c r="FQ15" s="101"/>
      <c r="FR15" s="101"/>
      <c r="FS15" s="102" t="s">
        <v>159</v>
      </c>
      <c r="FT15" s="104"/>
      <c r="FU15" s="104"/>
      <c r="FV15" s="104"/>
      <c r="FW15" s="104"/>
      <c r="FX15" s="104"/>
      <c r="FY15" s="101"/>
      <c r="FZ15" s="101"/>
      <c r="GA15" s="101"/>
      <c r="GB15" s="101"/>
      <c r="GC15" s="102" t="s">
        <v>159</v>
      </c>
      <c r="GD15" s="104"/>
      <c r="GE15" s="104"/>
      <c r="GF15" s="104"/>
      <c r="GG15" s="104"/>
      <c r="GH15" s="104"/>
      <c r="GI15" s="101"/>
      <c r="GJ15" s="101"/>
      <c r="GK15" s="101"/>
      <c r="GL15" s="101"/>
      <c r="GM15" s="102" t="s">
        <v>159</v>
      </c>
      <c r="GN15" s="104"/>
      <c r="GO15" s="104"/>
      <c r="GP15" s="104"/>
      <c r="GQ15" s="104"/>
      <c r="GR15" s="104"/>
      <c r="GS15" s="101"/>
      <c r="GT15" s="101"/>
      <c r="GU15" s="101"/>
      <c r="GV15" s="101"/>
      <c r="GW15" s="101"/>
      <c r="GX15" s="102" t="s">
        <v>159</v>
      </c>
      <c r="GY15" s="104"/>
      <c r="GZ15" s="104"/>
      <c r="HA15" s="104"/>
      <c r="HB15" s="104"/>
      <c r="HC15" s="104"/>
      <c r="HD15" s="101"/>
      <c r="HE15" s="101"/>
      <c r="HF15" s="101"/>
      <c r="HG15" s="101"/>
      <c r="HH15" s="102" t="s">
        <v>159</v>
      </c>
      <c r="HI15" s="104"/>
      <c r="HJ15" s="104"/>
      <c r="HK15" s="104"/>
      <c r="HL15" s="104"/>
      <c r="HM15" s="104"/>
      <c r="HN15" s="101"/>
      <c r="HO15" s="101"/>
      <c r="HP15" s="101"/>
      <c r="HQ15" s="101"/>
      <c r="HR15" s="102" t="s">
        <v>159</v>
      </c>
      <c r="HS15" s="104"/>
      <c r="HT15" s="104"/>
      <c r="HU15" s="104"/>
      <c r="HV15" s="104"/>
      <c r="HW15" s="104"/>
      <c r="HX15" s="101"/>
      <c r="HY15" s="101"/>
      <c r="HZ15" s="101"/>
      <c r="IA15" s="101"/>
      <c r="IB15" s="102" t="s">
        <v>159</v>
      </c>
      <c r="IC15" s="104"/>
      <c r="ID15" s="104"/>
      <c r="IE15" s="104"/>
      <c r="IF15" s="104"/>
      <c r="IG15" s="104"/>
      <c r="IH15" s="101"/>
      <c r="II15" s="101"/>
      <c r="IJ15" s="101"/>
      <c r="IK15" s="101"/>
      <c r="IL15" s="102" t="s">
        <v>159</v>
      </c>
      <c r="IM15" s="104"/>
      <c r="IN15" s="104"/>
      <c r="IO15" s="104"/>
      <c r="IP15" s="104"/>
      <c r="IQ15" s="104"/>
      <c r="IR15" s="101"/>
      <c r="IS15" s="101"/>
      <c r="IT15" s="101"/>
      <c r="IU15" s="101"/>
      <c r="IV15" s="101"/>
      <c r="IW15" s="102" t="s">
        <v>159</v>
      </c>
      <c r="IX15" s="104"/>
      <c r="IY15" s="104"/>
      <c r="IZ15" s="104"/>
      <c r="JA15" s="104"/>
      <c r="JB15" s="104"/>
      <c r="JC15" s="101"/>
      <c r="JD15" s="101"/>
      <c r="JE15" s="101"/>
      <c r="JF15" s="101"/>
      <c r="JG15" s="102" t="s">
        <v>159</v>
      </c>
      <c r="JH15" s="104"/>
      <c r="JI15" s="104"/>
      <c r="JJ15" s="104"/>
      <c r="JK15" s="104"/>
      <c r="JL15" s="104"/>
      <c r="JM15" s="101"/>
      <c r="JN15" s="101"/>
      <c r="JO15" s="101"/>
      <c r="JP15" s="101"/>
      <c r="JQ15" s="102" t="s">
        <v>159</v>
      </c>
      <c r="JR15" s="104"/>
      <c r="JS15" s="104"/>
      <c r="JT15" s="104"/>
      <c r="JU15" s="104"/>
      <c r="JV15" s="104"/>
      <c r="JW15" s="101"/>
      <c r="JX15" s="101"/>
      <c r="JY15" s="101"/>
      <c r="JZ15" s="101"/>
      <c r="KA15" s="102" t="s">
        <v>159</v>
      </c>
      <c r="KB15" s="104"/>
      <c r="KC15" s="104"/>
      <c r="KD15" s="104"/>
      <c r="KE15" s="104"/>
      <c r="KF15" s="104"/>
      <c r="KG15" s="101"/>
      <c r="KH15" s="101"/>
      <c r="KI15" s="101"/>
      <c r="KJ15" s="101"/>
      <c r="KK15" s="102" t="s">
        <v>159</v>
      </c>
      <c r="KL15" s="104"/>
      <c r="KM15" s="104"/>
      <c r="KN15" s="104"/>
      <c r="KO15" s="104"/>
      <c r="KP15" s="104"/>
      <c r="KQ15" s="101"/>
      <c r="KR15" s="101"/>
      <c r="KS15" s="101"/>
      <c r="KT15" s="101"/>
      <c r="KU15" s="101"/>
      <c r="KV15" s="102" t="s">
        <v>159</v>
      </c>
      <c r="KW15" s="104"/>
      <c r="KX15" s="104"/>
      <c r="KY15" s="104"/>
      <c r="KZ15" s="104"/>
      <c r="LA15" s="104"/>
      <c r="LB15" s="101"/>
      <c r="LC15" s="101"/>
      <c r="LD15" s="101"/>
      <c r="LE15" s="101"/>
      <c r="LF15" s="102" t="s">
        <v>159</v>
      </c>
      <c r="LG15" s="104"/>
      <c r="LH15" s="104"/>
      <c r="LI15" s="104"/>
      <c r="LJ15" s="104"/>
      <c r="LK15" s="104"/>
      <c r="LL15" s="101"/>
      <c r="LM15" s="101"/>
      <c r="LN15" s="101"/>
      <c r="LO15" s="101"/>
      <c r="LP15" s="102" t="s">
        <v>159</v>
      </c>
      <c r="LQ15" s="104"/>
      <c r="LR15" s="104"/>
      <c r="LS15" s="104"/>
      <c r="LT15" s="104"/>
      <c r="LU15" s="104"/>
      <c r="LV15" s="101"/>
      <c r="LW15" s="101"/>
      <c r="LX15" s="101"/>
      <c r="LY15" s="101"/>
      <c r="LZ15" s="102" t="s">
        <v>159</v>
      </c>
      <c r="MA15" s="104"/>
      <c r="MB15" s="104"/>
      <c r="MC15" s="104"/>
      <c r="MD15" s="104"/>
      <c r="ME15" s="104"/>
      <c r="MF15" s="101"/>
      <c r="MG15" s="101"/>
      <c r="MH15" s="101"/>
      <c r="MI15" s="101"/>
      <c r="MJ15" s="102" t="s">
        <v>159</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160</v>
      </c>
      <c r="C16" s="198"/>
      <c r="D16" s="101"/>
      <c r="E16" s="98">
        <f>E15+1</f>
        <v>2</v>
      </c>
      <c r="F16" s="198" t="s">
        <v>161</v>
      </c>
      <c r="G16" s="198"/>
      <c r="H16" s="103" t="s">
        <v>162</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163</v>
      </c>
      <c r="C17" s="198"/>
      <c r="D17" s="101"/>
      <c r="E17" s="98">
        <f t="shared" ref="E17" si="8">E16+1</f>
        <v>3</v>
      </c>
      <c r="F17" s="198" t="s">
        <v>164</v>
      </c>
      <c r="G17" s="198"/>
      <c r="H17" s="103" t="s">
        <v>165</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166</v>
      </c>
      <c r="AY17" s="107">
        <f>IF(AY7="-",NA(),AY7)</f>
        <v>113.4</v>
      </c>
      <c r="AZ17" s="107">
        <f t="shared" ref="AZ17:BC17" si="9">IF(AZ7="-",NA(),AZ7)</f>
        <v>134.4</v>
      </c>
      <c r="BA17" s="107">
        <f t="shared" si="9"/>
        <v>103.1</v>
      </c>
      <c r="BB17" s="107">
        <f t="shared" si="9"/>
        <v>104.8</v>
      </c>
      <c r="BC17" s="107">
        <f t="shared" si="9"/>
        <v>136.80000000000001</v>
      </c>
      <c r="BD17" s="101"/>
      <c r="BE17" s="101"/>
      <c r="BF17" s="101"/>
      <c r="BG17" s="101"/>
      <c r="BH17" s="101"/>
      <c r="BI17" s="106" t="s">
        <v>166</v>
      </c>
      <c r="BJ17" s="107">
        <f>IF(BJ7="-",NA(),BJ7)</f>
        <v>312.7</v>
      </c>
      <c r="BK17" s="107">
        <f t="shared" ref="BK17:BN17" si="10">IF(BK7="-",NA(),BK7)</f>
        <v>374.5</v>
      </c>
      <c r="BL17" s="107">
        <f t="shared" si="10"/>
        <v>322.3</v>
      </c>
      <c r="BM17" s="107">
        <f t="shared" si="10"/>
        <v>217.5</v>
      </c>
      <c r="BN17" s="107">
        <f t="shared" si="10"/>
        <v>291.39999999999998</v>
      </c>
      <c r="BO17" s="101"/>
      <c r="BP17" s="101"/>
      <c r="BQ17" s="101"/>
      <c r="BR17" s="101"/>
      <c r="BS17" s="101"/>
      <c r="BT17" s="106" t="s">
        <v>166</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166</v>
      </c>
      <c r="CF17" s="107">
        <f>IF(CF7="-",NA(),CF7)</f>
        <v>13751.8</v>
      </c>
      <c r="CG17" s="107">
        <f t="shared" ref="CG17:CJ17" si="12">IF(CG7="-",NA(),CG7)</f>
        <v>16036.7</v>
      </c>
      <c r="CH17" s="107">
        <f t="shared" si="12"/>
        <v>21440</v>
      </c>
      <c r="CI17" s="107">
        <f t="shared" si="12"/>
        <v>21175.1</v>
      </c>
      <c r="CJ17" s="107">
        <f t="shared" si="12"/>
        <v>16214.1</v>
      </c>
      <c r="CK17" s="101"/>
      <c r="CL17" s="101"/>
      <c r="CM17" s="101"/>
      <c r="CN17" s="101"/>
      <c r="CO17" s="106" t="s">
        <v>166</v>
      </c>
      <c r="CP17" s="108">
        <f>IF(CP7="-",NA(),CP7)</f>
        <v>220817</v>
      </c>
      <c r="CQ17" s="108">
        <f t="shared" ref="CQ17:CT17" si="13">IF(CQ7="-",NA(),CQ7)</f>
        <v>302379</v>
      </c>
      <c r="CR17" s="108">
        <f t="shared" si="13"/>
        <v>288853</v>
      </c>
      <c r="CS17" s="108">
        <f t="shared" si="13"/>
        <v>179769</v>
      </c>
      <c r="CT17" s="108">
        <f t="shared" si="13"/>
        <v>279696</v>
      </c>
      <c r="CU17" s="101"/>
      <c r="CV17" s="101"/>
      <c r="CW17" s="101"/>
      <c r="CX17" s="101"/>
      <c r="CY17" s="101"/>
      <c r="CZ17" s="106" t="s">
        <v>166</v>
      </c>
      <c r="DA17" s="107">
        <f>IF(DA7="-",NA(),DA7)</f>
        <v>17.600000000000001</v>
      </c>
      <c r="DB17" s="107">
        <f t="shared" ref="DB17:DE17" si="14">IF(DB7="-",NA(),DB7)</f>
        <v>18.899999999999999</v>
      </c>
      <c r="DC17" s="107">
        <f t="shared" si="14"/>
        <v>18.8</v>
      </c>
      <c r="DD17" s="107">
        <f t="shared" si="14"/>
        <v>16.2</v>
      </c>
      <c r="DE17" s="107">
        <f t="shared" si="14"/>
        <v>17.600000000000001</v>
      </c>
      <c r="DF17" s="101"/>
      <c r="DG17" s="101"/>
      <c r="DH17" s="101"/>
      <c r="DI17" s="101"/>
      <c r="DJ17" s="106" t="s">
        <v>166</v>
      </c>
      <c r="DK17" s="107">
        <f>IF(DK7="-",NA(),DK7)</f>
        <v>62.4</v>
      </c>
      <c r="DL17" s="107">
        <f t="shared" ref="DL17:DO17" si="15">IF(DL7="-",NA(),DL7)</f>
        <v>43.2</v>
      </c>
      <c r="DM17" s="107">
        <f t="shared" si="15"/>
        <v>40.200000000000003</v>
      </c>
      <c r="DN17" s="107">
        <f t="shared" si="15"/>
        <v>47</v>
      </c>
      <c r="DO17" s="107">
        <f t="shared" si="15"/>
        <v>51.3</v>
      </c>
      <c r="DP17" s="101"/>
      <c r="DQ17" s="101"/>
      <c r="DR17" s="101"/>
      <c r="DS17" s="101"/>
      <c r="DT17" s="106" t="s">
        <v>166</v>
      </c>
      <c r="DU17" s="107">
        <f>IF(DU7="-",NA(),DU7)</f>
        <v>291.2</v>
      </c>
      <c r="DV17" s="107">
        <f t="shared" ref="DV17:DY17" si="16">IF(DV7="-",NA(),DV7)</f>
        <v>163</v>
      </c>
      <c r="DW17" s="107">
        <f t="shared" si="16"/>
        <v>106.5</v>
      </c>
      <c r="DX17" s="107">
        <f t="shared" si="16"/>
        <v>86.8</v>
      </c>
      <c r="DY17" s="107">
        <f t="shared" si="16"/>
        <v>46.6</v>
      </c>
      <c r="DZ17" s="101"/>
      <c r="EA17" s="101"/>
      <c r="EB17" s="101"/>
      <c r="EC17" s="101"/>
      <c r="ED17" s="106" t="s">
        <v>166</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166</v>
      </c>
      <c r="EO17" s="107">
        <f>IF(EO7="-",NA(),EO7)</f>
        <v>53.5</v>
      </c>
      <c r="EP17" s="107">
        <f t="shared" ref="EP17:ES17" si="18">IF(EP7="-",NA(),EP7)</f>
        <v>100</v>
      </c>
      <c r="EQ17" s="107">
        <f t="shared" si="18"/>
        <v>100</v>
      </c>
      <c r="ER17" s="107">
        <f t="shared" si="18"/>
        <v>100</v>
      </c>
      <c r="ES17" s="107">
        <f t="shared" si="18"/>
        <v>100</v>
      </c>
      <c r="ET17" s="101"/>
      <c r="EU17" s="101"/>
      <c r="EV17" s="101"/>
      <c r="EW17" s="101"/>
      <c r="EX17" s="101"/>
      <c r="EY17" s="106" t="s">
        <v>166</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166</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166</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166</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166</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166</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166</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166</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166</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166</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166</v>
      </c>
      <c r="IX17" s="107">
        <f>IF(IX7="-",NA(),IX7)</f>
        <v>17.600000000000001</v>
      </c>
      <c r="IY17" s="107">
        <f t="shared" ref="IY17:JB17" si="29">IF(IY7="-",NA(),IY7)</f>
        <v>18.899999999999999</v>
      </c>
      <c r="IZ17" s="107">
        <f t="shared" si="29"/>
        <v>18.8</v>
      </c>
      <c r="JA17" s="107">
        <f t="shared" si="29"/>
        <v>16.2</v>
      </c>
      <c r="JB17" s="107">
        <f t="shared" si="29"/>
        <v>17.600000000000001</v>
      </c>
      <c r="JC17" s="101"/>
      <c r="JD17" s="101"/>
      <c r="JE17" s="101"/>
      <c r="JF17" s="101"/>
      <c r="JG17" s="106" t="s">
        <v>166</v>
      </c>
      <c r="JH17" s="107">
        <f>IF(JH7="-",NA(),JH7)</f>
        <v>62.4</v>
      </c>
      <c r="JI17" s="107">
        <f t="shared" ref="JI17:JL17" si="30">IF(JI7="-",NA(),JI7)</f>
        <v>43.2</v>
      </c>
      <c r="JJ17" s="107">
        <f t="shared" si="30"/>
        <v>40.200000000000003</v>
      </c>
      <c r="JK17" s="107">
        <f t="shared" si="30"/>
        <v>47</v>
      </c>
      <c r="JL17" s="107">
        <f t="shared" si="30"/>
        <v>51.3</v>
      </c>
      <c r="JM17" s="101"/>
      <c r="JN17" s="101"/>
      <c r="JO17" s="101"/>
      <c r="JP17" s="101"/>
      <c r="JQ17" s="106" t="s">
        <v>166</v>
      </c>
      <c r="JR17" s="107">
        <f>IF(JR7="-",NA(),JR7)</f>
        <v>291.2</v>
      </c>
      <c r="JS17" s="107">
        <f t="shared" ref="JS17:JV17" si="31">IF(JS7="-",NA(),JS7)</f>
        <v>163</v>
      </c>
      <c r="JT17" s="107">
        <f t="shared" si="31"/>
        <v>106.5</v>
      </c>
      <c r="JU17" s="107">
        <f t="shared" si="31"/>
        <v>86.8</v>
      </c>
      <c r="JV17" s="107">
        <f t="shared" si="31"/>
        <v>46.6</v>
      </c>
      <c r="JW17" s="101"/>
      <c r="JX17" s="101"/>
      <c r="JY17" s="101"/>
      <c r="JZ17" s="101"/>
      <c r="KA17" s="106" t="s">
        <v>166</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166</v>
      </c>
      <c r="KL17" s="107">
        <f>IF(KL7="-",NA(),KL7)</f>
        <v>53.5</v>
      </c>
      <c r="KM17" s="107">
        <f t="shared" ref="KM17:KP17" si="33">IF(KM7="-",NA(),KM7)</f>
        <v>100</v>
      </c>
      <c r="KN17" s="107">
        <f t="shared" si="33"/>
        <v>100</v>
      </c>
      <c r="KO17" s="107">
        <f t="shared" si="33"/>
        <v>100</v>
      </c>
      <c r="KP17" s="107">
        <f t="shared" si="33"/>
        <v>100</v>
      </c>
      <c r="KQ17" s="101"/>
      <c r="KR17" s="101"/>
      <c r="KS17" s="101"/>
      <c r="KT17" s="101"/>
      <c r="KU17" s="101"/>
      <c r="KV17" s="106" t="s">
        <v>166</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166</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166</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166</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166</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167</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168</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168</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168</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168</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168</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168</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168</v>
      </c>
      <c r="DK18" s="107">
        <f>IF(DP7="-",NA(),DP7)</f>
        <v>23.7</v>
      </c>
      <c r="DL18" s="107">
        <f t="shared" ref="DL18:DO18" si="45">IF(DQ7="-",NA(),DQ7)</f>
        <v>21.6</v>
      </c>
      <c r="DM18" s="107">
        <f t="shared" si="45"/>
        <v>13.7</v>
      </c>
      <c r="DN18" s="107">
        <f t="shared" si="45"/>
        <v>16.3</v>
      </c>
      <c r="DO18" s="107">
        <f t="shared" si="45"/>
        <v>14.2</v>
      </c>
      <c r="DP18" s="101"/>
      <c r="DQ18" s="101"/>
      <c r="DR18" s="101"/>
      <c r="DS18" s="101"/>
      <c r="DT18" s="106" t="s">
        <v>168</v>
      </c>
      <c r="DU18" s="107">
        <f>IF(DZ7="-",NA(),DZ7)</f>
        <v>126.1</v>
      </c>
      <c r="DV18" s="107">
        <f t="shared" ref="DV18:DY18" si="46">IF(EA7="-",NA(),EA7)</f>
        <v>102.3</v>
      </c>
      <c r="DW18" s="107">
        <f t="shared" si="46"/>
        <v>98.2</v>
      </c>
      <c r="DX18" s="107">
        <f t="shared" si="46"/>
        <v>100.3</v>
      </c>
      <c r="DY18" s="107">
        <f t="shared" si="46"/>
        <v>98.3</v>
      </c>
      <c r="DZ18" s="101"/>
      <c r="EA18" s="101"/>
      <c r="EB18" s="101"/>
      <c r="EC18" s="101"/>
      <c r="ED18" s="106" t="s">
        <v>168</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168</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168</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168</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168</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168</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168</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168</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168</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168</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168</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168</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168</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168</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168</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168</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168</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168</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168</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168</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168</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168</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169</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153</v>
      </c>
      <c r="AY19" s="107">
        <f>$BI$7</f>
        <v>100</v>
      </c>
      <c r="AZ19" s="107">
        <f t="shared" ref="AZ19:BC19" si="49">$BI$7</f>
        <v>100</v>
      </c>
      <c r="BA19" s="107">
        <f t="shared" si="49"/>
        <v>100</v>
      </c>
      <c r="BB19" s="107">
        <f t="shared" si="49"/>
        <v>100</v>
      </c>
      <c r="BC19" s="107">
        <f t="shared" si="49"/>
        <v>100</v>
      </c>
      <c r="BD19" s="101"/>
      <c r="BE19" s="101"/>
      <c r="BF19" s="101"/>
      <c r="BG19" s="101"/>
      <c r="BH19" s="101"/>
      <c r="BI19" s="109" t="s">
        <v>153</v>
      </c>
      <c r="BJ19" s="107">
        <f>$BT$7</f>
        <v>100</v>
      </c>
      <c r="BK19" s="107">
        <f>$BT$7</f>
        <v>100</v>
      </c>
      <c r="BL19" s="107">
        <f>$BT$7</f>
        <v>100</v>
      </c>
      <c r="BM19" s="107">
        <f>$BT$7</f>
        <v>100</v>
      </c>
      <c r="BN19" s="107">
        <f>$BT$7</f>
        <v>100</v>
      </c>
      <c r="BO19" s="101"/>
      <c r="BP19" s="101"/>
      <c r="BQ19" s="101"/>
      <c r="BR19" s="101"/>
      <c r="BS19" s="101"/>
      <c r="BT19" s="109" t="s">
        <v>153</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170</v>
      </c>
      <c r="C20" s="198"/>
      <c r="D20" s="101"/>
    </row>
    <row r="21" spans="1:374">
      <c r="A21" s="98">
        <f t="shared" si="7"/>
        <v>7</v>
      </c>
      <c r="B21" s="198" t="s">
        <v>171</v>
      </c>
      <c r="C21" s="198"/>
      <c r="D21" s="101"/>
    </row>
    <row r="22" spans="1:374">
      <c r="A22" s="98">
        <f t="shared" si="7"/>
        <v>8</v>
      </c>
      <c r="B22" s="198" t="s">
        <v>172</v>
      </c>
      <c r="C22" s="198"/>
      <c r="D22" s="101"/>
      <c r="E22" s="200" t="s">
        <v>173</v>
      </c>
      <c r="F22" s="201"/>
      <c r="G22" s="201"/>
      <c r="H22" s="201"/>
      <c r="I22" s="202"/>
    </row>
    <row r="23" spans="1:374">
      <c r="A23" s="98">
        <f t="shared" si="7"/>
        <v>9</v>
      </c>
      <c r="B23" s="198" t="s">
        <v>174</v>
      </c>
      <c r="C23" s="198"/>
      <c r="D23" s="101"/>
      <c r="E23" s="203"/>
      <c r="F23" s="204"/>
      <c r="G23" s="204"/>
      <c r="H23" s="204"/>
      <c r="I23" s="205"/>
    </row>
    <row r="24" spans="1:374">
      <c r="A24" s="98">
        <f t="shared" si="7"/>
        <v>10</v>
      </c>
      <c r="B24" s="198" t="s">
        <v>175</v>
      </c>
      <c r="C24" s="198"/>
      <c r="D24" s="101"/>
      <c r="E24" s="203"/>
      <c r="F24" s="204"/>
      <c r="G24" s="204"/>
      <c r="H24" s="204"/>
      <c r="I24" s="205"/>
    </row>
    <row r="25" spans="1:374">
      <c r="A25" s="98">
        <f t="shared" si="7"/>
        <v>11</v>
      </c>
      <c r="B25" s="198" t="s">
        <v>176</v>
      </c>
      <c r="C25" s="198"/>
      <c r="D25" s="101"/>
      <c r="E25" s="203"/>
      <c r="F25" s="204"/>
      <c r="G25" s="204"/>
      <c r="H25" s="204"/>
      <c r="I25" s="205"/>
    </row>
    <row r="26" spans="1:374">
      <c r="A26" s="98">
        <f t="shared" si="7"/>
        <v>12</v>
      </c>
      <c r="B26" s="198" t="s">
        <v>177</v>
      </c>
      <c r="C26" s="198"/>
      <c r="D26" s="101"/>
      <c r="E26" s="203"/>
      <c r="F26" s="204"/>
      <c r="G26" s="204"/>
      <c r="H26" s="204"/>
      <c r="I26" s="205"/>
    </row>
    <row r="27" spans="1:374">
      <c r="A27" s="98">
        <f t="shared" si="7"/>
        <v>13</v>
      </c>
      <c r="B27" s="198" t="s">
        <v>178</v>
      </c>
      <c r="C27" s="198"/>
      <c r="D27" s="101"/>
      <c r="E27" s="203"/>
      <c r="F27" s="204"/>
      <c r="G27" s="204"/>
      <c r="H27" s="204"/>
      <c r="I27" s="205"/>
    </row>
    <row r="28" spans="1:374">
      <c r="A28" s="98">
        <f t="shared" si="7"/>
        <v>14</v>
      </c>
      <c r="B28" s="198" t="s">
        <v>179</v>
      </c>
      <c r="C28" s="198"/>
      <c r="D28" s="101"/>
      <c r="E28" s="203"/>
      <c r="F28" s="204"/>
      <c r="G28" s="204"/>
      <c r="H28" s="204"/>
      <c r="I28" s="205"/>
    </row>
    <row r="29" spans="1:374">
      <c r="A29" s="98">
        <f t="shared" si="7"/>
        <v>15</v>
      </c>
      <c r="B29" s="198" t="s">
        <v>180</v>
      </c>
      <c r="C29" s="198"/>
      <c r="D29" s="101"/>
      <c r="E29" s="203"/>
      <c r="F29" s="204"/>
      <c r="G29" s="204"/>
      <c r="H29" s="204"/>
      <c r="I29" s="205"/>
    </row>
    <row r="30" spans="1:374">
      <c r="A30" s="98">
        <f t="shared" si="7"/>
        <v>16</v>
      </c>
      <c r="B30" s="198" t="s">
        <v>181</v>
      </c>
      <c r="C30" s="198"/>
      <c r="D30" s="101"/>
      <c r="E30" s="203"/>
      <c r="F30" s="204"/>
      <c r="G30" s="204"/>
      <c r="H30" s="204"/>
      <c r="I30" s="205"/>
    </row>
    <row r="31" spans="1:374">
      <c r="A31" s="98">
        <f t="shared" si="7"/>
        <v>17</v>
      </c>
      <c r="B31" s="198" t="s">
        <v>182</v>
      </c>
      <c r="C31" s="198"/>
      <c r="D31" s="101"/>
      <c r="E31" s="203"/>
      <c r="F31" s="204"/>
      <c r="G31" s="204"/>
      <c r="H31" s="204"/>
      <c r="I31" s="205"/>
    </row>
    <row r="32" spans="1:374">
      <c r="A32" s="98">
        <f t="shared" si="7"/>
        <v>18</v>
      </c>
      <c r="B32" s="198" t="s">
        <v>183</v>
      </c>
      <c r="C32" s="198"/>
      <c r="D32" s="101"/>
      <c r="E32" s="203"/>
      <c r="F32" s="204"/>
      <c r="G32" s="204"/>
      <c r="H32" s="204"/>
      <c r="I32" s="205"/>
    </row>
    <row r="33" spans="1:16">
      <c r="A33" s="98">
        <f t="shared" si="7"/>
        <v>19</v>
      </c>
      <c r="B33" s="198" t="s">
        <v>184</v>
      </c>
      <c r="C33" s="198"/>
      <c r="D33" s="101"/>
      <c r="E33" s="203"/>
      <c r="F33" s="204"/>
      <c r="G33" s="204"/>
      <c r="H33" s="204"/>
      <c r="I33" s="205"/>
    </row>
    <row r="34" spans="1:16">
      <c r="A34" s="98">
        <f t="shared" si="7"/>
        <v>20</v>
      </c>
      <c r="B34" s="198" t="s">
        <v>185</v>
      </c>
      <c r="C34" s="198"/>
      <c r="D34" s="101"/>
      <c r="E34" s="203"/>
      <c r="F34" s="204"/>
      <c r="G34" s="204"/>
      <c r="H34" s="204"/>
      <c r="I34" s="205"/>
    </row>
    <row r="35" spans="1:16" ht="25.5" customHeight="1">
      <c r="E35" s="206"/>
      <c r="F35" s="207"/>
      <c r="G35" s="207"/>
      <c r="H35" s="207"/>
      <c r="I35" s="208"/>
    </row>
    <row r="37" spans="1:16">
      <c r="L37" s="200" t="s">
        <v>173</v>
      </c>
      <c r="M37" s="201"/>
      <c r="N37" s="201"/>
      <c r="O37" s="201"/>
      <c r="P37" s="202"/>
    </row>
    <row r="38" spans="1:16">
      <c r="L38" s="203"/>
      <c r="M38" s="204"/>
      <c r="N38" s="204"/>
      <c r="O38" s="204"/>
      <c r="P38" s="205"/>
    </row>
    <row r="39" spans="1:16">
      <c r="L39" s="203"/>
      <c r="M39" s="204"/>
      <c r="N39" s="204"/>
      <c r="O39" s="204"/>
      <c r="P39" s="205"/>
    </row>
    <row r="40" spans="1:16">
      <c r="L40" s="203"/>
      <c r="M40" s="204"/>
      <c r="N40" s="204"/>
      <c r="O40" s="204"/>
      <c r="P40" s="205"/>
    </row>
    <row r="41" spans="1:16">
      <c r="L41" s="203"/>
      <c r="M41" s="204"/>
      <c r="N41" s="204"/>
      <c r="O41" s="204"/>
      <c r="P41" s="205"/>
    </row>
    <row r="42" spans="1:16">
      <c r="L42" s="203"/>
      <c r="M42" s="204"/>
      <c r="N42" s="204"/>
      <c r="O42" s="204"/>
      <c r="P42" s="205"/>
    </row>
    <row r="43" spans="1:16">
      <c r="L43" s="203"/>
      <c r="M43" s="204"/>
      <c r="N43" s="204"/>
      <c r="O43" s="204"/>
      <c r="P43" s="205"/>
    </row>
    <row r="44" spans="1:16">
      <c r="L44" s="203"/>
      <c r="M44" s="204"/>
      <c r="N44" s="204"/>
      <c r="O44" s="204"/>
      <c r="P44" s="205"/>
    </row>
    <row r="45" spans="1:16">
      <c r="L45" s="203"/>
      <c r="M45" s="204"/>
      <c r="N45" s="204"/>
      <c r="O45" s="204"/>
      <c r="P45" s="205"/>
    </row>
    <row r="46" spans="1:16">
      <c r="L46" s="203"/>
      <c r="M46" s="204"/>
      <c r="N46" s="204"/>
      <c r="O46" s="204"/>
      <c r="P46" s="205"/>
    </row>
    <row r="47" spans="1:16">
      <c r="L47" s="203"/>
      <c r="M47" s="204"/>
      <c r="N47" s="204"/>
      <c r="O47" s="204"/>
      <c r="P47" s="205"/>
    </row>
    <row r="48" spans="1:16">
      <c r="L48" s="203"/>
      <c r="M48" s="204"/>
      <c r="N48" s="204"/>
      <c r="O48" s="204"/>
      <c r="P48" s="205"/>
    </row>
    <row r="49" spans="12:16">
      <c r="L49" s="203"/>
      <c r="M49" s="204"/>
      <c r="N49" s="204"/>
      <c r="O49" s="204"/>
      <c r="P49" s="205"/>
    </row>
    <row r="50" spans="12:16" ht="26.25" customHeight="1">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2018-03-09T00:38:29Z</cp:lastPrinted>
  <dcterms:created xsi:type="dcterms:W3CDTF">2017-12-18T06:11:22Z</dcterms:created>
  <dcterms:modified xsi:type="dcterms:W3CDTF">2018-03-26T00:09:23Z</dcterms:modified>
</cp:coreProperties>
</file>