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自治振興課H24以降\05_市町村公営企業\03_公営企業決算統計\03 経営比較分析表\Ｈ29年度\04 分析依頼\05 県HP掲載用\14 大山町　○\"/>
    </mc:Choice>
  </mc:AlternateContent>
  <workbookProtection workbookPassword="B319" lockStructure="1"/>
  <bookViews>
    <workbookView xWindow="240" yWindow="60" windowWidth="14940" windowHeight="7875"/>
  </bookViews>
  <sheets>
    <sheet name="法非適用_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O85" i="4" s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L85" i="4" s="1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J85" i="4" s="1"/>
  <c r="CJ6" i="5"/>
  <c r="CI6" i="5"/>
  <c r="CH6" i="5"/>
  <c r="CG6" i="5"/>
  <c r="CF6" i="5"/>
  <c r="CE6" i="5"/>
  <c r="CD6" i="5"/>
  <c r="CC6" i="5"/>
  <c r="CB6" i="5"/>
  <c r="CA6" i="5"/>
  <c r="BZ6" i="5"/>
  <c r="I85" i="4" s="1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E85" i="4" s="1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AL10" i="4" s="1"/>
  <c r="T6" i="5"/>
  <c r="S6" i="5"/>
  <c r="AT8" i="4" s="1"/>
  <c r="R6" i="5"/>
  <c r="AL8" i="4" s="1"/>
  <c r="Q6" i="5"/>
  <c r="P6" i="5"/>
  <c r="P10" i="4" s="1"/>
  <c r="O6" i="5"/>
  <c r="I10" i="4" s="1"/>
  <c r="N6" i="5"/>
  <c r="B10" i="4" s="1"/>
  <c r="M6" i="5"/>
  <c r="L6" i="5"/>
  <c r="W8" i="4" s="1"/>
  <c r="K6" i="5"/>
  <c r="P8" i="4" s="1"/>
  <c r="J6" i="5"/>
  <c r="I8" i="4" s="1"/>
  <c r="I6" i="5"/>
  <c r="B8" i="4" s="1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5" i="4"/>
  <c r="AT10" i="4"/>
  <c r="W10" i="4"/>
  <c r="BB8" i="4"/>
  <c r="C10" i="5" l="1"/>
  <c r="D10" i="5"/>
  <c r="E10" i="5"/>
  <c r="B10" i="5"/>
</calcChain>
</file>

<file path=xl/sharedStrings.xml><?xml version="1.0" encoding="utf-8"?>
<sst xmlns="http://schemas.openxmlformats.org/spreadsheetml/2006/main" count="237" uniqueCount="124">
  <si>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</si>
  <si>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</si>
  <si>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</si>
  <si>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</si>
  <si>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</si>
  <si>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2">
      <t>カンリ</t>
    </rPh>
    <rPh sb="2" eb="3">
      <t>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</si>
  <si>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</si>
  <si>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</si>
  <si>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</si>
  <si>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</si>
  <si>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</si>
  <si>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</si>
  <si>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</si>
  <si>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</si>
  <si>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</si>
  <si>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</si>
  <si>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現在給水人口(人)</t>
    <phoneticPr fontId="7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</si>
  <si>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7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</si>
  <si>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</si>
  <si>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</si>
  <si>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</si>
  <si>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</si>
  <si>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</si>
  <si>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</si>
  <si>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</si>
  <si>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</si>
  <si>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</si>
  <si>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</si>
  <si>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</si>
  <si>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</si>
  <si>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</si>
  <si>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</si>
  <si>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</si>
  <si>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</si>
  <si>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</si>
  <si>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</si>
  <si>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</si>
  <si>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</si>
  <si>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「管路の経年化の状況」</t>
    <rPh sb="1" eb="3">
      <t>カンロ</t>
    </rPh>
    <rPh sb="4" eb="7">
      <t>ケイネンカ</t>
    </rPh>
    <rPh sb="8" eb="10">
      <t>ジョウキョウ</t>
    </rPh>
    <phoneticPr fontId="7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</si>
  <si>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7"/>
  </si>
  <si>
    <t>※　平成24年度から平成25年度における各指標の類似団体平均値は、当時の事業数を基に算出していますが、管路更新率については、平成26年度の事業数を基に類似団体平均値を算出しています。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カンロ</t>
    </rPh>
    <rPh sb="53" eb="55">
      <t>コウシン</t>
    </rPh>
    <rPh sb="55" eb="56">
      <t>リツ</t>
    </rPh>
    <rPh sb="62" eb="64">
      <t>ヘイセイ</t>
    </rPh>
    <rPh sb="66" eb="68">
      <t>ネンド</t>
    </rPh>
    <rPh sb="69" eb="71">
      <t>ジギョウ</t>
    </rPh>
    <rPh sb="71" eb="72">
      <t>スウ</t>
    </rPh>
    <rPh sb="73" eb="74">
      <t>モト</t>
    </rPh>
    <rPh sb="75" eb="77">
      <t>ルイジ</t>
    </rPh>
    <rPh sb="77" eb="79">
      <t>ダンタイ</t>
    </rPh>
    <rPh sb="79" eb="81">
      <t>ヘイキン</t>
    </rPh>
    <rPh sb="81" eb="82">
      <t>アタイ</t>
    </rPh>
    <rPh sb="83" eb="85">
      <t>サンシュツ</t>
    </rPh>
    <phoneticPr fontId="3"/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</si>
  <si>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</si>
  <si>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</si>
  <si>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</si>
  <si>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</si>
  <si>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</si>
  <si>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</si>
  <si>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</si>
  <si>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</si>
  <si>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</si>
  <si>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</si>
  <si>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</si>
  <si>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</si>
  <si>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</si>
  <si>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-</t>
    <phoneticPr fontId="7"/>
  </si>
  <si>
    <t>水道事業(法非適用)</t>
    <rPh sb="0" eb="2">
      <t>スイドウ</t>
    </rPh>
    <rPh sb="2" eb="4">
      <t>ジギョウ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</si>
  <si>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</si>
  <si>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</si>
  <si>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</si>
  <si>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</si>
  <si>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</si>
  <si>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</si>
  <si>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</si>
  <si>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</si>
  <si>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</si>
  <si>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</si>
  <si>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</si>
  <si>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</si>
  <si>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</si>
  <si>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</si>
  <si>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</si>
  <si>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7"/>
  </si>
  <si>
    <t>⑤料金回収率(％)</t>
    <rPh sb="1" eb="3">
      <t>リョウキン</t>
    </rPh>
    <rPh sb="3" eb="5">
      <t>カイシュウ</t>
    </rPh>
    <rPh sb="5" eb="6">
      <t>リツ</t>
    </rPh>
    <phoneticPr fontId="7"/>
  </si>
  <si>
    <t>⑥給水原価(円)</t>
    <rPh sb="1" eb="3">
      <t>キュウスイ</t>
    </rPh>
    <rPh sb="3" eb="5">
      <t>ゲンカ</t>
    </rPh>
    <rPh sb="6" eb="7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</si>
  <si>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</si>
  <si>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⑧有収率(％)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</si>
  <si>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</si>
  <si>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②管路経年化率(％)</t>
    <rPh sb="1" eb="3">
      <t>カンロ</t>
    </rPh>
    <rPh sb="3" eb="6">
      <t>ケイネンカ</t>
    </rPh>
    <rPh sb="6" eb="7">
      <t>リツ</t>
    </rPh>
    <phoneticPr fontId="7"/>
  </si>
  <si>
    <t>③管路更新率(％)</t>
    <rPh sb="1" eb="3">
      <t>カンロ</t>
    </rPh>
    <rPh sb="3" eb="5">
      <t>コウシン</t>
    </rPh>
    <rPh sb="5" eb="6">
      <t>リツ</t>
    </rPh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</si>
  <si>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</si>
  <si>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</si>
  <si>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</si>
  <si>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</si>
  <si>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</si>
  <si>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</si>
  <si>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管理者の情報</t>
    <rPh sb="0" eb="3">
      <t>カンリシャ</t>
    </rPh>
    <rPh sb="4" eb="6">
      <t>ジョウホウ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</si>
  <si>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</si>
  <si>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</si>
  <si>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</si>
  <si>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</si>
  <si>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</si>
  <si>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</si>
  <si>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</si>
  <si>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給水人口</t>
  </si>
  <si>
    <t>給水区域面積</t>
  </si>
  <si>
    <t>給水人口密度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</si>
  <si>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</si>
  <si>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</si>
  <si>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</si>
  <si>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</si>
  <si>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</si>
  <si>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</si>
  <si>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</si>
  <si>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</si>
  <si>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</si>
  <si>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</si>
  <si>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</si>
  <si>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</si>
  <si>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鳥取県　大山町</t>
  </si>
  <si>
    <t>法非適用</t>
  </si>
  <si>
    <t>水道事業</t>
  </si>
  <si>
    <t>簡易水道事業</t>
  </si>
  <si>
    <t>D4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</si>
  <si>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</si>
  <si>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</si>
  <si>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</si>
  <si>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</si>
  <si>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</si>
  <si>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</si>
  <si>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</si>
  <si>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①収益的収支比率は、100%を下回り、健全経営とはいえない。ただし、簡易水道事業に関しては全国平均、類似団体平均も100%を大きく下回っている現状である。
④企業債残高対給水比率をみると、全国平均、類似団体平均より低くなっている。これは、企業債への依存度が他団体と比較して低いこと、または給水収益が多いことを示しており、年々低下している。
⑤料金回収率も100%を下回っていて、料金収入で賄うべき経費を回収できているとはいえないが、全国平均、類似団体平均は上回っている。
⑥給水原価についても、全国平均、類似団体と比較して低い数値となっている。
また、⑦施設利用率については、類似団体を上回っているが、全国平均は下回っている。100%に近づけていけるよう、施設の適正化に努めたい。
⑧有収率は全国平均、類似団体を大きく上回り、90%以上となっている。これは施設の稼動が収益に結びついていることを示している。</t>
    <rPh sb="160" eb="162">
      <t>ネンネン</t>
    </rPh>
    <rPh sb="162" eb="164">
      <t>テイカ</t>
    </rPh>
    <rPh sb="228" eb="230">
      <t>ウワマワ</t>
    </rPh>
    <phoneticPr fontId="4"/>
  </si>
  <si>
    <t>③　類似団体平均を下回っている。
直近5年間では管路更新は行っておらず、計画的な更新ができるよう、管路状況の把握、管理に努めたい。</t>
    <rPh sb="17" eb="19">
      <t>チョッキン</t>
    </rPh>
    <rPh sb="20" eb="22">
      <t>ネンカン</t>
    </rPh>
    <rPh sb="24" eb="26">
      <t>カンロ</t>
    </rPh>
    <rPh sb="26" eb="28">
      <t>コウシン</t>
    </rPh>
    <rPh sb="29" eb="30">
      <t>オコナ</t>
    </rPh>
    <rPh sb="36" eb="38">
      <t>ケイカク</t>
    </rPh>
    <phoneticPr fontId="4"/>
  </si>
  <si>
    <t>簡易水道事業単独での経営状態は、健全であるとはいえないが、全国的、類似団体も同じような傾向を示している。また、それらの指標と比較して大きく悪化している項目も特にない。平成29年度以降は上水道事業との統合により、経営の明確化、固定資産状況の把握ができるため、健全経営を目指しより一層計画立てた運営を行いたい。</t>
    <rPh sb="83" eb="85">
      <t>ヘイセイ</t>
    </rPh>
    <rPh sb="87" eb="88">
      <t>ネン</t>
    </rPh>
    <rPh sb="88" eb="89">
      <t>ド</t>
    </rPh>
    <rPh sb="89" eb="91">
      <t>イコウ</t>
    </rPh>
    <phoneticPr fontId="4"/>
  </si>
  <si>
    <t>非設置</t>
    <rPh sb="0" eb="1">
      <t>ヒ</t>
    </rPh>
    <rPh sb="1" eb="3">
      <t>セッチ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</si>
</sst>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2" fillId="0" borderId="0">
      <alignment vertical="center"/>
    </xf>
    <xf numFmtId="0" fontId="18" fillId="0" borderId="0"/>
    <xf numFmtId="0" fontId="16" fillId="0" borderId="0"/>
    <xf numFmtId="0" fontId="19" fillId="0" borderId="0">
      <alignment vertical="center"/>
    </xf>
    <xf numFmtId="0" fontId="14" fillId="0" borderId="0">
      <alignment vertical="center"/>
    </xf>
    <xf numFmtId="0" fontId="18" fillId="0" borderId="0"/>
    <xf numFmtId="0" fontId="1" fillId="0" borderId="0">
      <alignment vertical="center"/>
    </xf>
    <xf numFmtId="0" fontId="16" fillId="0" borderId="0"/>
    <xf numFmtId="0" fontId="20" fillId="0" borderId="0">
      <alignment vertical="center"/>
    </xf>
    <xf numFmtId="0" fontId="21" fillId="0" borderId="0"/>
  </cellStyleXfs>
  <cellXfs count="85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>
      <alignment vertical="center"/>
    </xf>
    <xf numFmtId="0" fontId="17" fillId="0" borderId="0" xfId="1" applyFont="1" applyProtection="1">
      <alignment vertical="center"/>
      <protection hidden="1"/>
    </xf>
    <xf numFmtId="0" fontId="17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40" fontId="2" fillId="0" borderId="0" xfId="1" applyNumberFormat="1">
      <alignment vertical="center"/>
    </xf>
    <xf numFmtId="0" fontId="2" fillId="2" borderId="2" xfId="1" applyFill="1" applyBorder="1">
      <alignment vertical="center"/>
    </xf>
    <xf numFmtId="179" fontId="2" fillId="0" borderId="2" xfId="1" applyNumberFormat="1" applyBorder="1">
      <alignment vertical="center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3" fillId="2" borderId="2" xfId="1" applyFont="1" applyFill="1" applyBorder="1" applyAlignment="1">
      <alignment horizontal="center" vertical="center" shrinkToFit="1"/>
    </xf>
    <xf numFmtId="177" fontId="5" fillId="0" borderId="2" xfId="1" applyNumberFormat="1" applyFont="1" applyBorder="1" applyAlignment="1" applyProtection="1">
      <alignment horizontal="center" vertical="center" shrinkToFit="1"/>
      <protection hidden="1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 shrinkToFit="1"/>
      <protection hidden="1"/>
    </xf>
    <xf numFmtId="0" fontId="5" fillId="0" borderId="2" xfId="1" applyNumberFormat="1" applyFont="1" applyBorder="1" applyAlignment="1" applyProtection="1">
      <alignment horizontal="center" vertical="center" shrinkToFit="1"/>
      <protection locked="0"/>
    </xf>
    <xf numFmtId="176" fontId="5" fillId="0" borderId="2" xfId="1" applyNumberFormat="1" applyFont="1" applyBorder="1" applyAlignment="1" applyProtection="1">
      <alignment horizontal="center" vertical="center" shrinkToFit="1"/>
      <protection hidden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3797680"/>
        <c:axId val="333799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0.37</c:v>
                </c:pt>
                <c:pt idx="1">
                  <c:v>0.7</c:v>
                </c:pt>
                <c:pt idx="2">
                  <c:v>0.91</c:v>
                </c:pt>
                <c:pt idx="3">
                  <c:v>1.26</c:v>
                </c:pt>
                <c:pt idx="4">
                  <c:v>0.78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797680"/>
        <c:axId val="333799640"/>
      </c:lineChart>
      <c:dateAx>
        <c:axId val="3337976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3799640"/>
        <c:crosses val="autoZero"/>
        <c:auto val="1"/>
        <c:lblOffset val="100"/>
        <c:baseTimeUnit val="years"/>
      </c:dateAx>
      <c:valAx>
        <c:axId val="333799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37976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62.9</c:v>
                </c:pt>
                <c:pt idx="1">
                  <c:v>59.07</c:v>
                </c:pt>
                <c:pt idx="2">
                  <c:v>53.26</c:v>
                </c:pt>
                <c:pt idx="3">
                  <c:v>52.28</c:v>
                </c:pt>
                <c:pt idx="4">
                  <c:v>50.51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4056288"/>
        <c:axId val="334058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51.11</c:v>
                </c:pt>
                <c:pt idx="1">
                  <c:v>50.49</c:v>
                </c:pt>
                <c:pt idx="2">
                  <c:v>48.36</c:v>
                </c:pt>
                <c:pt idx="3">
                  <c:v>48.7</c:v>
                </c:pt>
                <c:pt idx="4">
                  <c:v>46.9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056288"/>
        <c:axId val="334058640"/>
      </c:lineChart>
      <c:dateAx>
        <c:axId val="334056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4058640"/>
        <c:crosses val="autoZero"/>
        <c:auto val="1"/>
        <c:lblOffset val="100"/>
        <c:baseTimeUnit val="years"/>
      </c:dateAx>
      <c:valAx>
        <c:axId val="334058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4056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94.99</c:v>
                </c:pt>
                <c:pt idx="1">
                  <c:v>94.71</c:v>
                </c:pt>
                <c:pt idx="2">
                  <c:v>94.34</c:v>
                </c:pt>
                <c:pt idx="3">
                  <c:v>94.25</c:v>
                </c:pt>
                <c:pt idx="4">
                  <c:v>94.13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4350904"/>
        <c:axId val="334352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74.16</c:v>
                </c:pt>
                <c:pt idx="1">
                  <c:v>74.209999999999994</c:v>
                </c:pt>
                <c:pt idx="2">
                  <c:v>75.239999999999995</c:v>
                </c:pt>
                <c:pt idx="3">
                  <c:v>74.959999999999994</c:v>
                </c:pt>
                <c:pt idx="4">
                  <c:v>74.63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350904"/>
        <c:axId val="334352080"/>
      </c:lineChart>
      <c:dateAx>
        <c:axId val="3343509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4352080"/>
        <c:crosses val="autoZero"/>
        <c:auto val="1"/>
        <c:lblOffset val="100"/>
        <c:baseTimeUnit val="years"/>
      </c:dateAx>
      <c:valAx>
        <c:axId val="3343520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43509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70.88</c:v>
                </c:pt>
                <c:pt idx="1">
                  <c:v>69.22</c:v>
                </c:pt>
                <c:pt idx="2">
                  <c:v>63.08</c:v>
                </c:pt>
                <c:pt idx="3">
                  <c:v>55.17</c:v>
                </c:pt>
                <c:pt idx="4">
                  <c:v>61.96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3794152"/>
        <c:axId val="3337949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70.760000000000005</c:v>
                </c:pt>
                <c:pt idx="1">
                  <c:v>71.66</c:v>
                </c:pt>
                <c:pt idx="2">
                  <c:v>73.06</c:v>
                </c:pt>
                <c:pt idx="3">
                  <c:v>72.03</c:v>
                </c:pt>
                <c:pt idx="4">
                  <c:v>72.11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794152"/>
        <c:axId val="333794936"/>
      </c:lineChart>
      <c:dateAx>
        <c:axId val="3337941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3794936"/>
        <c:crosses val="autoZero"/>
        <c:auto val="1"/>
        <c:lblOffset val="100"/>
        <c:baseTimeUnit val="years"/>
      </c:dateAx>
      <c:valAx>
        <c:axId val="3337949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37941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3798464"/>
        <c:axId val="333798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798464"/>
        <c:axId val="333798856"/>
      </c:lineChart>
      <c:dateAx>
        <c:axId val="3337984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3798856"/>
        <c:crosses val="autoZero"/>
        <c:auto val="1"/>
        <c:lblOffset val="100"/>
        <c:baseTimeUnit val="years"/>
      </c:dateAx>
      <c:valAx>
        <c:axId val="3337988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37984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3800032"/>
        <c:axId val="333796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800032"/>
        <c:axId val="333796896"/>
      </c:lineChart>
      <c:dateAx>
        <c:axId val="333800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3796896"/>
        <c:crosses val="autoZero"/>
        <c:auto val="1"/>
        <c:lblOffset val="100"/>
        <c:baseTimeUnit val="years"/>
      </c:dateAx>
      <c:valAx>
        <c:axId val="333796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3800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3793368"/>
        <c:axId val="333794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793368"/>
        <c:axId val="333794544"/>
      </c:lineChart>
      <c:dateAx>
        <c:axId val="3337933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3794544"/>
        <c:crosses val="autoZero"/>
        <c:auto val="1"/>
        <c:lblOffset val="100"/>
        <c:baseTimeUnit val="years"/>
      </c:dateAx>
      <c:valAx>
        <c:axId val="3337945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37933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4059424"/>
        <c:axId val="334057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059424"/>
        <c:axId val="334057856"/>
      </c:lineChart>
      <c:dateAx>
        <c:axId val="3340594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4057856"/>
        <c:crosses val="autoZero"/>
        <c:auto val="1"/>
        <c:lblOffset val="100"/>
        <c:baseTimeUnit val="years"/>
      </c:dateAx>
      <c:valAx>
        <c:axId val="3340578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40594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1873.56</c:v>
                </c:pt>
                <c:pt idx="1">
                  <c:v>1912.77</c:v>
                </c:pt>
                <c:pt idx="2">
                  <c:v>909</c:v>
                </c:pt>
                <c:pt idx="3">
                  <c:v>814.59</c:v>
                </c:pt>
                <c:pt idx="4">
                  <c:v>812.18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4055896"/>
        <c:axId val="3340598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1496.15</c:v>
                </c:pt>
                <c:pt idx="1">
                  <c:v>1462.56</c:v>
                </c:pt>
                <c:pt idx="2">
                  <c:v>1486.62</c:v>
                </c:pt>
                <c:pt idx="3">
                  <c:v>1510.14</c:v>
                </c:pt>
                <c:pt idx="4">
                  <c:v>1595.62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055896"/>
        <c:axId val="334059816"/>
      </c:lineChart>
      <c:dateAx>
        <c:axId val="3340558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4059816"/>
        <c:crosses val="autoZero"/>
        <c:auto val="1"/>
        <c:lblOffset val="100"/>
        <c:baseTimeUnit val="years"/>
      </c:dateAx>
      <c:valAx>
        <c:axId val="3340598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4055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40.24</c:v>
                </c:pt>
                <c:pt idx="1">
                  <c:v>39.56</c:v>
                </c:pt>
                <c:pt idx="2">
                  <c:v>60.4</c:v>
                </c:pt>
                <c:pt idx="3">
                  <c:v>51.27</c:v>
                </c:pt>
                <c:pt idx="4">
                  <c:v>38.630000000000003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4060600"/>
        <c:axId val="3340582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33.01</c:v>
                </c:pt>
                <c:pt idx="1">
                  <c:v>32.39</c:v>
                </c:pt>
                <c:pt idx="2">
                  <c:v>24.39</c:v>
                </c:pt>
                <c:pt idx="3">
                  <c:v>22.67</c:v>
                </c:pt>
                <c:pt idx="4">
                  <c:v>37.92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060600"/>
        <c:axId val="334058248"/>
      </c:lineChart>
      <c:dateAx>
        <c:axId val="3340606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4058248"/>
        <c:crosses val="autoZero"/>
        <c:auto val="1"/>
        <c:lblOffset val="100"/>
        <c:baseTimeUnit val="years"/>
      </c:dateAx>
      <c:valAx>
        <c:axId val="3340582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40606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74.3</c:v>
                </c:pt>
                <c:pt idx="1">
                  <c:v>75.98</c:v>
                </c:pt>
                <c:pt idx="2">
                  <c:v>107.81</c:v>
                </c:pt>
                <c:pt idx="3">
                  <c:v>130.15</c:v>
                </c:pt>
                <c:pt idx="4">
                  <c:v>160.59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4060208"/>
        <c:axId val="334060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523.08000000000004</c:v>
                </c:pt>
                <c:pt idx="1">
                  <c:v>530.83000000000004</c:v>
                </c:pt>
                <c:pt idx="2">
                  <c:v>734.18</c:v>
                </c:pt>
                <c:pt idx="3">
                  <c:v>789.62</c:v>
                </c:pt>
                <c:pt idx="4">
                  <c:v>423.18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060208"/>
        <c:axId val="334060992"/>
      </c:lineChart>
      <c:dateAx>
        <c:axId val="334060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4060992"/>
        <c:crosses val="autoZero"/>
        <c:auto val="1"/>
        <c:lblOffset val="100"/>
        <c:baseTimeUnit val="years"/>
      </c:dateAx>
      <c:valAx>
        <c:axId val="334060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40602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【76.78】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【1,280.76】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【314.83】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【53.06】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Normal="100" workbookViewId="0">
      <selection activeCell="AD9" sqref="AD9"/>
    </sheetView>
  </sheetViews>
  <sheetFormatPr defaultColWidth="2.625" defaultRowHeight="13.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44" t="str">
        <f>データ!H6</f>
        <v>鳥取県　大山町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2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>
      <c r="A8" s="2"/>
      <c r="B8" s="49" t="str">
        <f>データ!$I$6</f>
        <v>法非適用</v>
      </c>
      <c r="C8" s="49"/>
      <c r="D8" s="49"/>
      <c r="E8" s="49"/>
      <c r="F8" s="49"/>
      <c r="G8" s="49"/>
      <c r="H8" s="49"/>
      <c r="I8" s="49" t="str">
        <f>データ!$J$6</f>
        <v>水道事業</v>
      </c>
      <c r="J8" s="49"/>
      <c r="K8" s="49"/>
      <c r="L8" s="49"/>
      <c r="M8" s="49"/>
      <c r="N8" s="49"/>
      <c r="O8" s="49"/>
      <c r="P8" s="49" t="str">
        <f>データ!$K$6</f>
        <v>簡易水道事業</v>
      </c>
      <c r="Q8" s="49"/>
      <c r="R8" s="49"/>
      <c r="S8" s="49"/>
      <c r="T8" s="49"/>
      <c r="U8" s="49"/>
      <c r="V8" s="49"/>
      <c r="W8" s="49" t="str">
        <f>データ!$L$6</f>
        <v>D4</v>
      </c>
      <c r="X8" s="49"/>
      <c r="Y8" s="49"/>
      <c r="Z8" s="49"/>
      <c r="AA8" s="49"/>
      <c r="AB8" s="49"/>
      <c r="AC8" s="49"/>
      <c r="AD8" s="50" t="s">
        <v>123</v>
      </c>
      <c r="AE8" s="50"/>
      <c r="AF8" s="50"/>
      <c r="AG8" s="50"/>
      <c r="AH8" s="50"/>
      <c r="AI8" s="50"/>
      <c r="AJ8" s="50"/>
      <c r="AK8" s="2"/>
      <c r="AL8" s="51">
        <f>データ!$R$6</f>
        <v>16799</v>
      </c>
      <c r="AM8" s="51"/>
      <c r="AN8" s="51"/>
      <c r="AO8" s="51"/>
      <c r="AP8" s="51"/>
      <c r="AQ8" s="51"/>
      <c r="AR8" s="51"/>
      <c r="AS8" s="51"/>
      <c r="AT8" s="46">
        <f>データ!$S$6</f>
        <v>189.83</v>
      </c>
      <c r="AU8" s="46"/>
      <c r="AV8" s="46"/>
      <c r="AW8" s="46"/>
      <c r="AX8" s="46"/>
      <c r="AY8" s="46"/>
      <c r="AZ8" s="46"/>
      <c r="BA8" s="46"/>
      <c r="BB8" s="46">
        <f>データ!$T$6</f>
        <v>88.49</v>
      </c>
      <c r="BC8" s="46"/>
      <c r="BD8" s="46"/>
      <c r="BE8" s="46"/>
      <c r="BF8" s="46"/>
      <c r="BG8" s="46"/>
      <c r="BH8" s="46"/>
      <c r="BI8" s="46"/>
      <c r="BJ8" s="4"/>
      <c r="BK8" s="4"/>
      <c r="BL8" s="47" t="s">
        <v>10</v>
      </c>
      <c r="BM8" s="48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2"/>
      <c r="AE9" s="2"/>
      <c r="AF9" s="2"/>
      <c r="AG9" s="2"/>
      <c r="AH9" s="4"/>
      <c r="AI9" s="2"/>
      <c r="AJ9" s="2"/>
      <c r="AK9" s="2"/>
      <c r="AL9" s="45" t="s">
        <v>16</v>
      </c>
      <c r="AM9" s="45"/>
      <c r="AN9" s="45"/>
      <c r="AO9" s="45"/>
      <c r="AP9" s="45"/>
      <c r="AQ9" s="45"/>
      <c r="AR9" s="45"/>
      <c r="AS9" s="45"/>
      <c r="AT9" s="45" t="s">
        <v>17</v>
      </c>
      <c r="AU9" s="45"/>
      <c r="AV9" s="45"/>
      <c r="AW9" s="45"/>
      <c r="AX9" s="45"/>
      <c r="AY9" s="45"/>
      <c r="AZ9" s="45"/>
      <c r="BA9" s="45"/>
      <c r="BB9" s="45" t="s">
        <v>18</v>
      </c>
      <c r="BC9" s="45"/>
      <c r="BD9" s="45"/>
      <c r="BE9" s="45"/>
      <c r="BF9" s="45"/>
      <c r="BG9" s="45"/>
      <c r="BH9" s="45"/>
      <c r="BI9" s="45"/>
      <c r="BJ9" s="4"/>
      <c r="BK9" s="4"/>
      <c r="BL9" s="52" t="s">
        <v>19</v>
      </c>
      <c r="BM9" s="53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>
      <c r="A10" s="2"/>
      <c r="B10" s="46" t="str">
        <f>データ!$N$6</f>
        <v>-</v>
      </c>
      <c r="C10" s="46"/>
      <c r="D10" s="46"/>
      <c r="E10" s="46"/>
      <c r="F10" s="46"/>
      <c r="G10" s="46"/>
      <c r="H10" s="46"/>
      <c r="I10" s="46" t="str">
        <f>データ!$O$6</f>
        <v>該当数値なし</v>
      </c>
      <c r="J10" s="46"/>
      <c r="K10" s="46"/>
      <c r="L10" s="46"/>
      <c r="M10" s="46"/>
      <c r="N10" s="46"/>
      <c r="O10" s="46"/>
      <c r="P10" s="46">
        <f>データ!$P$6</f>
        <v>3.73</v>
      </c>
      <c r="Q10" s="46"/>
      <c r="R10" s="46"/>
      <c r="S10" s="46"/>
      <c r="T10" s="46"/>
      <c r="U10" s="46"/>
      <c r="V10" s="46"/>
      <c r="W10" s="51">
        <f>データ!$Q$6</f>
        <v>1296</v>
      </c>
      <c r="X10" s="51"/>
      <c r="Y10" s="51"/>
      <c r="Z10" s="51"/>
      <c r="AA10" s="51"/>
      <c r="AB10" s="51"/>
      <c r="AC10" s="51"/>
      <c r="AD10" s="2"/>
      <c r="AE10" s="2"/>
      <c r="AF10" s="2"/>
      <c r="AG10" s="2"/>
      <c r="AH10" s="2"/>
      <c r="AI10" s="2"/>
      <c r="AJ10" s="2"/>
      <c r="AK10" s="2"/>
      <c r="AL10" s="51">
        <f>データ!$U$6</f>
        <v>622</v>
      </c>
      <c r="AM10" s="51"/>
      <c r="AN10" s="51"/>
      <c r="AO10" s="51"/>
      <c r="AP10" s="51"/>
      <c r="AQ10" s="51"/>
      <c r="AR10" s="51"/>
      <c r="AS10" s="51"/>
      <c r="AT10" s="46">
        <f>データ!$V$6</f>
        <v>10.1</v>
      </c>
      <c r="AU10" s="46"/>
      <c r="AV10" s="46"/>
      <c r="AW10" s="46"/>
      <c r="AX10" s="46"/>
      <c r="AY10" s="46"/>
      <c r="AZ10" s="46"/>
      <c r="BA10" s="46"/>
      <c r="BB10" s="46">
        <f>データ!$W$6</f>
        <v>61.58</v>
      </c>
      <c r="BC10" s="46"/>
      <c r="BD10" s="46"/>
      <c r="BE10" s="46"/>
      <c r="BF10" s="46"/>
      <c r="BG10" s="46"/>
      <c r="BH10" s="46"/>
      <c r="BI10" s="46"/>
      <c r="BJ10" s="2"/>
      <c r="BK10" s="2"/>
      <c r="BL10" s="54" t="s">
        <v>21</v>
      </c>
      <c r="BM10" s="55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64" t="s">
        <v>25</v>
      </c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  <c r="BZ14" s="66"/>
    </row>
    <row r="15" spans="1:78" ht="13.5" customHeight="1">
      <c r="A15" s="2"/>
      <c r="B15" s="61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3"/>
      <c r="BK15" s="2"/>
      <c r="BL15" s="67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9"/>
    </row>
    <row r="16" spans="1:78" ht="13.5" customHeight="1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70" t="s">
        <v>120</v>
      </c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2"/>
    </row>
    <row r="17" spans="1:78" ht="13.5" customHeight="1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70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2"/>
    </row>
    <row r="18" spans="1:78" ht="13.5" customHeight="1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70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2"/>
    </row>
    <row r="19" spans="1:78" ht="13.5" customHeight="1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70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2"/>
    </row>
    <row r="20" spans="1:78" ht="13.5" customHeight="1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70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  <c r="BY20" s="71"/>
      <c r="BZ20" s="72"/>
    </row>
    <row r="21" spans="1:78" ht="13.5" customHeight="1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70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  <c r="BX21" s="71"/>
      <c r="BY21" s="71"/>
      <c r="BZ21" s="72"/>
    </row>
    <row r="22" spans="1:78" ht="13.5" customHeight="1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70"/>
      <c r="BM22" s="71"/>
      <c r="BN22" s="71"/>
      <c r="BO22" s="71"/>
      <c r="BP22" s="71"/>
      <c r="BQ22" s="71"/>
      <c r="BR22" s="71"/>
      <c r="BS22" s="71"/>
      <c r="BT22" s="71"/>
      <c r="BU22" s="71"/>
      <c r="BV22" s="71"/>
      <c r="BW22" s="71"/>
      <c r="BX22" s="71"/>
      <c r="BY22" s="71"/>
      <c r="BZ22" s="72"/>
    </row>
    <row r="23" spans="1:78" ht="13.5" customHeight="1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70"/>
      <c r="BM23" s="71"/>
      <c r="BN23" s="71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2"/>
    </row>
    <row r="24" spans="1:78" ht="13.5" customHeight="1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70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2"/>
    </row>
    <row r="25" spans="1:78" ht="13.5" customHeight="1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70"/>
      <c r="BM25" s="71"/>
      <c r="BN25" s="71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2"/>
    </row>
    <row r="26" spans="1:78" ht="13.5" customHeight="1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70"/>
      <c r="BM26" s="71"/>
      <c r="BN26" s="71"/>
      <c r="BO26" s="71"/>
      <c r="BP26" s="71"/>
      <c r="BQ26" s="71"/>
      <c r="BR26" s="71"/>
      <c r="BS26" s="71"/>
      <c r="BT26" s="71"/>
      <c r="BU26" s="71"/>
      <c r="BV26" s="71"/>
      <c r="BW26" s="71"/>
      <c r="BX26" s="71"/>
      <c r="BY26" s="71"/>
      <c r="BZ26" s="72"/>
    </row>
    <row r="27" spans="1:78" ht="13.5" customHeight="1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70"/>
      <c r="BM27" s="71"/>
      <c r="BN27" s="71"/>
      <c r="BO27" s="71"/>
      <c r="BP27" s="71"/>
      <c r="BQ27" s="71"/>
      <c r="BR27" s="71"/>
      <c r="BS27" s="71"/>
      <c r="BT27" s="71"/>
      <c r="BU27" s="71"/>
      <c r="BV27" s="71"/>
      <c r="BW27" s="71"/>
      <c r="BX27" s="71"/>
      <c r="BY27" s="71"/>
      <c r="BZ27" s="72"/>
    </row>
    <row r="28" spans="1:78" ht="13.5" customHeight="1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70"/>
      <c r="BM28" s="71"/>
      <c r="BN28" s="71"/>
      <c r="BO28" s="71"/>
      <c r="BP28" s="71"/>
      <c r="BQ28" s="71"/>
      <c r="BR28" s="71"/>
      <c r="BS28" s="71"/>
      <c r="BT28" s="71"/>
      <c r="BU28" s="71"/>
      <c r="BV28" s="71"/>
      <c r="BW28" s="71"/>
      <c r="BX28" s="71"/>
      <c r="BY28" s="71"/>
      <c r="BZ28" s="72"/>
    </row>
    <row r="29" spans="1:78" ht="13.5" customHeight="1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70"/>
      <c r="BM29" s="71"/>
      <c r="BN29" s="71"/>
      <c r="BO29" s="71"/>
      <c r="BP29" s="71"/>
      <c r="BQ29" s="71"/>
      <c r="BR29" s="71"/>
      <c r="BS29" s="71"/>
      <c r="BT29" s="71"/>
      <c r="BU29" s="71"/>
      <c r="BV29" s="71"/>
      <c r="BW29" s="71"/>
      <c r="BX29" s="71"/>
      <c r="BY29" s="71"/>
      <c r="BZ29" s="72"/>
    </row>
    <row r="30" spans="1:78" ht="13.5" customHeight="1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70"/>
      <c r="BM30" s="71"/>
      <c r="BN30" s="71"/>
      <c r="BO30" s="71"/>
      <c r="BP30" s="71"/>
      <c r="BQ30" s="71"/>
      <c r="BR30" s="71"/>
      <c r="BS30" s="71"/>
      <c r="BT30" s="71"/>
      <c r="BU30" s="71"/>
      <c r="BV30" s="71"/>
      <c r="BW30" s="71"/>
      <c r="BX30" s="71"/>
      <c r="BY30" s="71"/>
      <c r="BZ30" s="72"/>
    </row>
    <row r="31" spans="1:78" ht="13.5" customHeight="1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70"/>
      <c r="BM31" s="71"/>
      <c r="BN31" s="71"/>
      <c r="BO31" s="71"/>
      <c r="BP31" s="71"/>
      <c r="BQ31" s="71"/>
      <c r="BR31" s="71"/>
      <c r="BS31" s="71"/>
      <c r="BT31" s="71"/>
      <c r="BU31" s="71"/>
      <c r="BV31" s="71"/>
      <c r="BW31" s="71"/>
      <c r="BX31" s="71"/>
      <c r="BY31" s="71"/>
      <c r="BZ31" s="72"/>
    </row>
    <row r="32" spans="1:78" ht="13.5" customHeight="1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70"/>
      <c r="BM32" s="71"/>
      <c r="BN32" s="71"/>
      <c r="BO32" s="71"/>
      <c r="BP32" s="71"/>
      <c r="BQ32" s="71"/>
      <c r="BR32" s="71"/>
      <c r="BS32" s="71"/>
      <c r="BT32" s="71"/>
      <c r="BU32" s="71"/>
      <c r="BV32" s="71"/>
      <c r="BW32" s="71"/>
      <c r="BX32" s="71"/>
      <c r="BY32" s="71"/>
      <c r="BZ32" s="72"/>
    </row>
    <row r="33" spans="1:78" ht="13.5" customHeight="1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70"/>
      <c r="BM33" s="71"/>
      <c r="BN33" s="71"/>
      <c r="BO33" s="71"/>
      <c r="BP33" s="71"/>
      <c r="BQ33" s="71"/>
      <c r="BR33" s="71"/>
      <c r="BS33" s="71"/>
      <c r="BT33" s="71"/>
      <c r="BU33" s="71"/>
      <c r="BV33" s="71"/>
      <c r="BW33" s="71"/>
      <c r="BX33" s="71"/>
      <c r="BY33" s="71"/>
      <c r="BZ33" s="72"/>
    </row>
    <row r="34" spans="1:78" ht="13.5" customHeight="1">
      <c r="A34" s="2"/>
      <c r="B34" s="17"/>
      <c r="C34" s="76" t="s">
        <v>26</v>
      </c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20"/>
      <c r="R34" s="76" t="s">
        <v>27</v>
      </c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20"/>
      <c r="AG34" s="76" t="s">
        <v>28</v>
      </c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20"/>
      <c r="AV34" s="76" t="s">
        <v>29</v>
      </c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19"/>
      <c r="BK34" s="2"/>
      <c r="BL34" s="70"/>
      <c r="BM34" s="71"/>
      <c r="BN34" s="71"/>
      <c r="BO34" s="71"/>
      <c r="BP34" s="71"/>
      <c r="BQ34" s="71"/>
      <c r="BR34" s="71"/>
      <c r="BS34" s="71"/>
      <c r="BT34" s="71"/>
      <c r="BU34" s="71"/>
      <c r="BV34" s="71"/>
      <c r="BW34" s="71"/>
      <c r="BX34" s="71"/>
      <c r="BY34" s="71"/>
      <c r="BZ34" s="72"/>
    </row>
    <row r="35" spans="1:78" ht="13.5" customHeight="1">
      <c r="A35" s="2"/>
      <c r="B35" s="17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20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20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20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19"/>
      <c r="BK35" s="2"/>
      <c r="BL35" s="70"/>
      <c r="BM35" s="71"/>
      <c r="BN35" s="71"/>
      <c r="BO35" s="71"/>
      <c r="BP35" s="71"/>
      <c r="BQ35" s="71"/>
      <c r="BR35" s="71"/>
      <c r="BS35" s="71"/>
      <c r="BT35" s="71"/>
      <c r="BU35" s="71"/>
      <c r="BV35" s="71"/>
      <c r="BW35" s="71"/>
      <c r="BX35" s="71"/>
      <c r="BY35" s="71"/>
      <c r="BZ35" s="72"/>
    </row>
    <row r="36" spans="1:78" ht="13.5" customHeight="1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70"/>
      <c r="BM36" s="71"/>
      <c r="BN36" s="71"/>
      <c r="BO36" s="71"/>
      <c r="BP36" s="71"/>
      <c r="BQ36" s="71"/>
      <c r="BR36" s="71"/>
      <c r="BS36" s="71"/>
      <c r="BT36" s="71"/>
      <c r="BU36" s="71"/>
      <c r="BV36" s="71"/>
      <c r="BW36" s="71"/>
      <c r="BX36" s="71"/>
      <c r="BY36" s="71"/>
      <c r="BZ36" s="72"/>
    </row>
    <row r="37" spans="1:78" ht="13.5" customHeight="1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70"/>
      <c r="BM37" s="71"/>
      <c r="BN37" s="71"/>
      <c r="BO37" s="71"/>
      <c r="BP37" s="71"/>
      <c r="BQ37" s="71"/>
      <c r="BR37" s="71"/>
      <c r="BS37" s="71"/>
      <c r="BT37" s="71"/>
      <c r="BU37" s="71"/>
      <c r="BV37" s="71"/>
      <c r="BW37" s="71"/>
      <c r="BX37" s="71"/>
      <c r="BY37" s="71"/>
      <c r="BZ37" s="72"/>
    </row>
    <row r="38" spans="1:78" ht="13.5" customHeight="1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70"/>
      <c r="BM38" s="71"/>
      <c r="BN38" s="71"/>
      <c r="BO38" s="71"/>
      <c r="BP38" s="71"/>
      <c r="BQ38" s="71"/>
      <c r="BR38" s="71"/>
      <c r="BS38" s="71"/>
      <c r="BT38" s="71"/>
      <c r="BU38" s="71"/>
      <c r="BV38" s="71"/>
      <c r="BW38" s="71"/>
      <c r="BX38" s="71"/>
      <c r="BY38" s="71"/>
      <c r="BZ38" s="72"/>
    </row>
    <row r="39" spans="1:78" ht="13.5" customHeight="1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70"/>
      <c r="BM39" s="71"/>
      <c r="BN39" s="71"/>
      <c r="BO39" s="71"/>
      <c r="BP39" s="71"/>
      <c r="BQ39" s="71"/>
      <c r="BR39" s="71"/>
      <c r="BS39" s="71"/>
      <c r="BT39" s="71"/>
      <c r="BU39" s="71"/>
      <c r="BV39" s="71"/>
      <c r="BW39" s="71"/>
      <c r="BX39" s="71"/>
      <c r="BY39" s="71"/>
      <c r="BZ39" s="72"/>
    </row>
    <row r="40" spans="1:78" ht="13.5" customHeight="1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70"/>
      <c r="BM40" s="71"/>
      <c r="BN40" s="71"/>
      <c r="BO40" s="71"/>
      <c r="BP40" s="71"/>
      <c r="BQ40" s="71"/>
      <c r="BR40" s="71"/>
      <c r="BS40" s="71"/>
      <c r="BT40" s="71"/>
      <c r="BU40" s="71"/>
      <c r="BV40" s="71"/>
      <c r="BW40" s="71"/>
      <c r="BX40" s="71"/>
      <c r="BY40" s="71"/>
      <c r="BZ40" s="72"/>
    </row>
    <row r="41" spans="1:78" ht="13.5" customHeight="1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70"/>
      <c r="BM41" s="71"/>
      <c r="BN41" s="71"/>
      <c r="BO41" s="71"/>
      <c r="BP41" s="71"/>
      <c r="BQ41" s="71"/>
      <c r="BR41" s="71"/>
      <c r="BS41" s="71"/>
      <c r="BT41" s="71"/>
      <c r="BU41" s="71"/>
      <c r="BV41" s="71"/>
      <c r="BW41" s="71"/>
      <c r="BX41" s="71"/>
      <c r="BY41" s="71"/>
      <c r="BZ41" s="72"/>
    </row>
    <row r="42" spans="1:78" ht="13.5" customHeight="1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70"/>
      <c r="BM42" s="71"/>
      <c r="BN42" s="71"/>
      <c r="BO42" s="71"/>
      <c r="BP42" s="71"/>
      <c r="BQ42" s="71"/>
      <c r="BR42" s="71"/>
      <c r="BS42" s="71"/>
      <c r="BT42" s="71"/>
      <c r="BU42" s="71"/>
      <c r="BV42" s="71"/>
      <c r="BW42" s="71"/>
      <c r="BX42" s="71"/>
      <c r="BY42" s="71"/>
      <c r="BZ42" s="72"/>
    </row>
    <row r="43" spans="1:78" ht="13.5" customHeight="1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70"/>
      <c r="BM43" s="71"/>
      <c r="BN43" s="71"/>
      <c r="BO43" s="71"/>
      <c r="BP43" s="71"/>
      <c r="BQ43" s="71"/>
      <c r="BR43" s="71"/>
      <c r="BS43" s="71"/>
      <c r="BT43" s="71"/>
      <c r="BU43" s="71"/>
      <c r="BV43" s="71"/>
      <c r="BW43" s="71"/>
      <c r="BX43" s="71"/>
      <c r="BY43" s="71"/>
      <c r="BZ43" s="72"/>
    </row>
    <row r="44" spans="1:78" ht="13.5" customHeight="1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73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5"/>
    </row>
    <row r="45" spans="1:78" ht="13.5" customHeight="1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64" t="s">
        <v>30</v>
      </c>
      <c r="BM45" s="65"/>
      <c r="BN45" s="65"/>
      <c r="BO45" s="65"/>
      <c r="BP45" s="65"/>
      <c r="BQ45" s="65"/>
      <c r="BR45" s="65"/>
      <c r="BS45" s="65"/>
      <c r="BT45" s="65"/>
      <c r="BU45" s="65"/>
      <c r="BV45" s="65"/>
      <c r="BW45" s="65"/>
      <c r="BX45" s="65"/>
      <c r="BY45" s="65"/>
      <c r="BZ45" s="66"/>
    </row>
    <row r="46" spans="1:78" ht="13.5" customHeight="1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67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8"/>
      <c r="BX46" s="68"/>
      <c r="BY46" s="68"/>
      <c r="BZ46" s="69"/>
    </row>
    <row r="47" spans="1:78" ht="13.5" customHeight="1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70" t="s">
        <v>121</v>
      </c>
      <c r="BM47" s="71"/>
      <c r="BN47" s="71"/>
      <c r="BO47" s="71"/>
      <c r="BP47" s="71"/>
      <c r="BQ47" s="71"/>
      <c r="BR47" s="71"/>
      <c r="BS47" s="71"/>
      <c r="BT47" s="71"/>
      <c r="BU47" s="71"/>
      <c r="BV47" s="71"/>
      <c r="BW47" s="71"/>
      <c r="BX47" s="71"/>
      <c r="BY47" s="71"/>
      <c r="BZ47" s="72"/>
    </row>
    <row r="48" spans="1:78" ht="13.5" customHeight="1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70"/>
      <c r="BM48" s="71"/>
      <c r="BN48" s="71"/>
      <c r="BO48" s="71"/>
      <c r="BP48" s="71"/>
      <c r="BQ48" s="71"/>
      <c r="BR48" s="71"/>
      <c r="BS48" s="71"/>
      <c r="BT48" s="71"/>
      <c r="BU48" s="71"/>
      <c r="BV48" s="71"/>
      <c r="BW48" s="71"/>
      <c r="BX48" s="71"/>
      <c r="BY48" s="71"/>
      <c r="BZ48" s="72"/>
    </row>
    <row r="49" spans="1:78" ht="13.5" customHeight="1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70"/>
      <c r="BM49" s="71"/>
      <c r="BN49" s="71"/>
      <c r="BO49" s="71"/>
      <c r="BP49" s="71"/>
      <c r="BQ49" s="71"/>
      <c r="BR49" s="71"/>
      <c r="BS49" s="71"/>
      <c r="BT49" s="71"/>
      <c r="BU49" s="71"/>
      <c r="BV49" s="71"/>
      <c r="BW49" s="71"/>
      <c r="BX49" s="71"/>
      <c r="BY49" s="71"/>
      <c r="BZ49" s="72"/>
    </row>
    <row r="50" spans="1:78" ht="13.5" customHeight="1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70"/>
      <c r="BM50" s="71"/>
      <c r="BN50" s="71"/>
      <c r="BO50" s="71"/>
      <c r="BP50" s="71"/>
      <c r="BQ50" s="71"/>
      <c r="BR50" s="71"/>
      <c r="BS50" s="71"/>
      <c r="BT50" s="71"/>
      <c r="BU50" s="71"/>
      <c r="BV50" s="71"/>
      <c r="BW50" s="71"/>
      <c r="BX50" s="71"/>
      <c r="BY50" s="71"/>
      <c r="BZ50" s="72"/>
    </row>
    <row r="51" spans="1:78" ht="13.5" customHeight="1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70"/>
      <c r="BM51" s="71"/>
      <c r="BN51" s="71"/>
      <c r="BO51" s="71"/>
      <c r="BP51" s="71"/>
      <c r="BQ51" s="71"/>
      <c r="BR51" s="71"/>
      <c r="BS51" s="71"/>
      <c r="BT51" s="71"/>
      <c r="BU51" s="71"/>
      <c r="BV51" s="71"/>
      <c r="BW51" s="71"/>
      <c r="BX51" s="71"/>
      <c r="BY51" s="71"/>
      <c r="BZ51" s="72"/>
    </row>
    <row r="52" spans="1:78" ht="13.5" customHeight="1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70"/>
      <c r="BM52" s="71"/>
      <c r="BN52" s="71"/>
      <c r="BO52" s="71"/>
      <c r="BP52" s="71"/>
      <c r="BQ52" s="71"/>
      <c r="BR52" s="71"/>
      <c r="BS52" s="71"/>
      <c r="BT52" s="71"/>
      <c r="BU52" s="71"/>
      <c r="BV52" s="71"/>
      <c r="BW52" s="71"/>
      <c r="BX52" s="71"/>
      <c r="BY52" s="71"/>
      <c r="BZ52" s="72"/>
    </row>
    <row r="53" spans="1:78" ht="13.5" customHeight="1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70"/>
      <c r="BM53" s="71"/>
      <c r="BN53" s="71"/>
      <c r="BO53" s="71"/>
      <c r="BP53" s="71"/>
      <c r="BQ53" s="71"/>
      <c r="BR53" s="71"/>
      <c r="BS53" s="71"/>
      <c r="BT53" s="71"/>
      <c r="BU53" s="71"/>
      <c r="BV53" s="71"/>
      <c r="BW53" s="71"/>
      <c r="BX53" s="71"/>
      <c r="BY53" s="71"/>
      <c r="BZ53" s="72"/>
    </row>
    <row r="54" spans="1:78" ht="13.5" customHeight="1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70"/>
      <c r="BM54" s="71"/>
      <c r="BN54" s="71"/>
      <c r="BO54" s="71"/>
      <c r="BP54" s="71"/>
      <c r="BQ54" s="71"/>
      <c r="BR54" s="71"/>
      <c r="BS54" s="71"/>
      <c r="BT54" s="71"/>
      <c r="BU54" s="71"/>
      <c r="BV54" s="71"/>
      <c r="BW54" s="71"/>
      <c r="BX54" s="71"/>
      <c r="BY54" s="71"/>
      <c r="BZ54" s="72"/>
    </row>
    <row r="55" spans="1:78" ht="13.5" customHeight="1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70"/>
      <c r="BM55" s="71"/>
      <c r="BN55" s="71"/>
      <c r="BO55" s="71"/>
      <c r="BP55" s="71"/>
      <c r="BQ55" s="71"/>
      <c r="BR55" s="71"/>
      <c r="BS55" s="71"/>
      <c r="BT55" s="71"/>
      <c r="BU55" s="71"/>
      <c r="BV55" s="71"/>
      <c r="BW55" s="71"/>
      <c r="BX55" s="71"/>
      <c r="BY55" s="71"/>
      <c r="BZ55" s="72"/>
    </row>
    <row r="56" spans="1:78" ht="13.5" customHeight="1">
      <c r="A56" s="2"/>
      <c r="B56" s="17"/>
      <c r="C56" s="76" t="s">
        <v>31</v>
      </c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20"/>
      <c r="R56" s="76" t="s">
        <v>32</v>
      </c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20"/>
      <c r="AG56" s="76" t="s">
        <v>33</v>
      </c>
      <c r="AH56" s="76"/>
      <c r="AI56" s="76"/>
      <c r="AJ56" s="76"/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20"/>
      <c r="AV56" s="76" t="s">
        <v>34</v>
      </c>
      <c r="AW56" s="76"/>
      <c r="AX56" s="76"/>
      <c r="AY56" s="76"/>
      <c r="AZ56" s="76"/>
      <c r="BA56" s="76"/>
      <c r="BB56" s="76"/>
      <c r="BC56" s="76"/>
      <c r="BD56" s="76"/>
      <c r="BE56" s="76"/>
      <c r="BF56" s="76"/>
      <c r="BG56" s="76"/>
      <c r="BH56" s="76"/>
      <c r="BI56" s="76"/>
      <c r="BJ56" s="19"/>
      <c r="BK56" s="2"/>
      <c r="BL56" s="70"/>
      <c r="BM56" s="71"/>
      <c r="BN56" s="71"/>
      <c r="BO56" s="71"/>
      <c r="BP56" s="71"/>
      <c r="BQ56" s="71"/>
      <c r="BR56" s="71"/>
      <c r="BS56" s="71"/>
      <c r="BT56" s="71"/>
      <c r="BU56" s="71"/>
      <c r="BV56" s="71"/>
      <c r="BW56" s="71"/>
      <c r="BX56" s="71"/>
      <c r="BY56" s="71"/>
      <c r="BZ56" s="72"/>
    </row>
    <row r="57" spans="1:78" ht="13.5" customHeight="1">
      <c r="A57" s="2"/>
      <c r="B57" s="17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20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20"/>
      <c r="AG57" s="76"/>
      <c r="AH57" s="76"/>
      <c r="AI57" s="76"/>
      <c r="AJ57" s="76"/>
      <c r="AK57" s="76"/>
      <c r="AL57" s="76"/>
      <c r="AM57" s="76"/>
      <c r="AN57" s="76"/>
      <c r="AO57" s="76"/>
      <c r="AP57" s="76"/>
      <c r="AQ57" s="76"/>
      <c r="AR57" s="76"/>
      <c r="AS57" s="76"/>
      <c r="AT57" s="76"/>
      <c r="AU57" s="20"/>
      <c r="AV57" s="76"/>
      <c r="AW57" s="76"/>
      <c r="AX57" s="76"/>
      <c r="AY57" s="76"/>
      <c r="AZ57" s="76"/>
      <c r="BA57" s="76"/>
      <c r="BB57" s="76"/>
      <c r="BC57" s="76"/>
      <c r="BD57" s="76"/>
      <c r="BE57" s="76"/>
      <c r="BF57" s="76"/>
      <c r="BG57" s="76"/>
      <c r="BH57" s="76"/>
      <c r="BI57" s="76"/>
      <c r="BJ57" s="19"/>
      <c r="BK57" s="2"/>
      <c r="BL57" s="70"/>
      <c r="BM57" s="71"/>
      <c r="BN57" s="71"/>
      <c r="BO57" s="71"/>
      <c r="BP57" s="71"/>
      <c r="BQ57" s="71"/>
      <c r="BR57" s="71"/>
      <c r="BS57" s="71"/>
      <c r="BT57" s="71"/>
      <c r="BU57" s="71"/>
      <c r="BV57" s="71"/>
      <c r="BW57" s="71"/>
      <c r="BX57" s="71"/>
      <c r="BY57" s="71"/>
      <c r="BZ57" s="72"/>
    </row>
    <row r="58" spans="1:78" ht="13.5" customHeight="1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70"/>
      <c r="BM58" s="71"/>
      <c r="BN58" s="71"/>
      <c r="BO58" s="71"/>
      <c r="BP58" s="71"/>
      <c r="BQ58" s="71"/>
      <c r="BR58" s="71"/>
      <c r="BS58" s="71"/>
      <c r="BT58" s="71"/>
      <c r="BU58" s="71"/>
      <c r="BV58" s="71"/>
      <c r="BW58" s="71"/>
      <c r="BX58" s="71"/>
      <c r="BY58" s="71"/>
      <c r="BZ58" s="72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70"/>
      <c r="BM59" s="71"/>
      <c r="BN59" s="71"/>
      <c r="BO59" s="71"/>
      <c r="BP59" s="71"/>
      <c r="BQ59" s="71"/>
      <c r="BR59" s="71"/>
      <c r="BS59" s="71"/>
      <c r="BT59" s="71"/>
      <c r="BU59" s="71"/>
      <c r="BV59" s="71"/>
      <c r="BW59" s="71"/>
      <c r="BX59" s="71"/>
      <c r="BY59" s="71"/>
      <c r="BZ59" s="72"/>
    </row>
    <row r="60" spans="1:78" ht="13.5" customHeight="1">
      <c r="A60" s="2"/>
      <c r="B60" s="61" t="s">
        <v>35</v>
      </c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3"/>
      <c r="BK60" s="2"/>
      <c r="BL60" s="70"/>
      <c r="BM60" s="71"/>
      <c r="BN60" s="71"/>
      <c r="BO60" s="71"/>
      <c r="BP60" s="71"/>
      <c r="BQ60" s="71"/>
      <c r="BR60" s="71"/>
      <c r="BS60" s="71"/>
      <c r="BT60" s="71"/>
      <c r="BU60" s="71"/>
      <c r="BV60" s="71"/>
      <c r="BW60" s="71"/>
      <c r="BX60" s="71"/>
      <c r="BY60" s="71"/>
      <c r="BZ60" s="72"/>
    </row>
    <row r="61" spans="1:78" ht="13.5" customHeight="1">
      <c r="A61" s="2"/>
      <c r="B61" s="61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3"/>
      <c r="BK61" s="2"/>
      <c r="BL61" s="70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2"/>
    </row>
    <row r="62" spans="1:78" ht="13.5" customHeight="1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70"/>
      <c r="BM62" s="71"/>
      <c r="BN62" s="71"/>
      <c r="BO62" s="71"/>
      <c r="BP62" s="71"/>
      <c r="BQ62" s="71"/>
      <c r="BR62" s="71"/>
      <c r="BS62" s="71"/>
      <c r="BT62" s="71"/>
      <c r="BU62" s="71"/>
      <c r="BV62" s="71"/>
      <c r="BW62" s="71"/>
      <c r="BX62" s="71"/>
      <c r="BY62" s="71"/>
      <c r="BZ62" s="72"/>
    </row>
    <row r="63" spans="1:78" ht="13.5" customHeight="1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73"/>
      <c r="BM63" s="74"/>
      <c r="BN63" s="74"/>
      <c r="BO63" s="74"/>
      <c r="BP63" s="74"/>
      <c r="BQ63" s="74"/>
      <c r="BR63" s="74"/>
      <c r="BS63" s="74"/>
      <c r="BT63" s="74"/>
      <c r="BU63" s="74"/>
      <c r="BV63" s="74"/>
      <c r="BW63" s="74"/>
      <c r="BX63" s="74"/>
      <c r="BY63" s="74"/>
      <c r="BZ63" s="75"/>
    </row>
    <row r="64" spans="1:78" ht="13.5" customHeight="1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64" t="s">
        <v>36</v>
      </c>
      <c r="BM64" s="65"/>
      <c r="BN64" s="65"/>
      <c r="BO64" s="65"/>
      <c r="BP64" s="65"/>
      <c r="BQ64" s="65"/>
      <c r="BR64" s="65"/>
      <c r="BS64" s="65"/>
      <c r="BT64" s="65"/>
      <c r="BU64" s="65"/>
      <c r="BV64" s="65"/>
      <c r="BW64" s="65"/>
      <c r="BX64" s="65"/>
      <c r="BY64" s="65"/>
      <c r="BZ64" s="66"/>
    </row>
    <row r="65" spans="1:78" ht="13.5" customHeight="1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67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8"/>
      <c r="BX65" s="68"/>
      <c r="BY65" s="68"/>
      <c r="BZ65" s="69"/>
    </row>
    <row r="66" spans="1:78" ht="13.5" customHeight="1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70" t="s">
        <v>122</v>
      </c>
      <c r="BM66" s="71"/>
      <c r="BN66" s="71"/>
      <c r="BO66" s="71"/>
      <c r="BP66" s="71"/>
      <c r="BQ66" s="71"/>
      <c r="BR66" s="71"/>
      <c r="BS66" s="71"/>
      <c r="BT66" s="71"/>
      <c r="BU66" s="71"/>
      <c r="BV66" s="71"/>
      <c r="BW66" s="71"/>
      <c r="BX66" s="71"/>
      <c r="BY66" s="71"/>
      <c r="BZ66" s="72"/>
    </row>
    <row r="67" spans="1:78" ht="13.5" customHeight="1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70"/>
      <c r="BM67" s="71"/>
      <c r="BN67" s="71"/>
      <c r="BO67" s="71"/>
      <c r="BP67" s="71"/>
      <c r="BQ67" s="71"/>
      <c r="BR67" s="71"/>
      <c r="BS67" s="71"/>
      <c r="BT67" s="71"/>
      <c r="BU67" s="71"/>
      <c r="BV67" s="71"/>
      <c r="BW67" s="71"/>
      <c r="BX67" s="71"/>
      <c r="BY67" s="71"/>
      <c r="BZ67" s="72"/>
    </row>
    <row r="68" spans="1:78" ht="13.5" customHeight="1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70"/>
      <c r="BM68" s="71"/>
      <c r="BN68" s="71"/>
      <c r="BO68" s="71"/>
      <c r="BP68" s="71"/>
      <c r="BQ68" s="71"/>
      <c r="BR68" s="71"/>
      <c r="BS68" s="71"/>
      <c r="BT68" s="71"/>
      <c r="BU68" s="71"/>
      <c r="BV68" s="71"/>
      <c r="BW68" s="71"/>
      <c r="BX68" s="71"/>
      <c r="BY68" s="71"/>
      <c r="BZ68" s="72"/>
    </row>
    <row r="69" spans="1:78" ht="13.5" customHeight="1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70"/>
      <c r="BM69" s="71"/>
      <c r="BN69" s="71"/>
      <c r="BO69" s="71"/>
      <c r="BP69" s="71"/>
      <c r="BQ69" s="71"/>
      <c r="BR69" s="71"/>
      <c r="BS69" s="71"/>
      <c r="BT69" s="71"/>
      <c r="BU69" s="71"/>
      <c r="BV69" s="71"/>
      <c r="BW69" s="71"/>
      <c r="BX69" s="71"/>
      <c r="BY69" s="71"/>
      <c r="BZ69" s="72"/>
    </row>
    <row r="70" spans="1:78" ht="13.5" customHeight="1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70"/>
      <c r="BM70" s="71"/>
      <c r="BN70" s="71"/>
      <c r="BO70" s="71"/>
      <c r="BP70" s="71"/>
      <c r="BQ70" s="71"/>
      <c r="BR70" s="71"/>
      <c r="BS70" s="71"/>
      <c r="BT70" s="71"/>
      <c r="BU70" s="71"/>
      <c r="BV70" s="71"/>
      <c r="BW70" s="71"/>
      <c r="BX70" s="71"/>
      <c r="BY70" s="71"/>
      <c r="BZ70" s="72"/>
    </row>
    <row r="71" spans="1:78" ht="13.5" customHeight="1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70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2"/>
    </row>
    <row r="72" spans="1:78" ht="13.5" customHeight="1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70"/>
      <c r="BM72" s="71"/>
      <c r="BN72" s="71"/>
      <c r="BO72" s="71"/>
      <c r="BP72" s="71"/>
      <c r="BQ72" s="71"/>
      <c r="BR72" s="71"/>
      <c r="BS72" s="71"/>
      <c r="BT72" s="71"/>
      <c r="BU72" s="71"/>
      <c r="BV72" s="71"/>
      <c r="BW72" s="71"/>
      <c r="BX72" s="71"/>
      <c r="BY72" s="71"/>
      <c r="BZ72" s="72"/>
    </row>
    <row r="73" spans="1:78" ht="13.5" customHeight="1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70"/>
      <c r="BM73" s="71"/>
      <c r="BN73" s="71"/>
      <c r="BO73" s="71"/>
      <c r="BP73" s="71"/>
      <c r="BQ73" s="71"/>
      <c r="BR73" s="71"/>
      <c r="BS73" s="71"/>
      <c r="BT73" s="71"/>
      <c r="BU73" s="71"/>
      <c r="BV73" s="71"/>
      <c r="BW73" s="71"/>
      <c r="BX73" s="71"/>
      <c r="BY73" s="71"/>
      <c r="BZ73" s="72"/>
    </row>
    <row r="74" spans="1:78" ht="13.5" customHeight="1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70"/>
      <c r="BM74" s="71"/>
      <c r="BN74" s="71"/>
      <c r="BO74" s="71"/>
      <c r="BP74" s="71"/>
      <c r="BQ74" s="71"/>
      <c r="BR74" s="71"/>
      <c r="BS74" s="71"/>
      <c r="BT74" s="71"/>
      <c r="BU74" s="71"/>
      <c r="BV74" s="71"/>
      <c r="BW74" s="71"/>
      <c r="BX74" s="71"/>
      <c r="BY74" s="71"/>
      <c r="BZ74" s="72"/>
    </row>
    <row r="75" spans="1:78" ht="13.5" customHeight="1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70"/>
      <c r="BM75" s="71"/>
      <c r="BN75" s="71"/>
      <c r="BO75" s="71"/>
      <c r="BP75" s="71"/>
      <c r="BQ75" s="71"/>
      <c r="BR75" s="71"/>
      <c r="BS75" s="71"/>
      <c r="BT75" s="71"/>
      <c r="BU75" s="71"/>
      <c r="BV75" s="71"/>
      <c r="BW75" s="71"/>
      <c r="BX75" s="71"/>
      <c r="BY75" s="71"/>
      <c r="BZ75" s="72"/>
    </row>
    <row r="76" spans="1:78" ht="13.5" customHeight="1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70"/>
      <c r="BM76" s="71"/>
      <c r="BN76" s="71"/>
      <c r="BO76" s="71"/>
      <c r="BP76" s="71"/>
      <c r="BQ76" s="71"/>
      <c r="BR76" s="71"/>
      <c r="BS76" s="71"/>
      <c r="BT76" s="71"/>
      <c r="BU76" s="71"/>
      <c r="BV76" s="71"/>
      <c r="BW76" s="71"/>
      <c r="BX76" s="71"/>
      <c r="BY76" s="71"/>
      <c r="BZ76" s="72"/>
    </row>
    <row r="77" spans="1:78" ht="13.5" customHeight="1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70"/>
      <c r="BM77" s="71"/>
      <c r="BN77" s="71"/>
      <c r="BO77" s="71"/>
      <c r="BP77" s="71"/>
      <c r="BQ77" s="71"/>
      <c r="BR77" s="71"/>
      <c r="BS77" s="71"/>
      <c r="BT77" s="71"/>
      <c r="BU77" s="71"/>
      <c r="BV77" s="71"/>
      <c r="BW77" s="71"/>
      <c r="BX77" s="71"/>
      <c r="BY77" s="71"/>
      <c r="BZ77" s="72"/>
    </row>
    <row r="78" spans="1:78" ht="13.5" customHeight="1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70"/>
      <c r="BM78" s="71"/>
      <c r="BN78" s="71"/>
      <c r="BO78" s="71"/>
      <c r="BP78" s="71"/>
      <c r="BQ78" s="71"/>
      <c r="BR78" s="71"/>
      <c r="BS78" s="71"/>
      <c r="BT78" s="71"/>
      <c r="BU78" s="71"/>
      <c r="BV78" s="71"/>
      <c r="BW78" s="71"/>
      <c r="BX78" s="71"/>
      <c r="BY78" s="71"/>
      <c r="BZ78" s="72"/>
    </row>
    <row r="79" spans="1:78" ht="13.5" customHeight="1">
      <c r="A79" s="2"/>
      <c r="B79" s="17"/>
      <c r="C79" s="76" t="s">
        <v>37</v>
      </c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20"/>
      <c r="V79" s="20"/>
      <c r="W79" s="76" t="s">
        <v>38</v>
      </c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76"/>
      <c r="AO79" s="20"/>
      <c r="AP79" s="20"/>
      <c r="AQ79" s="76" t="s">
        <v>39</v>
      </c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  <c r="BH79" s="76"/>
      <c r="BI79" s="18"/>
      <c r="BJ79" s="19"/>
      <c r="BK79" s="2"/>
      <c r="BL79" s="70"/>
      <c r="BM79" s="71"/>
      <c r="BN79" s="71"/>
      <c r="BO79" s="71"/>
      <c r="BP79" s="71"/>
      <c r="BQ79" s="71"/>
      <c r="BR79" s="71"/>
      <c r="BS79" s="71"/>
      <c r="BT79" s="71"/>
      <c r="BU79" s="71"/>
      <c r="BV79" s="71"/>
      <c r="BW79" s="71"/>
      <c r="BX79" s="71"/>
      <c r="BY79" s="71"/>
      <c r="BZ79" s="72"/>
    </row>
    <row r="80" spans="1:78" ht="13.5" customHeight="1">
      <c r="A80" s="2"/>
      <c r="B80" s="17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20"/>
      <c r="V80" s="20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N80" s="76"/>
      <c r="AO80" s="20"/>
      <c r="AP80" s="20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  <c r="BH80" s="76"/>
      <c r="BI80" s="18"/>
      <c r="BJ80" s="19"/>
      <c r="BK80" s="2"/>
      <c r="BL80" s="70"/>
      <c r="BM80" s="71"/>
      <c r="BN80" s="71"/>
      <c r="BO80" s="71"/>
      <c r="BP80" s="71"/>
      <c r="BQ80" s="71"/>
      <c r="BR80" s="71"/>
      <c r="BS80" s="71"/>
      <c r="BT80" s="71"/>
      <c r="BU80" s="71"/>
      <c r="BV80" s="71"/>
      <c r="BW80" s="71"/>
      <c r="BX80" s="71"/>
      <c r="BY80" s="71"/>
      <c r="BZ80" s="72"/>
    </row>
    <row r="81" spans="1:78" ht="13.5" customHeight="1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70"/>
      <c r="BM81" s="71"/>
      <c r="BN81" s="71"/>
      <c r="BO81" s="71"/>
      <c r="BP81" s="71"/>
      <c r="BQ81" s="71"/>
      <c r="BR81" s="71"/>
      <c r="BS81" s="71"/>
      <c r="BT81" s="71"/>
      <c r="BU81" s="71"/>
      <c r="BV81" s="71"/>
      <c r="BW81" s="71"/>
      <c r="BX81" s="71"/>
      <c r="BY81" s="71"/>
      <c r="BZ81" s="72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3"/>
      <c r="BM82" s="74"/>
      <c r="BN82" s="74"/>
      <c r="BO82" s="74"/>
      <c r="BP82" s="74"/>
      <c r="BQ82" s="74"/>
      <c r="BR82" s="74"/>
      <c r="BS82" s="74"/>
      <c r="BT82" s="74"/>
      <c r="BU82" s="74"/>
      <c r="BV82" s="74"/>
      <c r="BW82" s="74"/>
      <c r="BX82" s="74"/>
      <c r="BY82" s="74"/>
      <c r="BZ82" s="75"/>
    </row>
    <row r="83" spans="1:78">
      <c r="C83" s="26" t="s">
        <v>40</v>
      </c>
    </row>
    <row r="84" spans="1:78" hidden="1">
      <c r="B84" s="27" t="s">
        <v>41</v>
      </c>
      <c r="C84" s="27"/>
      <c r="D84" s="27"/>
      <c r="E84" s="27" t="s">
        <v>42</v>
      </c>
      <c r="F84" s="27" t="s">
        <v>43</v>
      </c>
      <c r="G84" s="27" t="s">
        <v>44</v>
      </c>
      <c r="H84" s="27" t="s">
        <v>45</v>
      </c>
      <c r="I84" s="27" t="s">
        <v>46</v>
      </c>
      <c r="J84" s="27" t="s">
        <v>47</v>
      </c>
      <c r="K84" s="27" t="s">
        <v>48</v>
      </c>
      <c r="L84" s="27" t="s">
        <v>49</v>
      </c>
      <c r="M84" s="27" t="s">
        <v>50</v>
      </c>
      <c r="N84" s="27" t="s">
        <v>51</v>
      </c>
      <c r="O84" s="27" t="s">
        <v>52</v>
      </c>
    </row>
    <row r="85" spans="1:78" hidden="1">
      <c r="B85" s="27"/>
      <c r="C85" s="27"/>
      <c r="D85" s="27"/>
      <c r="E85" s="27" t="str">
        <f>データ!AH6</f>
        <v>【76.78】</v>
      </c>
      <c r="F85" s="27" t="s">
        <v>53</v>
      </c>
      <c r="G85" s="27" t="s">
        <v>53</v>
      </c>
      <c r="H85" s="27" t="str">
        <f>データ!BO6</f>
        <v>【1,280.76】</v>
      </c>
      <c r="I85" s="27" t="str">
        <f>データ!BZ6</f>
        <v>【53.06】</v>
      </c>
      <c r="J85" s="27" t="str">
        <f>データ!CK6</f>
        <v>【314.83】</v>
      </c>
      <c r="K85" s="27" t="str">
        <f>データ!CV6</f>
        <v>【56.28】</v>
      </c>
      <c r="L85" s="27" t="str">
        <f>データ!DG6</f>
        <v>【74.94】</v>
      </c>
      <c r="M85" s="27" t="s">
        <v>54</v>
      </c>
      <c r="N85" s="27" t="s">
        <v>54</v>
      </c>
      <c r="O85" s="27" t="str">
        <f>データ!EN6</f>
        <v>【0.59】</v>
      </c>
    </row>
  </sheetData>
  <sheetProtection password="B319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1" max="1" width="9" style="3"/>
    <col min="2" max="144" width="11.875" style="3" customWidth="1"/>
    <col min="145" max="16384" width="9" style="3"/>
  </cols>
  <sheetData>
    <row r="1" spans="1:144">
      <c r="A1" s="3" t="s">
        <v>55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>
      <c r="A2" s="29" t="s">
        <v>56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>
      <c r="A3" s="29" t="s">
        <v>57</v>
      </c>
      <c r="B3" s="30" t="s">
        <v>58</v>
      </c>
      <c r="C3" s="30" t="s">
        <v>59</v>
      </c>
      <c r="D3" s="30" t="s">
        <v>60</v>
      </c>
      <c r="E3" s="30" t="s">
        <v>61</v>
      </c>
      <c r="F3" s="30" t="s">
        <v>62</v>
      </c>
      <c r="G3" s="30" t="s">
        <v>63</v>
      </c>
      <c r="H3" s="78" t="s">
        <v>64</v>
      </c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80"/>
      <c r="X3" s="84" t="s">
        <v>65</v>
      </c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 t="s">
        <v>66</v>
      </c>
      <c r="DI3" s="77"/>
      <c r="DJ3" s="77"/>
      <c r="DK3" s="77"/>
      <c r="DL3" s="77"/>
      <c r="DM3" s="77"/>
      <c r="DN3" s="77"/>
      <c r="DO3" s="77"/>
      <c r="DP3" s="77"/>
      <c r="DQ3" s="77"/>
      <c r="DR3" s="77"/>
      <c r="DS3" s="77"/>
      <c r="DT3" s="77"/>
      <c r="DU3" s="77"/>
      <c r="DV3" s="77"/>
      <c r="DW3" s="77"/>
      <c r="DX3" s="77"/>
      <c r="DY3" s="77"/>
      <c r="DZ3" s="77"/>
      <c r="EA3" s="77"/>
      <c r="EB3" s="77"/>
      <c r="EC3" s="77"/>
      <c r="ED3" s="77"/>
      <c r="EE3" s="77"/>
      <c r="EF3" s="77"/>
      <c r="EG3" s="77"/>
      <c r="EH3" s="77"/>
      <c r="EI3" s="77"/>
      <c r="EJ3" s="77"/>
      <c r="EK3" s="77"/>
      <c r="EL3" s="77"/>
      <c r="EM3" s="77"/>
      <c r="EN3" s="77"/>
    </row>
    <row r="4" spans="1:144">
      <c r="A4" s="29" t="s">
        <v>67</v>
      </c>
      <c r="B4" s="31"/>
      <c r="C4" s="31"/>
      <c r="D4" s="31"/>
      <c r="E4" s="31"/>
      <c r="F4" s="31"/>
      <c r="G4" s="31"/>
      <c r="H4" s="81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3"/>
      <c r="X4" s="77" t="s">
        <v>68</v>
      </c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 t="s">
        <v>69</v>
      </c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 t="s">
        <v>70</v>
      </c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 t="s">
        <v>71</v>
      </c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 t="s">
        <v>72</v>
      </c>
      <c r="BQ4" s="77"/>
      <c r="BR4" s="77"/>
      <c r="BS4" s="77"/>
      <c r="BT4" s="77"/>
      <c r="BU4" s="77"/>
      <c r="BV4" s="77"/>
      <c r="BW4" s="77"/>
      <c r="BX4" s="77"/>
      <c r="BY4" s="77"/>
      <c r="BZ4" s="77"/>
      <c r="CA4" s="77" t="s">
        <v>73</v>
      </c>
      <c r="CB4" s="77"/>
      <c r="CC4" s="77"/>
      <c r="CD4" s="77"/>
      <c r="CE4" s="77"/>
      <c r="CF4" s="77"/>
      <c r="CG4" s="77"/>
      <c r="CH4" s="77"/>
      <c r="CI4" s="77"/>
      <c r="CJ4" s="77"/>
      <c r="CK4" s="77"/>
      <c r="CL4" s="77" t="s">
        <v>74</v>
      </c>
      <c r="CM4" s="77"/>
      <c r="CN4" s="77"/>
      <c r="CO4" s="77"/>
      <c r="CP4" s="77"/>
      <c r="CQ4" s="77"/>
      <c r="CR4" s="77"/>
      <c r="CS4" s="77"/>
      <c r="CT4" s="77"/>
      <c r="CU4" s="77"/>
      <c r="CV4" s="77"/>
      <c r="CW4" s="77" t="s">
        <v>75</v>
      </c>
      <c r="CX4" s="77"/>
      <c r="CY4" s="77"/>
      <c r="CZ4" s="77"/>
      <c r="DA4" s="77"/>
      <c r="DB4" s="77"/>
      <c r="DC4" s="77"/>
      <c r="DD4" s="77"/>
      <c r="DE4" s="77"/>
      <c r="DF4" s="77"/>
      <c r="DG4" s="77"/>
      <c r="DH4" s="77" t="s">
        <v>76</v>
      </c>
      <c r="DI4" s="77"/>
      <c r="DJ4" s="77"/>
      <c r="DK4" s="77"/>
      <c r="DL4" s="77"/>
      <c r="DM4" s="77"/>
      <c r="DN4" s="77"/>
      <c r="DO4" s="77"/>
      <c r="DP4" s="77"/>
      <c r="DQ4" s="77"/>
      <c r="DR4" s="77"/>
      <c r="DS4" s="77" t="s">
        <v>77</v>
      </c>
      <c r="DT4" s="77"/>
      <c r="DU4" s="77"/>
      <c r="DV4" s="77"/>
      <c r="DW4" s="77"/>
      <c r="DX4" s="77"/>
      <c r="DY4" s="77"/>
      <c r="DZ4" s="77"/>
      <c r="EA4" s="77"/>
      <c r="EB4" s="77"/>
      <c r="EC4" s="77"/>
      <c r="ED4" s="77" t="s">
        <v>78</v>
      </c>
      <c r="EE4" s="77"/>
      <c r="EF4" s="77"/>
      <c r="EG4" s="77"/>
      <c r="EH4" s="77"/>
      <c r="EI4" s="77"/>
      <c r="EJ4" s="77"/>
      <c r="EK4" s="77"/>
      <c r="EL4" s="77"/>
      <c r="EM4" s="77"/>
      <c r="EN4" s="77"/>
    </row>
    <row r="5" spans="1:144">
      <c r="A5" s="29" t="s">
        <v>79</v>
      </c>
      <c r="B5" s="32"/>
      <c r="C5" s="32"/>
      <c r="D5" s="32"/>
      <c r="E5" s="32"/>
      <c r="F5" s="32"/>
      <c r="G5" s="32"/>
      <c r="H5" s="33" t="s">
        <v>80</v>
      </c>
      <c r="I5" s="33" t="s">
        <v>81</v>
      </c>
      <c r="J5" s="33" t="s">
        <v>82</v>
      </c>
      <c r="K5" s="33" t="s">
        <v>83</v>
      </c>
      <c r="L5" s="33" t="s">
        <v>84</v>
      </c>
      <c r="M5" s="33" t="s">
        <v>85</v>
      </c>
      <c r="N5" s="33" t="s">
        <v>86</v>
      </c>
      <c r="O5" s="33" t="s">
        <v>87</v>
      </c>
      <c r="P5" s="33" t="s">
        <v>88</v>
      </c>
      <c r="Q5" s="33" t="s">
        <v>89</v>
      </c>
      <c r="R5" s="33" t="s">
        <v>90</v>
      </c>
      <c r="S5" s="33" t="s">
        <v>91</v>
      </c>
      <c r="T5" s="33" t="s">
        <v>92</v>
      </c>
      <c r="U5" s="33" t="s">
        <v>93</v>
      </c>
      <c r="V5" s="33" t="s">
        <v>94</v>
      </c>
      <c r="W5" s="33" t="s">
        <v>95</v>
      </c>
      <c r="X5" s="33" t="s">
        <v>96</v>
      </c>
      <c r="Y5" s="33" t="s">
        <v>97</v>
      </c>
      <c r="Z5" s="33" t="s">
        <v>98</v>
      </c>
      <c r="AA5" s="33" t="s">
        <v>99</v>
      </c>
      <c r="AB5" s="33" t="s">
        <v>100</v>
      </c>
      <c r="AC5" s="33" t="s">
        <v>101</v>
      </c>
      <c r="AD5" s="33" t="s">
        <v>102</v>
      </c>
      <c r="AE5" s="33" t="s">
        <v>103</v>
      </c>
      <c r="AF5" s="33" t="s">
        <v>104</v>
      </c>
      <c r="AG5" s="33" t="s">
        <v>105</v>
      </c>
      <c r="AH5" s="33" t="s">
        <v>41</v>
      </c>
      <c r="AI5" s="33" t="s">
        <v>96</v>
      </c>
      <c r="AJ5" s="33" t="s">
        <v>97</v>
      </c>
      <c r="AK5" s="33" t="s">
        <v>98</v>
      </c>
      <c r="AL5" s="33" t="s">
        <v>99</v>
      </c>
      <c r="AM5" s="33" t="s">
        <v>100</v>
      </c>
      <c r="AN5" s="33" t="s">
        <v>101</v>
      </c>
      <c r="AO5" s="33" t="s">
        <v>102</v>
      </c>
      <c r="AP5" s="33" t="s">
        <v>103</v>
      </c>
      <c r="AQ5" s="33" t="s">
        <v>104</v>
      </c>
      <c r="AR5" s="33" t="s">
        <v>105</v>
      </c>
      <c r="AS5" s="33" t="s">
        <v>106</v>
      </c>
      <c r="AT5" s="33" t="s">
        <v>96</v>
      </c>
      <c r="AU5" s="33" t="s">
        <v>97</v>
      </c>
      <c r="AV5" s="33" t="s">
        <v>98</v>
      </c>
      <c r="AW5" s="33" t="s">
        <v>99</v>
      </c>
      <c r="AX5" s="33" t="s">
        <v>100</v>
      </c>
      <c r="AY5" s="33" t="s">
        <v>101</v>
      </c>
      <c r="AZ5" s="33" t="s">
        <v>102</v>
      </c>
      <c r="BA5" s="33" t="s">
        <v>103</v>
      </c>
      <c r="BB5" s="33" t="s">
        <v>104</v>
      </c>
      <c r="BC5" s="33" t="s">
        <v>105</v>
      </c>
      <c r="BD5" s="33" t="s">
        <v>106</v>
      </c>
      <c r="BE5" s="33" t="s">
        <v>96</v>
      </c>
      <c r="BF5" s="33" t="s">
        <v>97</v>
      </c>
      <c r="BG5" s="33" t="s">
        <v>98</v>
      </c>
      <c r="BH5" s="33" t="s">
        <v>99</v>
      </c>
      <c r="BI5" s="33" t="s">
        <v>100</v>
      </c>
      <c r="BJ5" s="33" t="s">
        <v>101</v>
      </c>
      <c r="BK5" s="33" t="s">
        <v>102</v>
      </c>
      <c r="BL5" s="33" t="s">
        <v>103</v>
      </c>
      <c r="BM5" s="33" t="s">
        <v>104</v>
      </c>
      <c r="BN5" s="33" t="s">
        <v>105</v>
      </c>
      <c r="BO5" s="33" t="s">
        <v>106</v>
      </c>
      <c r="BP5" s="33" t="s">
        <v>96</v>
      </c>
      <c r="BQ5" s="33" t="s">
        <v>97</v>
      </c>
      <c r="BR5" s="33" t="s">
        <v>98</v>
      </c>
      <c r="BS5" s="33" t="s">
        <v>99</v>
      </c>
      <c r="BT5" s="33" t="s">
        <v>100</v>
      </c>
      <c r="BU5" s="33" t="s">
        <v>101</v>
      </c>
      <c r="BV5" s="33" t="s">
        <v>102</v>
      </c>
      <c r="BW5" s="33" t="s">
        <v>103</v>
      </c>
      <c r="BX5" s="33" t="s">
        <v>104</v>
      </c>
      <c r="BY5" s="33" t="s">
        <v>105</v>
      </c>
      <c r="BZ5" s="33" t="s">
        <v>106</v>
      </c>
      <c r="CA5" s="33" t="s">
        <v>96</v>
      </c>
      <c r="CB5" s="33" t="s">
        <v>97</v>
      </c>
      <c r="CC5" s="33" t="s">
        <v>98</v>
      </c>
      <c r="CD5" s="33" t="s">
        <v>99</v>
      </c>
      <c r="CE5" s="33" t="s">
        <v>100</v>
      </c>
      <c r="CF5" s="33" t="s">
        <v>101</v>
      </c>
      <c r="CG5" s="33" t="s">
        <v>102</v>
      </c>
      <c r="CH5" s="33" t="s">
        <v>103</v>
      </c>
      <c r="CI5" s="33" t="s">
        <v>104</v>
      </c>
      <c r="CJ5" s="33" t="s">
        <v>105</v>
      </c>
      <c r="CK5" s="33" t="s">
        <v>106</v>
      </c>
      <c r="CL5" s="33" t="s">
        <v>96</v>
      </c>
      <c r="CM5" s="33" t="s">
        <v>97</v>
      </c>
      <c r="CN5" s="33" t="s">
        <v>98</v>
      </c>
      <c r="CO5" s="33" t="s">
        <v>99</v>
      </c>
      <c r="CP5" s="33" t="s">
        <v>100</v>
      </c>
      <c r="CQ5" s="33" t="s">
        <v>101</v>
      </c>
      <c r="CR5" s="33" t="s">
        <v>102</v>
      </c>
      <c r="CS5" s="33" t="s">
        <v>103</v>
      </c>
      <c r="CT5" s="33" t="s">
        <v>104</v>
      </c>
      <c r="CU5" s="33" t="s">
        <v>105</v>
      </c>
      <c r="CV5" s="33" t="s">
        <v>106</v>
      </c>
      <c r="CW5" s="33" t="s">
        <v>96</v>
      </c>
      <c r="CX5" s="33" t="s">
        <v>97</v>
      </c>
      <c r="CY5" s="33" t="s">
        <v>98</v>
      </c>
      <c r="CZ5" s="33" t="s">
        <v>99</v>
      </c>
      <c r="DA5" s="33" t="s">
        <v>100</v>
      </c>
      <c r="DB5" s="33" t="s">
        <v>101</v>
      </c>
      <c r="DC5" s="33" t="s">
        <v>102</v>
      </c>
      <c r="DD5" s="33" t="s">
        <v>103</v>
      </c>
      <c r="DE5" s="33" t="s">
        <v>104</v>
      </c>
      <c r="DF5" s="33" t="s">
        <v>105</v>
      </c>
      <c r="DG5" s="33" t="s">
        <v>106</v>
      </c>
      <c r="DH5" s="33" t="s">
        <v>96</v>
      </c>
      <c r="DI5" s="33" t="s">
        <v>97</v>
      </c>
      <c r="DJ5" s="33" t="s">
        <v>98</v>
      </c>
      <c r="DK5" s="33" t="s">
        <v>99</v>
      </c>
      <c r="DL5" s="33" t="s">
        <v>100</v>
      </c>
      <c r="DM5" s="33" t="s">
        <v>101</v>
      </c>
      <c r="DN5" s="33" t="s">
        <v>102</v>
      </c>
      <c r="DO5" s="33" t="s">
        <v>103</v>
      </c>
      <c r="DP5" s="33" t="s">
        <v>104</v>
      </c>
      <c r="DQ5" s="33" t="s">
        <v>105</v>
      </c>
      <c r="DR5" s="33" t="s">
        <v>106</v>
      </c>
      <c r="DS5" s="33" t="s">
        <v>96</v>
      </c>
      <c r="DT5" s="33" t="s">
        <v>97</v>
      </c>
      <c r="DU5" s="33" t="s">
        <v>98</v>
      </c>
      <c r="DV5" s="33" t="s">
        <v>99</v>
      </c>
      <c r="DW5" s="33" t="s">
        <v>100</v>
      </c>
      <c r="DX5" s="33" t="s">
        <v>101</v>
      </c>
      <c r="DY5" s="33" t="s">
        <v>102</v>
      </c>
      <c r="DZ5" s="33" t="s">
        <v>103</v>
      </c>
      <c r="EA5" s="33" t="s">
        <v>104</v>
      </c>
      <c r="EB5" s="33" t="s">
        <v>105</v>
      </c>
      <c r="EC5" s="33" t="s">
        <v>106</v>
      </c>
      <c r="ED5" s="33" t="s">
        <v>96</v>
      </c>
      <c r="EE5" s="33" t="s">
        <v>97</v>
      </c>
      <c r="EF5" s="33" t="s">
        <v>98</v>
      </c>
      <c r="EG5" s="33" t="s">
        <v>99</v>
      </c>
      <c r="EH5" s="33" t="s">
        <v>100</v>
      </c>
      <c r="EI5" s="33" t="s">
        <v>101</v>
      </c>
      <c r="EJ5" s="33" t="s">
        <v>102</v>
      </c>
      <c r="EK5" s="33" t="s">
        <v>103</v>
      </c>
      <c r="EL5" s="33" t="s">
        <v>104</v>
      </c>
      <c r="EM5" s="33" t="s">
        <v>105</v>
      </c>
      <c r="EN5" s="33" t="s">
        <v>106</v>
      </c>
    </row>
    <row r="6" spans="1:144" s="37" customFormat="1">
      <c r="A6" s="29" t="s">
        <v>107</v>
      </c>
      <c r="B6" s="34">
        <f>B7</f>
        <v>2016</v>
      </c>
      <c r="C6" s="34">
        <f t="shared" ref="C6:W6" si="3">C7</f>
        <v>313866</v>
      </c>
      <c r="D6" s="34">
        <f t="shared" si="3"/>
        <v>47</v>
      </c>
      <c r="E6" s="34">
        <f t="shared" si="3"/>
        <v>1</v>
      </c>
      <c r="F6" s="34">
        <f t="shared" si="3"/>
        <v>0</v>
      </c>
      <c r="G6" s="34">
        <f t="shared" si="3"/>
        <v>0</v>
      </c>
      <c r="H6" s="34" t="str">
        <f t="shared" si="3"/>
        <v>鳥取県　大山町</v>
      </c>
      <c r="I6" s="34" t="str">
        <f t="shared" si="3"/>
        <v>法非適用</v>
      </c>
      <c r="J6" s="34" t="str">
        <f t="shared" si="3"/>
        <v>水道事業</v>
      </c>
      <c r="K6" s="34" t="str">
        <f t="shared" si="3"/>
        <v>簡易水道事業</v>
      </c>
      <c r="L6" s="34" t="str">
        <f t="shared" si="3"/>
        <v>D4</v>
      </c>
      <c r="M6" s="34">
        <f t="shared" si="3"/>
        <v>0</v>
      </c>
      <c r="N6" s="35" t="str">
        <f t="shared" si="3"/>
        <v>-</v>
      </c>
      <c r="O6" s="35" t="str">
        <f t="shared" si="3"/>
        <v>該当数値なし</v>
      </c>
      <c r="P6" s="35">
        <f t="shared" si="3"/>
        <v>3.73</v>
      </c>
      <c r="Q6" s="35">
        <f t="shared" si="3"/>
        <v>1296</v>
      </c>
      <c r="R6" s="35">
        <f t="shared" si="3"/>
        <v>16799</v>
      </c>
      <c r="S6" s="35">
        <f t="shared" si="3"/>
        <v>189.83</v>
      </c>
      <c r="T6" s="35">
        <f t="shared" si="3"/>
        <v>88.49</v>
      </c>
      <c r="U6" s="35">
        <f t="shared" si="3"/>
        <v>622</v>
      </c>
      <c r="V6" s="35">
        <f t="shared" si="3"/>
        <v>10.1</v>
      </c>
      <c r="W6" s="35">
        <f t="shared" si="3"/>
        <v>61.58</v>
      </c>
      <c r="X6" s="36">
        <f>IF(X7="",NA(),X7)</f>
        <v>70.88</v>
      </c>
      <c r="Y6" s="36">
        <f t="shared" ref="Y6:AG6" si="4">IF(Y7="",NA(),Y7)</f>
        <v>69.22</v>
      </c>
      <c r="Z6" s="36">
        <f t="shared" si="4"/>
        <v>63.08</v>
      </c>
      <c r="AA6" s="36">
        <f t="shared" si="4"/>
        <v>55.17</v>
      </c>
      <c r="AB6" s="36">
        <f t="shared" si="4"/>
        <v>61.96</v>
      </c>
      <c r="AC6" s="36">
        <f t="shared" si="4"/>
        <v>70.760000000000005</v>
      </c>
      <c r="AD6" s="36">
        <f t="shared" si="4"/>
        <v>71.66</v>
      </c>
      <c r="AE6" s="36">
        <f t="shared" si="4"/>
        <v>73.06</v>
      </c>
      <c r="AF6" s="36">
        <f t="shared" si="4"/>
        <v>72.03</v>
      </c>
      <c r="AG6" s="36">
        <f t="shared" si="4"/>
        <v>72.11</v>
      </c>
      <c r="AH6" s="35" t="str">
        <f>IF(AH7="","",IF(AH7="-","【-】","【"&amp;SUBSTITUTE(TEXT(AH7,"#,##0.00"),"-","△")&amp;"】"))</f>
        <v>【76.78】</v>
      </c>
      <c r="AI6" s="35" t="e">
        <f>IF(AI7="",NA(),AI7)</f>
        <v>#N/A</v>
      </c>
      <c r="AJ6" s="35" t="e">
        <f t="shared" ref="AJ6:AR6" si="5">IF(AJ7="",NA(),AJ7)</f>
        <v>#N/A</v>
      </c>
      <c r="AK6" s="35" t="e">
        <f t="shared" si="5"/>
        <v>#N/A</v>
      </c>
      <c r="AL6" s="35" t="e">
        <f t="shared" si="5"/>
        <v>#N/A</v>
      </c>
      <c r="AM6" s="35" t="e">
        <f t="shared" si="5"/>
        <v>#N/A</v>
      </c>
      <c r="AN6" s="35" t="e">
        <f t="shared" si="5"/>
        <v>#N/A</v>
      </c>
      <c r="AO6" s="35" t="e">
        <f t="shared" si="5"/>
        <v>#N/A</v>
      </c>
      <c r="AP6" s="35" t="e">
        <f t="shared" si="5"/>
        <v>#N/A</v>
      </c>
      <c r="AQ6" s="35" t="e">
        <f t="shared" si="5"/>
        <v>#N/A</v>
      </c>
      <c r="AR6" s="35" t="e">
        <f t="shared" si="5"/>
        <v>#N/A</v>
      </c>
      <c r="AS6" s="35" t="str">
        <f>IF(AS7="","",IF(AS7="-","【-】","【"&amp;SUBSTITUTE(TEXT(AS7,"#,##0.00"),"-","△")&amp;"】"))</f>
        <v/>
      </c>
      <c r="AT6" s="35" t="e">
        <f>IF(AT7="",NA(),AT7)</f>
        <v>#N/A</v>
      </c>
      <c r="AU6" s="35" t="e">
        <f t="shared" ref="AU6:BC6" si="6">IF(AU7="",NA(),AU7)</f>
        <v>#N/A</v>
      </c>
      <c r="AV6" s="35" t="e">
        <f t="shared" si="6"/>
        <v>#N/A</v>
      </c>
      <c r="AW6" s="35" t="e">
        <f t="shared" si="6"/>
        <v>#N/A</v>
      </c>
      <c r="AX6" s="35" t="e">
        <f t="shared" si="6"/>
        <v>#N/A</v>
      </c>
      <c r="AY6" s="35" t="e">
        <f t="shared" si="6"/>
        <v>#N/A</v>
      </c>
      <c r="AZ6" s="35" t="e">
        <f t="shared" si="6"/>
        <v>#N/A</v>
      </c>
      <c r="BA6" s="35" t="e">
        <f t="shared" si="6"/>
        <v>#N/A</v>
      </c>
      <c r="BB6" s="35" t="e">
        <f t="shared" si="6"/>
        <v>#N/A</v>
      </c>
      <c r="BC6" s="35" t="e">
        <f t="shared" si="6"/>
        <v>#N/A</v>
      </c>
      <c r="BD6" s="35" t="str">
        <f>IF(BD7="","",IF(BD7="-","【-】","【"&amp;SUBSTITUTE(TEXT(BD7,"#,##0.00"),"-","△")&amp;"】"))</f>
        <v/>
      </c>
      <c r="BE6" s="36">
        <f>IF(BE7="",NA(),BE7)</f>
        <v>1873.56</v>
      </c>
      <c r="BF6" s="36">
        <f t="shared" ref="BF6:BN6" si="7">IF(BF7="",NA(),BF7)</f>
        <v>1912.77</v>
      </c>
      <c r="BG6" s="36">
        <f t="shared" si="7"/>
        <v>909</v>
      </c>
      <c r="BH6" s="36">
        <f t="shared" si="7"/>
        <v>814.59</v>
      </c>
      <c r="BI6" s="36">
        <f t="shared" si="7"/>
        <v>812.18</v>
      </c>
      <c r="BJ6" s="36">
        <f t="shared" si="7"/>
        <v>1496.15</v>
      </c>
      <c r="BK6" s="36">
        <f t="shared" si="7"/>
        <v>1462.56</v>
      </c>
      <c r="BL6" s="36">
        <f t="shared" si="7"/>
        <v>1486.62</v>
      </c>
      <c r="BM6" s="36">
        <f t="shared" si="7"/>
        <v>1510.14</v>
      </c>
      <c r="BN6" s="36">
        <f t="shared" si="7"/>
        <v>1595.62</v>
      </c>
      <c r="BO6" s="35" t="str">
        <f>IF(BO7="","",IF(BO7="-","【-】","【"&amp;SUBSTITUTE(TEXT(BO7,"#,##0.00"),"-","△")&amp;"】"))</f>
        <v>【1,280.76】</v>
      </c>
      <c r="BP6" s="36">
        <f>IF(BP7="",NA(),BP7)</f>
        <v>40.24</v>
      </c>
      <c r="BQ6" s="36">
        <f t="shared" ref="BQ6:BY6" si="8">IF(BQ7="",NA(),BQ7)</f>
        <v>39.56</v>
      </c>
      <c r="BR6" s="36">
        <f t="shared" si="8"/>
        <v>60.4</v>
      </c>
      <c r="BS6" s="36">
        <f t="shared" si="8"/>
        <v>51.27</v>
      </c>
      <c r="BT6" s="36">
        <f t="shared" si="8"/>
        <v>38.630000000000003</v>
      </c>
      <c r="BU6" s="36">
        <f t="shared" si="8"/>
        <v>33.01</v>
      </c>
      <c r="BV6" s="36">
        <f t="shared" si="8"/>
        <v>32.39</v>
      </c>
      <c r="BW6" s="36">
        <f t="shared" si="8"/>
        <v>24.39</v>
      </c>
      <c r="BX6" s="36">
        <f t="shared" si="8"/>
        <v>22.67</v>
      </c>
      <c r="BY6" s="36">
        <f t="shared" si="8"/>
        <v>37.92</v>
      </c>
      <c r="BZ6" s="35" t="str">
        <f>IF(BZ7="","",IF(BZ7="-","【-】","【"&amp;SUBSTITUTE(TEXT(BZ7,"#,##0.00"),"-","△")&amp;"】"))</f>
        <v>【53.06】</v>
      </c>
      <c r="CA6" s="36">
        <f>IF(CA7="",NA(),CA7)</f>
        <v>74.3</v>
      </c>
      <c r="CB6" s="36">
        <f t="shared" ref="CB6:CJ6" si="9">IF(CB7="",NA(),CB7)</f>
        <v>75.98</v>
      </c>
      <c r="CC6" s="36">
        <f t="shared" si="9"/>
        <v>107.81</v>
      </c>
      <c r="CD6" s="36">
        <f t="shared" si="9"/>
        <v>130.15</v>
      </c>
      <c r="CE6" s="36">
        <f t="shared" si="9"/>
        <v>160.59</v>
      </c>
      <c r="CF6" s="36">
        <f t="shared" si="9"/>
        <v>523.08000000000004</v>
      </c>
      <c r="CG6" s="36">
        <f t="shared" si="9"/>
        <v>530.83000000000004</v>
      </c>
      <c r="CH6" s="36">
        <f t="shared" si="9"/>
        <v>734.18</v>
      </c>
      <c r="CI6" s="36">
        <f t="shared" si="9"/>
        <v>789.62</v>
      </c>
      <c r="CJ6" s="36">
        <f t="shared" si="9"/>
        <v>423.18</v>
      </c>
      <c r="CK6" s="35" t="str">
        <f>IF(CK7="","",IF(CK7="-","【-】","【"&amp;SUBSTITUTE(TEXT(CK7,"#,##0.00"),"-","△")&amp;"】"))</f>
        <v>【314.83】</v>
      </c>
      <c r="CL6" s="36">
        <f>IF(CL7="",NA(),CL7)</f>
        <v>62.9</v>
      </c>
      <c r="CM6" s="36">
        <f t="shared" ref="CM6:CU6" si="10">IF(CM7="",NA(),CM7)</f>
        <v>59.07</v>
      </c>
      <c r="CN6" s="36">
        <f t="shared" si="10"/>
        <v>53.26</v>
      </c>
      <c r="CO6" s="36">
        <f t="shared" si="10"/>
        <v>52.28</v>
      </c>
      <c r="CP6" s="36">
        <f t="shared" si="10"/>
        <v>50.51</v>
      </c>
      <c r="CQ6" s="36">
        <f t="shared" si="10"/>
        <v>51.11</v>
      </c>
      <c r="CR6" s="36">
        <f t="shared" si="10"/>
        <v>50.49</v>
      </c>
      <c r="CS6" s="36">
        <f t="shared" si="10"/>
        <v>48.36</v>
      </c>
      <c r="CT6" s="36">
        <f t="shared" si="10"/>
        <v>48.7</v>
      </c>
      <c r="CU6" s="36">
        <f t="shared" si="10"/>
        <v>46.9</v>
      </c>
      <c r="CV6" s="35" t="str">
        <f>IF(CV7="","",IF(CV7="-","【-】","【"&amp;SUBSTITUTE(TEXT(CV7,"#,##0.00"),"-","△")&amp;"】"))</f>
        <v>【56.28】</v>
      </c>
      <c r="CW6" s="36">
        <f>IF(CW7="",NA(),CW7)</f>
        <v>94.99</v>
      </c>
      <c r="CX6" s="36">
        <f t="shared" ref="CX6:DF6" si="11">IF(CX7="",NA(),CX7)</f>
        <v>94.71</v>
      </c>
      <c r="CY6" s="36">
        <f t="shared" si="11"/>
        <v>94.34</v>
      </c>
      <c r="CZ6" s="36">
        <f t="shared" si="11"/>
        <v>94.25</v>
      </c>
      <c r="DA6" s="36">
        <f t="shared" si="11"/>
        <v>94.13</v>
      </c>
      <c r="DB6" s="36">
        <f t="shared" si="11"/>
        <v>74.16</v>
      </c>
      <c r="DC6" s="36">
        <f t="shared" si="11"/>
        <v>74.209999999999994</v>
      </c>
      <c r="DD6" s="36">
        <f t="shared" si="11"/>
        <v>75.239999999999995</v>
      </c>
      <c r="DE6" s="36">
        <f t="shared" si="11"/>
        <v>74.959999999999994</v>
      </c>
      <c r="DF6" s="36">
        <f t="shared" si="11"/>
        <v>74.63</v>
      </c>
      <c r="DG6" s="35" t="str">
        <f>IF(DG7="","",IF(DG7="-","【-】","【"&amp;SUBSTITUTE(TEXT(DG7,"#,##0.00"),"-","△")&amp;"】"))</f>
        <v>【74.94】</v>
      </c>
      <c r="DH6" s="35" t="e">
        <f>IF(DH7="",NA(),DH7)</f>
        <v>#N/A</v>
      </c>
      <c r="DI6" s="35" t="e">
        <f t="shared" ref="DI6:DQ6" si="12">IF(DI7="",NA(),DI7)</f>
        <v>#N/A</v>
      </c>
      <c r="DJ6" s="35" t="e">
        <f t="shared" si="12"/>
        <v>#N/A</v>
      </c>
      <c r="DK6" s="35" t="e">
        <f t="shared" si="12"/>
        <v>#N/A</v>
      </c>
      <c r="DL6" s="35" t="e">
        <f t="shared" si="12"/>
        <v>#N/A</v>
      </c>
      <c r="DM6" s="35" t="e">
        <f t="shared" si="12"/>
        <v>#N/A</v>
      </c>
      <c r="DN6" s="35" t="e">
        <f t="shared" si="12"/>
        <v>#N/A</v>
      </c>
      <c r="DO6" s="35" t="e">
        <f t="shared" si="12"/>
        <v>#N/A</v>
      </c>
      <c r="DP6" s="35" t="e">
        <f t="shared" si="12"/>
        <v>#N/A</v>
      </c>
      <c r="DQ6" s="35" t="e">
        <f t="shared" si="12"/>
        <v>#N/A</v>
      </c>
      <c r="DR6" s="35" t="str">
        <f>IF(DR7="","",IF(DR7="-","【-】","【"&amp;SUBSTITUTE(TEXT(DR7,"#,##0.00"),"-","△")&amp;"】"))</f>
        <v/>
      </c>
      <c r="DS6" s="35" t="e">
        <f>IF(DS7="",NA(),DS7)</f>
        <v>#N/A</v>
      </c>
      <c r="DT6" s="35" t="e">
        <f t="shared" ref="DT6:EB6" si="13">IF(DT7="",NA(),DT7)</f>
        <v>#N/A</v>
      </c>
      <c r="DU6" s="35" t="e">
        <f t="shared" si="13"/>
        <v>#N/A</v>
      </c>
      <c r="DV6" s="35" t="e">
        <f t="shared" si="13"/>
        <v>#N/A</v>
      </c>
      <c r="DW6" s="35" t="e">
        <f t="shared" si="13"/>
        <v>#N/A</v>
      </c>
      <c r="DX6" s="35" t="e">
        <f t="shared" si="13"/>
        <v>#N/A</v>
      </c>
      <c r="DY6" s="35" t="e">
        <f t="shared" si="13"/>
        <v>#N/A</v>
      </c>
      <c r="DZ6" s="35" t="e">
        <f t="shared" si="13"/>
        <v>#N/A</v>
      </c>
      <c r="EA6" s="35" t="e">
        <f t="shared" si="13"/>
        <v>#N/A</v>
      </c>
      <c r="EB6" s="35" t="e">
        <f t="shared" si="13"/>
        <v>#N/A</v>
      </c>
      <c r="EC6" s="35" t="str">
        <f>IF(EC7="","",IF(EC7="-","【-】","【"&amp;SUBSTITUTE(TEXT(EC7,"#,##0.00"),"-","△")&amp;"】"))</f>
        <v/>
      </c>
      <c r="ED6" s="35">
        <f>IF(ED7="",NA(),ED7)</f>
        <v>0</v>
      </c>
      <c r="EE6" s="35">
        <f t="shared" ref="EE6:EM6" si="14">IF(EE7="",NA(),EE7)</f>
        <v>0</v>
      </c>
      <c r="EF6" s="35">
        <f t="shared" si="14"/>
        <v>0</v>
      </c>
      <c r="EG6" s="35">
        <f t="shared" si="14"/>
        <v>0</v>
      </c>
      <c r="EH6" s="35">
        <f t="shared" si="14"/>
        <v>0</v>
      </c>
      <c r="EI6" s="36">
        <f t="shared" si="14"/>
        <v>0.37</v>
      </c>
      <c r="EJ6" s="36">
        <f t="shared" si="14"/>
        <v>0.7</v>
      </c>
      <c r="EK6" s="36">
        <f t="shared" si="14"/>
        <v>0.91</v>
      </c>
      <c r="EL6" s="36">
        <f t="shared" si="14"/>
        <v>1.26</v>
      </c>
      <c r="EM6" s="36">
        <f t="shared" si="14"/>
        <v>0.78</v>
      </c>
      <c r="EN6" s="35" t="str">
        <f>IF(EN7="","",IF(EN7="-","【-】","【"&amp;SUBSTITUTE(TEXT(EN7,"#,##0.00"),"-","△")&amp;"】"))</f>
        <v>【0.59】</v>
      </c>
    </row>
    <row r="7" spans="1:144" s="37" customFormat="1">
      <c r="A7" s="29"/>
      <c r="B7" s="38">
        <v>2016</v>
      </c>
      <c r="C7" s="38">
        <v>313866</v>
      </c>
      <c r="D7" s="38">
        <v>47</v>
      </c>
      <c r="E7" s="38">
        <v>1</v>
      </c>
      <c r="F7" s="38">
        <v>0</v>
      </c>
      <c r="G7" s="38">
        <v>0</v>
      </c>
      <c r="H7" s="38" t="s">
        <v>108</v>
      </c>
      <c r="I7" s="38" t="s">
        <v>109</v>
      </c>
      <c r="J7" s="38" t="s">
        <v>110</v>
      </c>
      <c r="K7" s="38" t="s">
        <v>111</v>
      </c>
      <c r="L7" s="38" t="s">
        <v>112</v>
      </c>
      <c r="M7" s="38"/>
      <c r="N7" s="39" t="s">
        <v>113</v>
      </c>
      <c r="O7" s="39" t="s">
        <v>114</v>
      </c>
      <c r="P7" s="39">
        <v>3.73</v>
      </c>
      <c r="Q7" s="39">
        <v>1296</v>
      </c>
      <c r="R7" s="39">
        <v>16799</v>
      </c>
      <c r="S7" s="39">
        <v>189.83</v>
      </c>
      <c r="T7" s="39">
        <v>88.49</v>
      </c>
      <c r="U7" s="39">
        <v>622</v>
      </c>
      <c r="V7" s="39">
        <v>10.1</v>
      </c>
      <c r="W7" s="39">
        <v>61.58</v>
      </c>
      <c r="X7" s="39">
        <v>70.88</v>
      </c>
      <c r="Y7" s="39">
        <v>69.22</v>
      </c>
      <c r="Z7" s="39">
        <v>63.08</v>
      </c>
      <c r="AA7" s="39">
        <v>55.17</v>
      </c>
      <c r="AB7" s="39">
        <v>61.96</v>
      </c>
      <c r="AC7" s="39">
        <v>70.760000000000005</v>
      </c>
      <c r="AD7" s="39">
        <v>71.66</v>
      </c>
      <c r="AE7" s="39">
        <v>73.06</v>
      </c>
      <c r="AF7" s="39">
        <v>72.03</v>
      </c>
      <c r="AG7" s="39">
        <v>72.11</v>
      </c>
      <c r="AH7" s="39">
        <v>76.78</v>
      </c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>
        <v>1873.56</v>
      </c>
      <c r="BF7" s="39">
        <v>1912.77</v>
      </c>
      <c r="BG7" s="39">
        <v>909</v>
      </c>
      <c r="BH7" s="39">
        <v>814.59</v>
      </c>
      <c r="BI7" s="39">
        <v>812.18</v>
      </c>
      <c r="BJ7" s="39">
        <v>1496.15</v>
      </c>
      <c r="BK7" s="39">
        <v>1462.56</v>
      </c>
      <c r="BL7" s="39">
        <v>1486.62</v>
      </c>
      <c r="BM7" s="39">
        <v>1510.14</v>
      </c>
      <c r="BN7" s="39">
        <v>1595.62</v>
      </c>
      <c r="BO7" s="39">
        <v>1280.76</v>
      </c>
      <c r="BP7" s="39">
        <v>40.24</v>
      </c>
      <c r="BQ7" s="39">
        <v>39.56</v>
      </c>
      <c r="BR7" s="39">
        <v>60.4</v>
      </c>
      <c r="BS7" s="39">
        <v>51.27</v>
      </c>
      <c r="BT7" s="39">
        <v>38.630000000000003</v>
      </c>
      <c r="BU7" s="39">
        <v>33.01</v>
      </c>
      <c r="BV7" s="39">
        <v>32.39</v>
      </c>
      <c r="BW7" s="39">
        <v>24.39</v>
      </c>
      <c r="BX7" s="39">
        <v>22.67</v>
      </c>
      <c r="BY7" s="39">
        <v>37.92</v>
      </c>
      <c r="BZ7" s="39">
        <v>53.06</v>
      </c>
      <c r="CA7" s="39">
        <v>74.3</v>
      </c>
      <c r="CB7" s="39">
        <v>75.98</v>
      </c>
      <c r="CC7" s="39">
        <v>107.81</v>
      </c>
      <c r="CD7" s="39">
        <v>130.15</v>
      </c>
      <c r="CE7" s="39">
        <v>160.59</v>
      </c>
      <c r="CF7" s="39">
        <v>523.08000000000004</v>
      </c>
      <c r="CG7" s="39">
        <v>530.83000000000004</v>
      </c>
      <c r="CH7" s="39">
        <v>734.18</v>
      </c>
      <c r="CI7" s="39">
        <v>789.62</v>
      </c>
      <c r="CJ7" s="39">
        <v>423.18</v>
      </c>
      <c r="CK7" s="39">
        <v>314.83</v>
      </c>
      <c r="CL7" s="39">
        <v>62.9</v>
      </c>
      <c r="CM7" s="39">
        <v>59.07</v>
      </c>
      <c r="CN7" s="39">
        <v>53.26</v>
      </c>
      <c r="CO7" s="39">
        <v>52.28</v>
      </c>
      <c r="CP7" s="39">
        <v>50.51</v>
      </c>
      <c r="CQ7" s="39">
        <v>51.11</v>
      </c>
      <c r="CR7" s="39">
        <v>50.49</v>
      </c>
      <c r="CS7" s="39">
        <v>48.36</v>
      </c>
      <c r="CT7" s="39">
        <v>48.7</v>
      </c>
      <c r="CU7" s="39">
        <v>46.9</v>
      </c>
      <c r="CV7" s="39">
        <v>56.28</v>
      </c>
      <c r="CW7" s="39">
        <v>94.99</v>
      </c>
      <c r="CX7" s="39">
        <v>94.71</v>
      </c>
      <c r="CY7" s="39">
        <v>94.34</v>
      </c>
      <c r="CZ7" s="39">
        <v>94.25</v>
      </c>
      <c r="DA7" s="39">
        <v>94.13</v>
      </c>
      <c r="DB7" s="39">
        <v>74.16</v>
      </c>
      <c r="DC7" s="39">
        <v>74.209999999999994</v>
      </c>
      <c r="DD7" s="39">
        <v>75.239999999999995</v>
      </c>
      <c r="DE7" s="39">
        <v>74.959999999999994</v>
      </c>
      <c r="DF7" s="39">
        <v>74.63</v>
      </c>
      <c r="DG7" s="39">
        <v>74.94</v>
      </c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>
        <v>0</v>
      </c>
      <c r="EE7" s="39">
        <v>0</v>
      </c>
      <c r="EF7" s="39">
        <v>0</v>
      </c>
      <c r="EG7" s="39">
        <v>0</v>
      </c>
      <c r="EH7" s="39">
        <v>0</v>
      </c>
      <c r="EI7" s="39">
        <v>0.37</v>
      </c>
      <c r="EJ7" s="39">
        <v>0.7</v>
      </c>
      <c r="EK7" s="39">
        <v>0.91</v>
      </c>
      <c r="EL7" s="39">
        <v>1.26</v>
      </c>
      <c r="EM7" s="39">
        <v>0.78</v>
      </c>
      <c r="EN7" s="39">
        <v>0.59</v>
      </c>
    </row>
    <row r="8" spans="1:144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</row>
    <row r="9" spans="1:144">
      <c r="A9" s="41"/>
      <c r="B9" s="41" t="s">
        <v>115</v>
      </c>
      <c r="C9" s="41" t="s">
        <v>116</v>
      </c>
      <c r="D9" s="41" t="s">
        <v>117</v>
      </c>
      <c r="E9" s="41" t="s">
        <v>118</v>
      </c>
      <c r="F9" s="41" t="s">
        <v>119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>
      <c r="A10" s="41" t="s">
        <v>58</v>
      </c>
      <c r="B10" s="42">
        <f>DATEVALUE($B$6-4&amp;"年1月1日")</f>
        <v>40909</v>
      </c>
      <c r="C10" s="42">
        <f>DATEVALUE($B$6-3&amp;"年1月1日")</f>
        <v>41275</v>
      </c>
      <c r="D10" s="42">
        <f>DATEVALUE($B$6-2&amp;"年1月1日")</f>
        <v>41640</v>
      </c>
      <c r="E10" s="42">
        <f>DATEVALUE($B$6-1&amp;"年1月1日")</f>
        <v>42005</v>
      </c>
      <c r="F10" s="42">
        <f>DATEVALUE($B$6&amp;"年1月1日")</f>
        <v>42370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鳥取県庁</cp:lastModifiedBy>
  <cp:lastPrinted>2018-02-27T08:02:21Z</cp:lastPrinted>
  <dcterms:created xsi:type="dcterms:W3CDTF">2017-12-25T01:45:45Z</dcterms:created>
  <dcterms:modified xsi:type="dcterms:W3CDTF">2018-02-27T08:02:24Z</dcterms:modified>
</cp:coreProperties>
</file>