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6 伯耆町　〇\"/>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<sst xmlns="http://schemas.openxmlformats.org/spreadsheetml/2006/main" count="232" uniqueCount="119">
  <si>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</si>
  <si>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</si>
  <si>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</si>
  <si>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</si>
  <si>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</si>
  <si>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</si>
  <si>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</si>
  <si>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</si>
  <si>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</si>
  <si>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</si>
  <si>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</si>
  <si>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</si>
  <si>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</si>
  <si>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</si>
  <si>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</si>
  <si>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</si>
  <si>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</si>
  <si>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</si>
  <si>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</si>
  <si>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</si>
  <si>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</si>
  <si>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</si>
  <si>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</si>
  <si>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</si>
  <si>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</si>
  <si>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</si>
  <si>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</si>
  <si>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</si>
  <si>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</si>
  <si>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</si>
  <si>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</si>
  <si>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</si>
  <si>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</si>
  <si>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</si>
  <si>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</si>
  <si>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</si>
  <si>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</si>
  <si>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</si>
  <si>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</si>
  <si>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</si>
  <si>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</si>
  <si>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</si>
  <si>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</si>
  <si>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</si>
  <si>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</si>
  <si>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</si>
  <si>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</si>
  <si>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</si>
  <si>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</si>
  <si>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</si>
  <si>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</si>
  <si>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</si>
  <si>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</si>
  <si>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</si>
  <si>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</si>
  <si>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</si>
  <si>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</si>
  <si>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</si>
  <si>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</si>
  <si>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</si>
  <si>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</si>
  <si>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</si>
  <si>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</si>
  <si>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</si>
  <si>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</si>
  <si>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</si>
  <si>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</si>
  <si>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</si>
  <si>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</si>
  <si>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</si>
  <si>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</si>
  <si>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</si>
  <si>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</si>
  <si>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</si>
  <si>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</si>
  <si>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</si>
  <si>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</si>
  <si>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</si>
  <si>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</si>
  <si>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</si>
  <si>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</si>
  <si>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</si>
  <si>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</si>
  <si>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</si>
  <si>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</si>
  <si>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</si>
  <si>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</si>
  <si>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</si>
  <si>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</si>
  <si>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</si>
  <si>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</si>
  <si>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</si>
  <si>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</si>
  <si>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</si>
  <si>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</si>
  <si>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</si>
  <si>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</si>
  <si>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</si>
  <si>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</si>
  <si>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</si>
  <si>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</si>
  <si>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</si>
  <si>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</si>
  <si>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</si>
  <si>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伯耆町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</si>
  <si>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</si>
  <si>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</si>
  <si>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</si>
  <si>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</si>
  <si>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</si>
  <si>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</si>
  <si>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</si>
  <si>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</si>
  <si>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</si>
  <si>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</si>
  <si>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簡易水道事業の統合によって値が大きく悪化している指標が多い。現状、健全経営ができているとはいえない状況である。ただ、簡易水道事業の統合によってどれだけの固定資産があるか、更新費用がいくら必要となってくるかの推定が可能となる。今後固定資産の老朽化が進むにつれ、修繕や更新が増加してくる。当然資金が必要となってくるため、企業債の借入、もしくは料金改定も視野に入れた資金運用が必要となる。</t>
    <rPh sb="0" eb="2">
      <t>カンイ</t>
    </rPh>
    <rPh sb="2" eb="4">
      <t>スイドウ</t>
    </rPh>
    <rPh sb="4" eb="6">
      <t>ジギョウ</t>
    </rPh>
    <rPh sb="7" eb="9">
      <t>トウゴウ</t>
    </rPh>
    <rPh sb="13" eb="14">
      <t>アタイ</t>
    </rPh>
    <rPh sb="15" eb="16">
      <t>オオ</t>
    </rPh>
    <rPh sb="18" eb="20">
      <t>アッカ</t>
    </rPh>
    <rPh sb="24" eb="26">
      <t>シヒョウ</t>
    </rPh>
    <rPh sb="27" eb="28">
      <t>オオ</t>
    </rPh>
    <rPh sb="30" eb="32">
      <t>ゲンジョウ</t>
    </rPh>
    <rPh sb="33" eb="35">
      <t>ケンゼン</t>
    </rPh>
    <rPh sb="35" eb="37">
      <t>ケイエイ</t>
    </rPh>
    <rPh sb="49" eb="51">
      <t>ジョウキョウ</t>
    </rPh>
    <rPh sb="58" eb="60">
      <t>カンイ</t>
    </rPh>
    <rPh sb="60" eb="62">
      <t>スイドウ</t>
    </rPh>
    <rPh sb="62" eb="64">
      <t>ジギョウ</t>
    </rPh>
    <rPh sb="65" eb="67">
      <t>トウゴウ</t>
    </rPh>
    <rPh sb="76" eb="78">
      <t>コテイ</t>
    </rPh>
    <rPh sb="78" eb="80">
      <t>シサン</t>
    </rPh>
    <rPh sb="85" eb="87">
      <t>コウシン</t>
    </rPh>
    <rPh sb="87" eb="89">
      <t>ヒヨウ</t>
    </rPh>
    <rPh sb="93" eb="95">
      <t>ヒツヨウ</t>
    </rPh>
    <rPh sb="103" eb="105">
      <t>スイテイ</t>
    </rPh>
    <rPh sb="106" eb="108">
      <t>カノウ</t>
    </rPh>
    <rPh sb="112" eb="114">
      <t>コンゴ</t>
    </rPh>
    <rPh sb="114" eb="116">
      <t>コテイ</t>
    </rPh>
    <rPh sb="116" eb="118">
      <t>シサン</t>
    </rPh>
    <rPh sb="119" eb="121">
      <t>ロウキュウ</t>
    </rPh>
    <rPh sb="121" eb="122">
      <t>カ</t>
    </rPh>
    <rPh sb="123" eb="124">
      <t>スス</t>
    </rPh>
    <rPh sb="129" eb="131">
      <t>シュウゼン</t>
    </rPh>
    <rPh sb="132" eb="134">
      <t>コウシン</t>
    </rPh>
    <rPh sb="135" eb="137">
      <t>ゾウカ</t>
    </rPh>
    <rPh sb="142" eb="144">
      <t>トウゼン</t>
    </rPh>
    <rPh sb="144" eb="146">
      <t>シキン</t>
    </rPh>
    <rPh sb="147" eb="149">
      <t>ヒツヨウ</t>
    </rPh>
    <rPh sb="158" eb="160">
      <t>キギョウ</t>
    </rPh>
    <rPh sb="160" eb="161">
      <t>サイ</t>
    </rPh>
    <rPh sb="162" eb="164">
      <t>カリイレ</t>
    </rPh>
    <rPh sb="169" eb="171">
      <t>リョウキン</t>
    </rPh>
    <rPh sb="171" eb="173">
      <t>カイテイ</t>
    </rPh>
    <rPh sb="174" eb="176">
      <t>シヤ</t>
    </rPh>
    <rPh sb="177" eb="178">
      <t>イ</t>
    </rPh>
    <rPh sb="180" eb="182">
      <t>シキン</t>
    </rPh>
    <rPh sb="182" eb="184">
      <t>ウンヨウ</t>
    </rPh>
    <rPh sb="185" eb="187">
      <t>ヒツヨウ</t>
    </rPh>
    <phoneticPr fontId="7"/>
  </si>
  <si>
    <t>平成28年度より簡易水道事業が廃止され、水道事業へ統合されている。
①経常収支比率は100%を下回り赤字となっている。簡水統合によるものか、昨年度と比較して15%程度値が減少している。②累積欠損金比率は依然として高い数値を示しているため、健全経営ができているとはいえない。ただ、経常収支比率が悪化しているにも関わらずこの値が改善しているのは、給水収益増加によるものであると考えられる。短期的な支払い能力を示す③流動比率は100%を下回ってしまい、安全性に欠ける状態となっている。④企業債残高対給水収益比率は全国平均、類似団体を大きく上回り、企業債への依存度が高いと判断される。⑤料金回収率は100%を下回っているため、料金によって必要な経費を回収できていない状況にある。⑦施設利用率は類似団体を上回っている。⑧有収率についても、全国平均、類似団体を上回っているため、比較的漏水が少ないと考えられる。</t>
    <rPh sb="0" eb="2">
      <t>ヘイセイ</t>
    </rPh>
    <rPh sb="4" eb="6">
      <t>ネンド</t>
    </rPh>
    <rPh sb="8" eb="10">
      <t>カンイ</t>
    </rPh>
    <rPh sb="10" eb="12">
      <t>スイドウ</t>
    </rPh>
    <rPh sb="12" eb="14">
      <t>ジギョウ</t>
    </rPh>
    <rPh sb="15" eb="17">
      <t>ハイシ</t>
    </rPh>
    <rPh sb="20" eb="22">
      <t>スイドウ</t>
    </rPh>
    <rPh sb="22" eb="24">
      <t>ジギョウ</t>
    </rPh>
    <rPh sb="25" eb="27">
      <t>トウゴウ</t>
    </rPh>
    <rPh sb="35" eb="37">
      <t>ケイジョウ</t>
    </rPh>
    <rPh sb="37" eb="39">
      <t>シュウシ</t>
    </rPh>
    <rPh sb="39" eb="41">
      <t>ヒリツ</t>
    </rPh>
    <rPh sb="47" eb="49">
      <t>シタマワ</t>
    </rPh>
    <rPh sb="50" eb="52">
      <t>アカジ</t>
    </rPh>
    <rPh sb="59" eb="60">
      <t>カン</t>
    </rPh>
    <rPh sb="60" eb="61">
      <t>スイ</t>
    </rPh>
    <rPh sb="61" eb="63">
      <t>トウゴウ</t>
    </rPh>
    <rPh sb="70" eb="73">
      <t>サクネンド</t>
    </rPh>
    <rPh sb="74" eb="76">
      <t>ヒカク</t>
    </rPh>
    <rPh sb="81" eb="83">
      <t>テイド</t>
    </rPh>
    <rPh sb="83" eb="84">
      <t>アタイ</t>
    </rPh>
    <rPh sb="85" eb="87">
      <t>ゲンショウ</t>
    </rPh>
    <rPh sb="93" eb="95">
      <t>ルイセキ</t>
    </rPh>
    <rPh sb="95" eb="98">
      <t>ケッソンキン</t>
    </rPh>
    <rPh sb="98" eb="100">
      <t>ヒリツ</t>
    </rPh>
    <rPh sb="101" eb="103">
      <t>イゼン</t>
    </rPh>
    <rPh sb="106" eb="107">
      <t>タカ</t>
    </rPh>
    <rPh sb="108" eb="110">
      <t>スウチ</t>
    </rPh>
    <rPh sb="111" eb="112">
      <t>シメ</t>
    </rPh>
    <rPh sb="119" eb="121">
      <t>ケンゼン</t>
    </rPh>
    <rPh sb="121" eb="123">
      <t>ケイエイ</t>
    </rPh>
    <rPh sb="139" eb="141">
      <t>ケイジョウ</t>
    </rPh>
    <rPh sb="141" eb="143">
      <t>シュウシ</t>
    </rPh>
    <rPh sb="143" eb="145">
      <t>ヒリツ</t>
    </rPh>
    <rPh sb="146" eb="148">
      <t>アッカ</t>
    </rPh>
    <rPh sb="154" eb="155">
      <t>カカ</t>
    </rPh>
    <rPh sb="160" eb="161">
      <t>アタイ</t>
    </rPh>
    <rPh sb="162" eb="164">
      <t>カイゼン</t>
    </rPh>
    <rPh sb="171" eb="173">
      <t>キュウスイ</t>
    </rPh>
    <rPh sb="173" eb="175">
      <t>シュウエキ</t>
    </rPh>
    <rPh sb="175" eb="177">
      <t>ゾウカ</t>
    </rPh>
    <rPh sb="186" eb="187">
      <t>カンガ</t>
    </rPh>
    <rPh sb="192" eb="195">
      <t>タンキテキ</t>
    </rPh>
    <rPh sb="196" eb="198">
      <t>シハラ</t>
    </rPh>
    <rPh sb="199" eb="201">
      <t>ノウリョク</t>
    </rPh>
    <rPh sb="202" eb="203">
      <t>シメ</t>
    </rPh>
    <rPh sb="205" eb="207">
      <t>リュウドウ</t>
    </rPh>
    <rPh sb="207" eb="209">
      <t>ヒリツ</t>
    </rPh>
    <rPh sb="215" eb="217">
      <t>シタマワ</t>
    </rPh>
    <rPh sb="223" eb="226">
      <t>アンゼンセイ</t>
    </rPh>
    <rPh sb="227" eb="228">
      <t>カ</t>
    </rPh>
    <rPh sb="230" eb="232">
      <t>ジョウタイ</t>
    </rPh>
    <rPh sb="240" eb="242">
      <t>キギョウ</t>
    </rPh>
    <rPh sb="242" eb="243">
      <t>サイ</t>
    </rPh>
    <rPh sb="243" eb="245">
      <t>ザンダカ</t>
    </rPh>
    <rPh sb="245" eb="246">
      <t>タイ</t>
    </rPh>
    <rPh sb="246" eb="248">
      <t>キュウスイ</t>
    </rPh>
    <rPh sb="248" eb="250">
      <t>シュウエキ</t>
    </rPh>
    <rPh sb="250" eb="252">
      <t>ヒリツ</t>
    </rPh>
    <rPh sb="253" eb="255">
      <t>ゼンコク</t>
    </rPh>
    <rPh sb="255" eb="257">
      <t>ヘイキン</t>
    </rPh>
    <rPh sb="258" eb="260">
      <t>ルイジ</t>
    </rPh>
    <rPh sb="260" eb="262">
      <t>ダンタイ</t>
    </rPh>
    <rPh sb="263" eb="264">
      <t>オオ</t>
    </rPh>
    <rPh sb="266" eb="268">
      <t>ウワマワ</t>
    </rPh>
    <rPh sb="270" eb="272">
      <t>キギョウ</t>
    </rPh>
    <rPh sb="272" eb="273">
      <t>サイ</t>
    </rPh>
    <rPh sb="275" eb="278">
      <t>イゾンド</t>
    </rPh>
    <rPh sb="279" eb="280">
      <t>タカ</t>
    </rPh>
    <rPh sb="282" eb="284">
      <t>ハンダン</t>
    </rPh>
    <rPh sb="336" eb="338">
      <t>シセツ</t>
    </rPh>
    <rPh sb="338" eb="341">
      <t>リヨウリツ</t>
    </rPh>
    <rPh sb="342" eb="344">
      <t>ルイジ</t>
    </rPh>
    <rPh sb="344" eb="346">
      <t>ダンタイ</t>
    </rPh>
    <rPh sb="347" eb="349">
      <t>ウワマワ</t>
    </rPh>
    <rPh sb="355" eb="356">
      <t>ユウ</t>
    </rPh>
    <rPh sb="356" eb="358">
      <t>シュウリツ</t>
    </rPh>
    <rPh sb="364" eb="366">
      <t>ゼンコク</t>
    </rPh>
    <rPh sb="366" eb="368">
      <t>ヘイキン</t>
    </rPh>
    <rPh sb="369" eb="371">
      <t>ルイジ</t>
    </rPh>
    <rPh sb="371" eb="373">
      <t>ダンタイ</t>
    </rPh>
    <rPh sb="374" eb="376">
      <t>ウワマワ</t>
    </rPh>
    <rPh sb="383" eb="386">
      <t>ヒカクテキ</t>
    </rPh>
    <rPh sb="386" eb="388">
      <t>ロウスイ</t>
    </rPh>
    <rPh sb="389" eb="390">
      <t>スク</t>
    </rPh>
    <rPh sb="393" eb="394">
      <t>カンガ</t>
    </rPh>
    <phoneticPr fontId="7"/>
  </si>
  <si>
    <t>①有形固定資産減価償却率は、簡易水道事業の統合によって値が昨年度と比較して大きく下がっている。簡易水道事業の固定資産が統合時に加算されるが、減価償却累計額については0で計上されるためである。翌年度には減価償却費が計上されるため、実質的な値が表れるものと想定される。②管路経年化率も大きく値を減少させているが、③管路更新率にはさほど影響がない。</t>
    <rPh sb="1" eb="3">
      <t>ユウケイ</t>
    </rPh>
    <rPh sb="3" eb="5">
      <t>コテイ</t>
    </rPh>
    <rPh sb="5" eb="7">
      <t>シサン</t>
    </rPh>
    <rPh sb="7" eb="9">
      <t>ゲンカ</t>
    </rPh>
    <rPh sb="9" eb="11">
      <t>ショウキャク</t>
    </rPh>
    <rPh sb="11" eb="12">
      <t>リツ</t>
    </rPh>
    <rPh sb="14" eb="16">
      <t>カンイ</t>
    </rPh>
    <rPh sb="16" eb="18">
      <t>スイドウ</t>
    </rPh>
    <rPh sb="18" eb="20">
      <t>ジギョウ</t>
    </rPh>
    <rPh sb="21" eb="23">
      <t>トウゴウ</t>
    </rPh>
    <rPh sb="27" eb="28">
      <t>アタイ</t>
    </rPh>
    <rPh sb="29" eb="32">
      <t>サクネンド</t>
    </rPh>
    <rPh sb="33" eb="35">
      <t>ヒカク</t>
    </rPh>
    <rPh sb="37" eb="38">
      <t>オオ</t>
    </rPh>
    <rPh sb="40" eb="41">
      <t>サ</t>
    </rPh>
    <rPh sb="47" eb="49">
      <t>カンイ</t>
    </rPh>
    <rPh sb="49" eb="51">
      <t>スイドウ</t>
    </rPh>
    <rPh sb="51" eb="53">
      <t>ジギョウ</t>
    </rPh>
    <rPh sb="54" eb="56">
      <t>コテイ</t>
    </rPh>
    <rPh sb="56" eb="58">
      <t>シサン</t>
    </rPh>
    <rPh sb="59" eb="61">
      <t>トウゴウ</t>
    </rPh>
    <rPh sb="61" eb="62">
      <t>ジ</t>
    </rPh>
    <rPh sb="63" eb="65">
      <t>カサン</t>
    </rPh>
    <rPh sb="70" eb="72">
      <t>ゲンカ</t>
    </rPh>
    <rPh sb="72" eb="74">
      <t>ショウキャク</t>
    </rPh>
    <rPh sb="74" eb="77">
      <t>ルイケイガク</t>
    </rPh>
    <rPh sb="84" eb="86">
      <t>ケイジョウ</t>
    </rPh>
    <rPh sb="95" eb="98">
      <t>ヨクネンド</t>
    </rPh>
    <rPh sb="100" eb="102">
      <t>ゲンカ</t>
    </rPh>
    <rPh sb="102" eb="104">
      <t>ショウキャク</t>
    </rPh>
    <rPh sb="104" eb="105">
      <t>ヒ</t>
    </rPh>
    <rPh sb="106" eb="108">
      <t>ケイジョウ</t>
    </rPh>
    <rPh sb="114" eb="117">
      <t>ジッシツテキ</t>
    </rPh>
    <rPh sb="118" eb="119">
      <t>アタイ</t>
    </rPh>
    <rPh sb="120" eb="121">
      <t>アラワ</t>
    </rPh>
    <rPh sb="126" eb="128">
      <t>ソウテイ</t>
    </rPh>
    <rPh sb="133" eb="135">
      <t>カンロ</t>
    </rPh>
    <rPh sb="135" eb="138">
      <t>ケイネンカ</t>
    </rPh>
    <rPh sb="138" eb="139">
      <t>リツ</t>
    </rPh>
    <rPh sb="140" eb="141">
      <t>オオ</t>
    </rPh>
    <rPh sb="143" eb="144">
      <t>アタイ</t>
    </rPh>
    <rPh sb="145" eb="147">
      <t>ゲンショウ</t>
    </rPh>
    <rPh sb="155" eb="157">
      <t>カンロ</t>
    </rPh>
    <rPh sb="157" eb="159">
      <t>コウシン</t>
    </rPh>
    <rPh sb="159" eb="160">
      <t>リツ</t>
    </rPh>
    <rPh sb="165" eb="167">
      <t>エイキョウ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</si>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</sst>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0.44</c:v>
                </c:pt>
                <c:pt idx="3" formatCode="#,##0.00;&quot;△&quot;#,##0.00;&quot;-&quot;">
                  <c:v>0.79</c:v>
                </c:pt>
                <c:pt idx="4" formatCode="#,##0.00;&quot;△&quot;#,##0.00;&quot;-&quot;">
                  <c:v>0.76</c:v>
                </c:pt>
              </c:numCache>
            </c:numRef>
          </c:val>
        </c:ser>
        <c:dLbls>
          <c:showLegendKey val="0"/>
          <c:showVal val="0"/>
          <c:showCatName val="0"/>
          <c:showSerName val="0"/>
          <c:showPercent val="0"/>
          <c:showBubbleSize val="0"/>
        </c:dLbls>
        <c:gapWidth val="150"/>
        <c:axId val="336984008"/>
        <c:axId val="3369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0.47</c:v>
                </c:pt>
              </c:numCache>
            </c:numRef>
          </c:val>
          <c:smooth val="0"/>
        </c:ser>
        <c:dLbls>
          <c:showLegendKey val="0"/>
          <c:showVal val="0"/>
          <c:showCatName val="0"/>
          <c:showSerName val="0"/>
          <c:showPercent val="0"/>
          <c:showBubbleSize val="0"/>
        </c:dLbls>
        <c:marker val="1"/>
        <c:smooth val="0"/>
        <c:axId val="336984008"/>
        <c:axId val="336982048"/>
      </c:lineChart>
      <c:dateAx>
        <c:axId val="336984008"/>
        <c:scaling>
          <c:orientation val="minMax"/>
        </c:scaling>
        <c:delete val="1"/>
        <c:axPos val="b"/>
        <c:numFmt formatCode="ge" sourceLinked="1"/>
        <c:majorTickMark val="none"/>
        <c:minorTickMark val="none"/>
        <c:tickLblPos val="none"/>
        <c:crossAx val="336982048"/>
        <c:crosses val="autoZero"/>
        <c:auto val="1"/>
        <c:lblOffset val="100"/>
        <c:baseTimeUnit val="years"/>
      </c:dateAx>
      <c:valAx>
        <c:axId val="3369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8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54.46</c:v>
                </c:pt>
                <c:pt idx="1">
                  <c:v>54.52</c:v>
                </c:pt>
                <c:pt idx="2">
                  <c:v>52.44</c:v>
                </c:pt>
                <c:pt idx="3">
                  <c:v>54.09</c:v>
                </c:pt>
                <c:pt idx="4">
                  <c:v>66.489999999999995</c:v>
                </c:pt>
              </c:numCache>
            </c:numRef>
          </c:val>
        </c:ser>
        <c:dLbls>
          <c:showLegendKey val="0"/>
          <c:showVal val="0"/>
          <c:showCatName val="0"/>
          <c:showSerName val="0"/>
          <c:showPercent val="0"/>
          <c:showBubbleSize val="0"/>
        </c:dLbls>
        <c:gapWidth val="150"/>
        <c:axId val="336986752"/>
        <c:axId val="33698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54.24</c:v>
                </c:pt>
              </c:numCache>
            </c:numRef>
          </c:val>
          <c:smooth val="0"/>
        </c:ser>
        <c:dLbls>
          <c:showLegendKey val="0"/>
          <c:showVal val="0"/>
          <c:showCatName val="0"/>
          <c:showSerName val="0"/>
          <c:showPercent val="0"/>
          <c:showBubbleSize val="0"/>
        </c:dLbls>
        <c:marker val="1"/>
        <c:smooth val="0"/>
        <c:axId val="336986752"/>
        <c:axId val="336983224"/>
      </c:lineChart>
      <c:dateAx>
        <c:axId val="336986752"/>
        <c:scaling>
          <c:orientation val="minMax"/>
        </c:scaling>
        <c:delete val="1"/>
        <c:axPos val="b"/>
        <c:numFmt formatCode="ge" sourceLinked="1"/>
        <c:majorTickMark val="none"/>
        <c:minorTickMark val="none"/>
        <c:tickLblPos val="none"/>
        <c:crossAx val="336983224"/>
        <c:crosses val="autoZero"/>
        <c:auto val="1"/>
        <c:lblOffset val="100"/>
        <c:baseTimeUnit val="years"/>
      </c:dateAx>
      <c:valAx>
        <c:axId val="33698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90.91</c:v>
                </c:pt>
                <c:pt idx="1">
                  <c:v>90.91</c:v>
                </c:pt>
                <c:pt idx="2">
                  <c:v>91.74</c:v>
                </c:pt>
                <c:pt idx="3">
                  <c:v>91.74</c:v>
                </c:pt>
                <c:pt idx="4">
                  <c:v>92.1</c:v>
                </c:pt>
              </c:numCache>
            </c:numRef>
          </c:val>
        </c:ser>
        <c:dLbls>
          <c:showLegendKey val="0"/>
          <c:showVal val="0"/>
          <c:showCatName val="0"/>
          <c:showSerName val="0"/>
          <c:showPercent val="0"/>
          <c:showBubbleSize val="0"/>
        </c:dLbls>
        <c:gapWidth val="150"/>
        <c:axId val="338319104"/>
        <c:axId val="33831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81.680000000000007</c:v>
                </c:pt>
              </c:numCache>
            </c:numRef>
          </c:val>
          <c:smooth val="0"/>
        </c:ser>
        <c:dLbls>
          <c:showLegendKey val="0"/>
          <c:showVal val="0"/>
          <c:showCatName val="0"/>
          <c:showSerName val="0"/>
          <c:showPercent val="0"/>
          <c:showBubbleSize val="0"/>
        </c:dLbls>
        <c:marker val="1"/>
        <c:smooth val="0"/>
        <c:axId val="338319104"/>
        <c:axId val="338317928"/>
      </c:lineChart>
      <c:dateAx>
        <c:axId val="338319104"/>
        <c:scaling>
          <c:orientation val="minMax"/>
        </c:scaling>
        <c:delete val="1"/>
        <c:axPos val="b"/>
        <c:numFmt formatCode="ge" sourceLinked="1"/>
        <c:majorTickMark val="none"/>
        <c:minorTickMark val="none"/>
        <c:tickLblPos val="none"/>
        <c:crossAx val="338317928"/>
        <c:crosses val="autoZero"/>
        <c:auto val="1"/>
        <c:lblOffset val="100"/>
        <c:baseTimeUnit val="years"/>
      </c:dateAx>
      <c:valAx>
        <c:axId val="33831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91.76</c:v>
                </c:pt>
                <c:pt idx="1">
                  <c:v>87.71</c:v>
                </c:pt>
                <c:pt idx="2">
                  <c:v>93.69</c:v>
                </c:pt>
                <c:pt idx="3">
                  <c:v>99.76</c:v>
                </c:pt>
                <c:pt idx="4">
                  <c:v>84.92</c:v>
                </c:pt>
              </c:numCache>
            </c:numRef>
          </c:val>
        </c:ser>
        <c:dLbls>
          <c:showLegendKey val="0"/>
          <c:showVal val="0"/>
          <c:showCatName val="0"/>
          <c:showSerName val="0"/>
          <c:showPercent val="0"/>
          <c:showBubbleSize val="0"/>
        </c:dLbls>
        <c:gapWidth val="150"/>
        <c:axId val="336984400"/>
        <c:axId val="33698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111.34</c:v>
                </c:pt>
              </c:numCache>
            </c:numRef>
          </c:val>
          <c:smooth val="0"/>
        </c:ser>
        <c:dLbls>
          <c:showLegendKey val="0"/>
          <c:showVal val="0"/>
          <c:showCatName val="0"/>
          <c:showSerName val="0"/>
          <c:showPercent val="0"/>
          <c:showBubbleSize val="0"/>
        </c:dLbls>
        <c:marker val="1"/>
        <c:smooth val="0"/>
        <c:axId val="336984400"/>
        <c:axId val="336987144"/>
      </c:lineChart>
      <c:dateAx>
        <c:axId val="336984400"/>
        <c:scaling>
          <c:orientation val="minMax"/>
        </c:scaling>
        <c:delete val="1"/>
        <c:axPos val="b"/>
        <c:numFmt formatCode="ge" sourceLinked="1"/>
        <c:majorTickMark val="none"/>
        <c:minorTickMark val="none"/>
        <c:tickLblPos val="none"/>
        <c:crossAx val="336987144"/>
        <c:crosses val="autoZero"/>
        <c:auto val="1"/>
        <c:lblOffset val="100"/>
        <c:baseTimeUnit val="years"/>
      </c:dateAx>
      <c:valAx>
        <c:axId val="336987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9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39.24</c:v>
                </c:pt>
                <c:pt idx="1">
                  <c:v>44.91</c:v>
                </c:pt>
                <c:pt idx="2">
                  <c:v>48.16</c:v>
                </c:pt>
                <c:pt idx="3">
                  <c:v>48.35</c:v>
                </c:pt>
                <c:pt idx="4">
                  <c:v>18.62</c:v>
                </c:pt>
              </c:numCache>
            </c:numRef>
          </c:val>
        </c:ser>
        <c:dLbls>
          <c:showLegendKey val="0"/>
          <c:showVal val="0"/>
          <c:showCatName val="0"/>
          <c:showSerName val="0"/>
          <c:showPercent val="0"/>
          <c:showBubbleSize val="0"/>
        </c:dLbls>
        <c:gapWidth val="150"/>
        <c:axId val="336985576"/>
        <c:axId val="33698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48.14</c:v>
                </c:pt>
              </c:numCache>
            </c:numRef>
          </c:val>
          <c:smooth val="0"/>
        </c:ser>
        <c:dLbls>
          <c:showLegendKey val="0"/>
          <c:showVal val="0"/>
          <c:showCatName val="0"/>
          <c:showSerName val="0"/>
          <c:showPercent val="0"/>
          <c:showBubbleSize val="0"/>
        </c:dLbls>
        <c:marker val="1"/>
        <c:smooth val="0"/>
        <c:axId val="336985576"/>
        <c:axId val="336988712"/>
      </c:lineChart>
      <c:dateAx>
        <c:axId val="336985576"/>
        <c:scaling>
          <c:orientation val="minMax"/>
        </c:scaling>
        <c:delete val="1"/>
        <c:axPos val="b"/>
        <c:numFmt formatCode="ge" sourceLinked="1"/>
        <c:majorTickMark val="none"/>
        <c:minorTickMark val="none"/>
        <c:tickLblPos val="none"/>
        <c:crossAx val="336988712"/>
        <c:crosses val="autoZero"/>
        <c:auto val="1"/>
        <c:lblOffset val="100"/>
        <c:baseTimeUnit val="years"/>
      </c:dateAx>
      <c:valAx>
        <c:axId val="33698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8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17.11</c:v>
                </c:pt>
                <c:pt idx="1">
                  <c:v>17.11</c:v>
                </c:pt>
                <c:pt idx="2">
                  <c:v>17.079999999999998</c:v>
                </c:pt>
                <c:pt idx="3">
                  <c:v>17.079999999999998</c:v>
                </c:pt>
                <c:pt idx="4">
                  <c:v>4.43</c:v>
                </c:pt>
              </c:numCache>
            </c:numRef>
          </c:val>
        </c:ser>
        <c:dLbls>
          <c:showLegendKey val="0"/>
          <c:showVal val="0"/>
          <c:showCatName val="0"/>
          <c:showSerName val="0"/>
          <c:showPercent val="0"/>
          <c:showBubbleSize val="0"/>
        </c:dLbls>
        <c:gapWidth val="150"/>
        <c:axId val="336986360"/>
        <c:axId val="33698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11.13</c:v>
                </c:pt>
              </c:numCache>
            </c:numRef>
          </c:val>
          <c:smooth val="0"/>
        </c:ser>
        <c:dLbls>
          <c:showLegendKey val="0"/>
          <c:showVal val="0"/>
          <c:showCatName val="0"/>
          <c:showSerName val="0"/>
          <c:showPercent val="0"/>
          <c:showBubbleSize val="0"/>
        </c:dLbls>
        <c:marker val="1"/>
        <c:smooth val="0"/>
        <c:axId val="336986360"/>
        <c:axId val="336987928"/>
      </c:lineChart>
      <c:dateAx>
        <c:axId val="336986360"/>
        <c:scaling>
          <c:orientation val="minMax"/>
        </c:scaling>
        <c:delete val="1"/>
        <c:axPos val="b"/>
        <c:numFmt formatCode="ge" sourceLinked="1"/>
        <c:majorTickMark val="none"/>
        <c:minorTickMark val="none"/>
        <c:tickLblPos val="none"/>
        <c:crossAx val="336987928"/>
        <c:crosses val="autoZero"/>
        <c:auto val="1"/>
        <c:lblOffset val="100"/>
        <c:baseTimeUnit val="years"/>
      </c:dateAx>
      <c:valAx>
        <c:axId val="33698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8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285.54000000000002</c:v>
                </c:pt>
                <c:pt idx="1">
                  <c:v>378.2</c:v>
                </c:pt>
                <c:pt idx="2">
                  <c:v>168.39</c:v>
                </c:pt>
                <c:pt idx="3">
                  <c:v>166.66</c:v>
                </c:pt>
                <c:pt idx="4">
                  <c:v>107.22</c:v>
                </c:pt>
              </c:numCache>
            </c:numRef>
          </c:val>
        </c:ser>
        <c:dLbls>
          <c:showLegendKey val="0"/>
          <c:showVal val="0"/>
          <c:showCatName val="0"/>
          <c:showSerName val="0"/>
          <c:showPercent val="0"/>
          <c:showBubbleSize val="0"/>
        </c:dLbls>
        <c:gapWidth val="150"/>
        <c:axId val="337725872"/>
        <c:axId val="33772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10.130000000000001</c:v>
                </c:pt>
              </c:numCache>
            </c:numRef>
          </c:val>
          <c:smooth val="0"/>
        </c:ser>
        <c:dLbls>
          <c:showLegendKey val="0"/>
          <c:showVal val="0"/>
          <c:showCatName val="0"/>
          <c:showSerName val="0"/>
          <c:showPercent val="0"/>
          <c:showBubbleSize val="0"/>
        </c:dLbls>
        <c:marker val="1"/>
        <c:smooth val="0"/>
        <c:axId val="337725872"/>
        <c:axId val="337724304"/>
      </c:lineChart>
      <c:dateAx>
        <c:axId val="337725872"/>
        <c:scaling>
          <c:orientation val="minMax"/>
        </c:scaling>
        <c:delete val="1"/>
        <c:axPos val="b"/>
        <c:numFmt formatCode="ge" sourceLinked="1"/>
        <c:majorTickMark val="none"/>
        <c:minorTickMark val="none"/>
        <c:tickLblPos val="none"/>
        <c:crossAx val="337724304"/>
        <c:crosses val="autoZero"/>
        <c:auto val="1"/>
        <c:lblOffset val="100"/>
        <c:baseTimeUnit val="years"/>
      </c:dateAx>
      <c:valAx>
        <c:axId val="33772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837.25</c:v>
                </c:pt>
                <c:pt idx="1">
                  <c:v>762.15</c:v>
                </c:pt>
                <c:pt idx="2">
                  <c:v>171.63</c:v>
                </c:pt>
                <c:pt idx="3">
                  <c:v>221.04</c:v>
                </c:pt>
                <c:pt idx="4">
                  <c:v>61.81</c:v>
                </c:pt>
              </c:numCache>
            </c:numRef>
          </c:val>
        </c:ser>
        <c:dLbls>
          <c:showLegendKey val="0"/>
          <c:showVal val="0"/>
          <c:showCatName val="0"/>
          <c:showSerName val="0"/>
          <c:showPercent val="0"/>
          <c:showBubbleSize val="0"/>
        </c:dLbls>
        <c:gapWidth val="150"/>
        <c:axId val="337723128"/>
        <c:axId val="33772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388.67</c:v>
                </c:pt>
              </c:numCache>
            </c:numRef>
          </c:val>
          <c:smooth val="0"/>
        </c:ser>
        <c:dLbls>
          <c:showLegendKey val="0"/>
          <c:showVal val="0"/>
          <c:showCatName val="0"/>
          <c:showSerName val="0"/>
          <c:showPercent val="0"/>
          <c:showBubbleSize val="0"/>
        </c:dLbls>
        <c:marker val="1"/>
        <c:smooth val="0"/>
        <c:axId val="337723128"/>
        <c:axId val="337721560"/>
      </c:lineChart>
      <c:dateAx>
        <c:axId val="337723128"/>
        <c:scaling>
          <c:orientation val="minMax"/>
        </c:scaling>
        <c:delete val="1"/>
        <c:axPos val="b"/>
        <c:numFmt formatCode="ge" sourceLinked="1"/>
        <c:majorTickMark val="none"/>
        <c:minorTickMark val="none"/>
        <c:tickLblPos val="none"/>
        <c:crossAx val="337721560"/>
        <c:crosses val="autoZero"/>
        <c:auto val="1"/>
        <c:lblOffset val="100"/>
        <c:baseTimeUnit val="years"/>
      </c:dateAx>
      <c:valAx>
        <c:axId val="337721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2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603.79</c:v>
                </c:pt>
                <c:pt idx="1">
                  <c:v>571.41999999999996</c:v>
                </c:pt>
                <c:pt idx="2">
                  <c:v>601.11</c:v>
                </c:pt>
                <c:pt idx="3">
                  <c:v>592.38</c:v>
                </c:pt>
                <c:pt idx="4">
                  <c:v>1255.33</c:v>
                </c:pt>
              </c:numCache>
            </c:numRef>
          </c:val>
        </c:ser>
        <c:dLbls>
          <c:showLegendKey val="0"/>
          <c:showVal val="0"/>
          <c:showCatName val="0"/>
          <c:showSerName val="0"/>
          <c:showPercent val="0"/>
          <c:showBubbleSize val="0"/>
        </c:dLbls>
        <c:gapWidth val="150"/>
        <c:axId val="337723912"/>
        <c:axId val="33772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422.5</c:v>
                </c:pt>
              </c:numCache>
            </c:numRef>
          </c:val>
          <c:smooth val="0"/>
        </c:ser>
        <c:dLbls>
          <c:showLegendKey val="0"/>
          <c:showVal val="0"/>
          <c:showCatName val="0"/>
          <c:showSerName val="0"/>
          <c:showPercent val="0"/>
          <c:showBubbleSize val="0"/>
        </c:dLbls>
        <c:marker val="1"/>
        <c:smooth val="0"/>
        <c:axId val="337723912"/>
        <c:axId val="337727048"/>
      </c:lineChart>
      <c:dateAx>
        <c:axId val="337723912"/>
        <c:scaling>
          <c:orientation val="minMax"/>
        </c:scaling>
        <c:delete val="1"/>
        <c:axPos val="b"/>
        <c:numFmt formatCode="ge" sourceLinked="1"/>
        <c:majorTickMark val="none"/>
        <c:minorTickMark val="none"/>
        <c:tickLblPos val="none"/>
        <c:crossAx val="337727048"/>
        <c:crosses val="autoZero"/>
        <c:auto val="1"/>
        <c:lblOffset val="100"/>
        <c:baseTimeUnit val="years"/>
      </c:dateAx>
      <c:valAx>
        <c:axId val="337727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2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82.34</c:v>
                </c:pt>
                <c:pt idx="1">
                  <c:v>68.91</c:v>
                </c:pt>
                <c:pt idx="2">
                  <c:v>79.78</c:v>
                </c:pt>
                <c:pt idx="3">
                  <c:v>77.06</c:v>
                </c:pt>
                <c:pt idx="4">
                  <c:v>58.48</c:v>
                </c:pt>
              </c:numCache>
            </c:numRef>
          </c:val>
        </c:ser>
        <c:dLbls>
          <c:showLegendKey val="0"/>
          <c:showVal val="0"/>
          <c:showCatName val="0"/>
          <c:showSerName val="0"/>
          <c:showPercent val="0"/>
          <c:showBubbleSize val="0"/>
        </c:dLbls>
        <c:gapWidth val="150"/>
        <c:axId val="337725480"/>
        <c:axId val="3377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101.64</c:v>
                </c:pt>
              </c:numCache>
            </c:numRef>
          </c:val>
          <c:smooth val="0"/>
        </c:ser>
        <c:dLbls>
          <c:showLegendKey val="0"/>
          <c:showVal val="0"/>
          <c:showCatName val="0"/>
          <c:showSerName val="0"/>
          <c:showPercent val="0"/>
          <c:showBubbleSize val="0"/>
        </c:dLbls>
        <c:marker val="1"/>
        <c:smooth val="0"/>
        <c:axId val="337725480"/>
        <c:axId val="337721952"/>
      </c:lineChart>
      <c:dateAx>
        <c:axId val="337725480"/>
        <c:scaling>
          <c:orientation val="minMax"/>
        </c:scaling>
        <c:delete val="1"/>
        <c:axPos val="b"/>
        <c:numFmt formatCode="ge" sourceLinked="1"/>
        <c:majorTickMark val="none"/>
        <c:minorTickMark val="none"/>
        <c:tickLblPos val="none"/>
        <c:crossAx val="337721952"/>
        <c:crosses val="autoZero"/>
        <c:auto val="1"/>
        <c:lblOffset val="100"/>
        <c:baseTimeUnit val="years"/>
      </c:dateAx>
      <c:valAx>
        <c:axId val="3377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2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126.5</c:v>
                </c:pt>
                <c:pt idx="1">
                  <c:v>150.63</c:v>
                </c:pt>
                <c:pt idx="2">
                  <c:v>130.25</c:v>
                </c:pt>
                <c:pt idx="3">
                  <c:v>134.69999999999999</c:v>
                </c:pt>
                <c:pt idx="4">
                  <c:v>180.62</c:v>
                </c:pt>
              </c:numCache>
            </c:numRef>
          </c:val>
        </c:ser>
        <c:dLbls>
          <c:showLegendKey val="0"/>
          <c:showVal val="0"/>
          <c:showCatName val="0"/>
          <c:showSerName val="0"/>
          <c:showPercent val="0"/>
          <c:showBubbleSize val="0"/>
        </c:dLbls>
        <c:gapWidth val="150"/>
        <c:axId val="337722736"/>
        <c:axId val="3377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179.16</c:v>
                </c:pt>
              </c:numCache>
            </c:numRef>
          </c:val>
          <c:smooth val="0"/>
        </c:ser>
        <c:dLbls>
          <c:showLegendKey val="0"/>
          <c:showVal val="0"/>
          <c:showCatName val="0"/>
          <c:showSerName val="0"/>
          <c:showPercent val="0"/>
          <c:showBubbleSize val="0"/>
        </c:dLbls>
        <c:marker val="1"/>
        <c:smooth val="0"/>
        <c:axId val="337722736"/>
        <c:axId val="337723520"/>
      </c:lineChart>
      <c:dateAx>
        <c:axId val="337722736"/>
        <c:scaling>
          <c:orientation val="minMax"/>
        </c:scaling>
        <c:delete val="1"/>
        <c:axPos val="b"/>
        <c:numFmt formatCode="ge" sourceLinked="1"/>
        <c:majorTickMark val="none"/>
        <c:minorTickMark val="none"/>
        <c:tickLblPos val="none"/>
        <c:crossAx val="337723520"/>
        <c:crosses val="autoZero"/>
        <c:auto val="1"/>
        <c:lblOffset val="100"/>
        <c:baseTimeUnit val="years"/>
      </c:dateAx>
      <c:valAx>
        <c:axId val="337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2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70" zoomScaleNormal="7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鳥取県　伯耆町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11259</v>
      </c>
      <c r="AM8" s="61"/>
      <c r="AN8" s="61"/>
      <c r="AO8" s="61"/>
      <c r="AP8" s="61"/>
      <c r="AQ8" s="61"/>
      <c r="AR8" s="61"/>
      <c r="AS8" s="61"/>
      <c r="AT8" s="51">
        <f>データ!$S$6</f>
        <v>139.44</v>
      </c>
      <c r="AU8" s="52"/>
      <c r="AV8" s="52"/>
      <c r="AW8" s="52"/>
      <c r="AX8" s="52"/>
      <c r="AY8" s="52"/>
      <c r="AZ8" s="52"/>
      <c r="BA8" s="52"/>
      <c r="BB8" s="53">
        <f>データ!$T$6</f>
        <v>80.739999999999995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57.92</v>
      </c>
      <c r="J10" s="52"/>
      <c r="K10" s="52"/>
      <c r="L10" s="52"/>
      <c r="M10" s="52"/>
      <c r="N10" s="52"/>
      <c r="O10" s="64"/>
      <c r="P10" s="53">
        <f>データ!$P$6</f>
        <v>94.45</v>
      </c>
      <c r="Q10" s="53"/>
      <c r="R10" s="53"/>
      <c r="S10" s="53"/>
      <c r="T10" s="53"/>
      <c r="U10" s="53"/>
      <c r="V10" s="53"/>
      <c r="W10" s="61">
        <f>データ!$Q$6</f>
        <v>2160</v>
      </c>
      <c r="X10" s="61"/>
      <c r="Y10" s="61"/>
      <c r="Z10" s="61"/>
      <c r="AA10" s="61"/>
      <c r="AB10" s="61"/>
      <c r="AC10" s="61"/>
      <c r="AD10" s="2"/>
      <c r="AE10" s="2"/>
      <c r="AF10" s="2"/>
      <c r="AG10" s="2"/>
      <c r="AH10" s="5"/>
      <c r="AI10" s="5"/>
      <c r="AJ10" s="5"/>
      <c r="AK10" s="5"/>
      <c r="AL10" s="61">
        <f>データ!$U$6</f>
        <v>10604</v>
      </c>
      <c r="AM10" s="61"/>
      <c r="AN10" s="61"/>
      <c r="AO10" s="61"/>
      <c r="AP10" s="61"/>
      <c r="AQ10" s="61"/>
      <c r="AR10" s="61"/>
      <c r="AS10" s="61"/>
      <c r="AT10" s="51">
        <f>データ!$V$6</f>
        <v>16.940000000000001</v>
      </c>
      <c r="AU10" s="52"/>
      <c r="AV10" s="52"/>
      <c r="AW10" s="52"/>
      <c r="AX10" s="52"/>
      <c r="AY10" s="52"/>
      <c r="AZ10" s="52"/>
      <c r="BA10" s="52"/>
      <c r="BB10" s="53">
        <f>データ!$W$6</f>
        <v>625.97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115</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313904</v>
      </c>
      <c r="D6" s="34">
        <f t="shared" si="3"/>
        <v>46</v>
      </c>
      <c r="E6" s="34">
        <f t="shared" si="3"/>
        <v>1</v>
      </c>
      <c r="F6" s="34">
        <f t="shared" si="3"/>
        <v>0</v>
      </c>
      <c r="G6" s="34">
        <f t="shared" si="3"/>
        <v>1</v>
      </c>
      <c r="H6" s="34" t="str">
        <f t="shared" si="3"/>
        <v>鳥取県　伯耆町</v>
      </c>
      <c r="I6" s="34" t="str">
        <f t="shared" si="3"/>
        <v>法適用</v>
      </c>
      <c r="J6" s="34" t="str">
        <f t="shared" si="3"/>
        <v>水道事業</v>
      </c>
      <c r="K6" s="34" t="str">
        <f t="shared" si="3"/>
        <v>末端給水事業</v>
      </c>
      <c r="L6" s="34" t="str">
        <f t="shared" si="3"/>
        <v>A7</v>
      </c>
      <c r="M6" s="34">
        <f t="shared" si="3"/>
        <v>0</v>
      </c>
      <c r="N6" s="35" t="str">
        <f t="shared" si="3"/>
        <v>-</v>
      </c>
      <c r="O6" s="35">
        <f t="shared" si="3"/>
        <v>57.92</v>
      </c>
      <c r="P6" s="35">
        <f t="shared" si="3"/>
        <v>94.45</v>
      </c>
      <c r="Q6" s="35">
        <f t="shared" si="3"/>
        <v>2160</v>
      </c>
      <c r="R6" s="35">
        <f t="shared" si="3"/>
        <v>11259</v>
      </c>
      <c r="S6" s="35">
        <f t="shared" si="3"/>
        <v>139.44</v>
      </c>
      <c r="T6" s="35">
        <f t="shared" si="3"/>
        <v>80.739999999999995</v>
      </c>
      <c r="U6" s="35">
        <f t="shared" si="3"/>
        <v>10604</v>
      </c>
      <c r="V6" s="35">
        <f t="shared" si="3"/>
        <v>16.940000000000001</v>
      </c>
      <c r="W6" s="35">
        <f t="shared" si="3"/>
        <v>625.97</v>
      </c>
      <c r="X6" s="36">
        <f>IF(X7="",NA(),X7)</f>
        <v>91.76</v>
      </c>
      <c r="Y6" s="36">
        <f t="shared" ref="Y6:AG6" si="4">IF(Y7="",NA(),Y7)</f>
        <v>87.71</v>
      </c>
      <c r="Z6" s="36">
        <f t="shared" si="4"/>
        <v>93.69</v>
      </c>
      <c r="AA6" s="36">
        <f t="shared" si="4"/>
        <v>99.76</v>
      </c>
      <c r="AB6" s="36">
        <f t="shared" si="4"/>
        <v>84.92</v>
      </c>
      <c r="AC6" s="36">
        <f t="shared" si="4"/>
        <v>104.95</v>
      </c>
      <c r="AD6" s="36">
        <f t="shared" si="4"/>
        <v>105.53</v>
      </c>
      <c r="AE6" s="36">
        <f t="shared" si="4"/>
        <v>107.2</v>
      </c>
      <c r="AF6" s="36">
        <f t="shared" si="4"/>
        <v>106.62</v>
      </c>
      <c r="AG6" s="36">
        <f t="shared" si="4"/>
        <v>111.34</v>
      </c>
      <c r="AH6" s="35" t="str">
        <f>IF(AH7="","",IF(AH7="-","【-】","【"&amp;SUBSTITUTE(TEXT(AH7,"#,##0.00"),"-","△")&amp;"】"))</f>
        <v>【114.35】</v>
      </c>
      <c r="AI6" s="36">
        <f>IF(AI7="",NA(),AI7)</f>
        <v>285.54000000000002</v>
      </c>
      <c r="AJ6" s="36">
        <f t="shared" ref="AJ6:AR6" si="5">IF(AJ7="",NA(),AJ7)</f>
        <v>378.2</v>
      </c>
      <c r="AK6" s="36">
        <f t="shared" si="5"/>
        <v>168.39</v>
      </c>
      <c r="AL6" s="36">
        <f t="shared" si="5"/>
        <v>166.66</v>
      </c>
      <c r="AM6" s="36">
        <f t="shared" si="5"/>
        <v>107.22</v>
      </c>
      <c r="AN6" s="36">
        <f t="shared" si="5"/>
        <v>26.81</v>
      </c>
      <c r="AO6" s="36">
        <f t="shared" si="5"/>
        <v>28.31</v>
      </c>
      <c r="AP6" s="36">
        <f t="shared" si="5"/>
        <v>13.46</v>
      </c>
      <c r="AQ6" s="36">
        <f t="shared" si="5"/>
        <v>12.59</v>
      </c>
      <c r="AR6" s="36">
        <f t="shared" si="5"/>
        <v>10.130000000000001</v>
      </c>
      <c r="AS6" s="35" t="str">
        <f>IF(AS7="","",IF(AS7="-","【-】","【"&amp;SUBSTITUTE(TEXT(AS7,"#,##0.00"),"-","△")&amp;"】"))</f>
        <v>【0.79】</v>
      </c>
      <c r="AT6" s="36">
        <f>IF(AT7="",NA(),AT7)</f>
        <v>837.25</v>
      </c>
      <c r="AU6" s="36">
        <f t="shared" ref="AU6:BC6" si="6">IF(AU7="",NA(),AU7)</f>
        <v>762.15</v>
      </c>
      <c r="AV6" s="36">
        <f t="shared" si="6"/>
        <v>171.63</v>
      </c>
      <c r="AW6" s="36">
        <f t="shared" si="6"/>
        <v>221.04</v>
      </c>
      <c r="AX6" s="36">
        <f t="shared" si="6"/>
        <v>61.81</v>
      </c>
      <c r="AY6" s="36">
        <f t="shared" si="6"/>
        <v>1002.64</v>
      </c>
      <c r="AZ6" s="36">
        <f t="shared" si="6"/>
        <v>1164.51</v>
      </c>
      <c r="BA6" s="36">
        <f t="shared" si="6"/>
        <v>434.72</v>
      </c>
      <c r="BB6" s="36">
        <f t="shared" si="6"/>
        <v>416.14</v>
      </c>
      <c r="BC6" s="36">
        <f t="shared" si="6"/>
        <v>388.67</v>
      </c>
      <c r="BD6" s="35" t="str">
        <f>IF(BD7="","",IF(BD7="-","【-】","【"&amp;SUBSTITUTE(TEXT(BD7,"#,##0.00"),"-","△")&amp;"】"))</f>
        <v>【262.87】</v>
      </c>
      <c r="BE6" s="36">
        <f>IF(BE7="",NA(),BE7)</f>
        <v>603.79</v>
      </c>
      <c r="BF6" s="36">
        <f t="shared" ref="BF6:BN6" si="7">IF(BF7="",NA(),BF7)</f>
        <v>571.41999999999996</v>
      </c>
      <c r="BG6" s="36">
        <f t="shared" si="7"/>
        <v>601.11</v>
      </c>
      <c r="BH6" s="36">
        <f t="shared" si="7"/>
        <v>592.38</v>
      </c>
      <c r="BI6" s="36">
        <f t="shared" si="7"/>
        <v>1255.33</v>
      </c>
      <c r="BJ6" s="36">
        <f t="shared" si="7"/>
        <v>520.29999999999995</v>
      </c>
      <c r="BK6" s="36">
        <f t="shared" si="7"/>
        <v>498.27</v>
      </c>
      <c r="BL6" s="36">
        <f t="shared" si="7"/>
        <v>495.76</v>
      </c>
      <c r="BM6" s="36">
        <f t="shared" si="7"/>
        <v>487.22</v>
      </c>
      <c r="BN6" s="36">
        <f t="shared" si="7"/>
        <v>422.5</v>
      </c>
      <c r="BO6" s="35" t="str">
        <f>IF(BO7="","",IF(BO7="-","【-】","【"&amp;SUBSTITUTE(TEXT(BO7,"#,##0.00"),"-","△")&amp;"】"))</f>
        <v>【270.87】</v>
      </c>
      <c r="BP6" s="36">
        <f>IF(BP7="",NA(),BP7)</f>
        <v>82.34</v>
      </c>
      <c r="BQ6" s="36">
        <f t="shared" ref="BQ6:BY6" si="8">IF(BQ7="",NA(),BQ7)</f>
        <v>68.91</v>
      </c>
      <c r="BR6" s="36">
        <f t="shared" si="8"/>
        <v>79.78</v>
      </c>
      <c r="BS6" s="36">
        <f t="shared" si="8"/>
        <v>77.06</v>
      </c>
      <c r="BT6" s="36">
        <f t="shared" si="8"/>
        <v>58.48</v>
      </c>
      <c r="BU6" s="36">
        <f t="shared" si="8"/>
        <v>90.69</v>
      </c>
      <c r="BV6" s="36">
        <f t="shared" si="8"/>
        <v>90.64</v>
      </c>
      <c r="BW6" s="36">
        <f t="shared" si="8"/>
        <v>93.66</v>
      </c>
      <c r="BX6" s="36">
        <f t="shared" si="8"/>
        <v>92.76</v>
      </c>
      <c r="BY6" s="36">
        <f t="shared" si="8"/>
        <v>101.64</v>
      </c>
      <c r="BZ6" s="35" t="str">
        <f>IF(BZ7="","",IF(BZ7="-","【-】","【"&amp;SUBSTITUTE(TEXT(BZ7,"#,##0.00"),"-","△")&amp;"】"))</f>
        <v>【105.59】</v>
      </c>
      <c r="CA6" s="36">
        <f>IF(CA7="",NA(),CA7)</f>
        <v>126.5</v>
      </c>
      <c r="CB6" s="36">
        <f t="shared" ref="CB6:CJ6" si="9">IF(CB7="",NA(),CB7)</f>
        <v>150.63</v>
      </c>
      <c r="CC6" s="36">
        <f t="shared" si="9"/>
        <v>130.25</v>
      </c>
      <c r="CD6" s="36">
        <f t="shared" si="9"/>
        <v>134.69999999999999</v>
      </c>
      <c r="CE6" s="36">
        <f t="shared" si="9"/>
        <v>180.62</v>
      </c>
      <c r="CF6" s="36">
        <f t="shared" si="9"/>
        <v>211.08</v>
      </c>
      <c r="CG6" s="36">
        <f t="shared" si="9"/>
        <v>213.52</v>
      </c>
      <c r="CH6" s="36">
        <f t="shared" si="9"/>
        <v>208.21</v>
      </c>
      <c r="CI6" s="36">
        <f t="shared" si="9"/>
        <v>208.67</v>
      </c>
      <c r="CJ6" s="36">
        <f t="shared" si="9"/>
        <v>179.16</v>
      </c>
      <c r="CK6" s="35" t="str">
        <f>IF(CK7="","",IF(CK7="-","【-】","【"&amp;SUBSTITUTE(TEXT(CK7,"#,##0.00"),"-","△")&amp;"】"))</f>
        <v>【163.27】</v>
      </c>
      <c r="CL6" s="36">
        <f>IF(CL7="",NA(),CL7)</f>
        <v>54.46</v>
      </c>
      <c r="CM6" s="36">
        <f t="shared" ref="CM6:CU6" si="10">IF(CM7="",NA(),CM7)</f>
        <v>54.52</v>
      </c>
      <c r="CN6" s="36">
        <f t="shared" si="10"/>
        <v>52.44</v>
      </c>
      <c r="CO6" s="36">
        <f t="shared" si="10"/>
        <v>54.09</v>
      </c>
      <c r="CP6" s="36">
        <f t="shared" si="10"/>
        <v>66.489999999999995</v>
      </c>
      <c r="CQ6" s="36">
        <f t="shared" si="10"/>
        <v>49.69</v>
      </c>
      <c r="CR6" s="36">
        <f t="shared" si="10"/>
        <v>49.77</v>
      </c>
      <c r="CS6" s="36">
        <f t="shared" si="10"/>
        <v>49.22</v>
      </c>
      <c r="CT6" s="36">
        <f t="shared" si="10"/>
        <v>49.08</v>
      </c>
      <c r="CU6" s="36">
        <f t="shared" si="10"/>
        <v>54.24</v>
      </c>
      <c r="CV6" s="35" t="str">
        <f>IF(CV7="","",IF(CV7="-","【-】","【"&amp;SUBSTITUTE(TEXT(CV7,"#,##0.00"),"-","△")&amp;"】"))</f>
        <v>【59.94】</v>
      </c>
      <c r="CW6" s="36">
        <f>IF(CW7="",NA(),CW7)</f>
        <v>90.91</v>
      </c>
      <c r="CX6" s="36">
        <f t="shared" ref="CX6:DF6" si="11">IF(CX7="",NA(),CX7)</f>
        <v>90.91</v>
      </c>
      <c r="CY6" s="36">
        <f t="shared" si="11"/>
        <v>91.74</v>
      </c>
      <c r="CZ6" s="36">
        <f t="shared" si="11"/>
        <v>91.74</v>
      </c>
      <c r="DA6" s="36">
        <f t="shared" si="11"/>
        <v>92.1</v>
      </c>
      <c r="DB6" s="36">
        <f t="shared" si="11"/>
        <v>80.010000000000005</v>
      </c>
      <c r="DC6" s="36">
        <f t="shared" si="11"/>
        <v>79.98</v>
      </c>
      <c r="DD6" s="36">
        <f t="shared" si="11"/>
        <v>79.48</v>
      </c>
      <c r="DE6" s="36">
        <f t="shared" si="11"/>
        <v>79.3</v>
      </c>
      <c r="DF6" s="36">
        <f t="shared" si="11"/>
        <v>81.680000000000007</v>
      </c>
      <c r="DG6" s="35" t="str">
        <f>IF(DG7="","",IF(DG7="-","【-】","【"&amp;SUBSTITUTE(TEXT(DG7,"#,##0.00"),"-","△")&amp;"】"))</f>
        <v>【90.22】</v>
      </c>
      <c r="DH6" s="36">
        <f>IF(DH7="",NA(),DH7)</f>
        <v>39.24</v>
      </c>
      <c r="DI6" s="36">
        <f t="shared" ref="DI6:DQ6" si="12">IF(DI7="",NA(),DI7)</f>
        <v>44.91</v>
      </c>
      <c r="DJ6" s="36">
        <f t="shared" si="12"/>
        <v>48.16</v>
      </c>
      <c r="DK6" s="36">
        <f t="shared" si="12"/>
        <v>48.35</v>
      </c>
      <c r="DL6" s="36">
        <f t="shared" si="12"/>
        <v>18.62</v>
      </c>
      <c r="DM6" s="36">
        <f t="shared" si="12"/>
        <v>35.18</v>
      </c>
      <c r="DN6" s="36">
        <f t="shared" si="12"/>
        <v>36.43</v>
      </c>
      <c r="DO6" s="36">
        <f t="shared" si="12"/>
        <v>46.12</v>
      </c>
      <c r="DP6" s="36">
        <f t="shared" si="12"/>
        <v>47.44</v>
      </c>
      <c r="DQ6" s="36">
        <f t="shared" si="12"/>
        <v>48.14</v>
      </c>
      <c r="DR6" s="35" t="str">
        <f>IF(DR7="","",IF(DR7="-","【-】","【"&amp;SUBSTITUTE(TEXT(DR7,"#,##0.00"),"-","△")&amp;"】"))</f>
        <v>【47.91】</v>
      </c>
      <c r="DS6" s="36">
        <f>IF(DS7="",NA(),DS7)</f>
        <v>17.11</v>
      </c>
      <c r="DT6" s="36">
        <f t="shared" ref="DT6:EB6" si="13">IF(DT7="",NA(),DT7)</f>
        <v>17.11</v>
      </c>
      <c r="DU6" s="36">
        <f t="shared" si="13"/>
        <v>17.079999999999998</v>
      </c>
      <c r="DV6" s="36">
        <f t="shared" si="13"/>
        <v>17.079999999999998</v>
      </c>
      <c r="DW6" s="36">
        <f t="shared" si="13"/>
        <v>4.43</v>
      </c>
      <c r="DX6" s="36">
        <f t="shared" si="13"/>
        <v>8.41</v>
      </c>
      <c r="DY6" s="36">
        <f t="shared" si="13"/>
        <v>8.7200000000000006</v>
      </c>
      <c r="DZ6" s="36">
        <f t="shared" si="13"/>
        <v>9.86</v>
      </c>
      <c r="EA6" s="36">
        <f t="shared" si="13"/>
        <v>11.16</v>
      </c>
      <c r="EB6" s="36">
        <f t="shared" si="13"/>
        <v>11.13</v>
      </c>
      <c r="EC6" s="35" t="str">
        <f>IF(EC7="","",IF(EC7="-","【-】","【"&amp;SUBSTITUTE(TEXT(EC7,"#,##0.00"),"-","△")&amp;"】"))</f>
        <v>【15.00】</v>
      </c>
      <c r="ED6" s="35">
        <f>IF(ED7="",NA(),ED7)</f>
        <v>0</v>
      </c>
      <c r="EE6" s="35">
        <f t="shared" ref="EE6:EM6" si="14">IF(EE7="",NA(),EE7)</f>
        <v>0</v>
      </c>
      <c r="EF6" s="36">
        <f t="shared" si="14"/>
        <v>0.44</v>
      </c>
      <c r="EG6" s="36">
        <f t="shared" si="14"/>
        <v>0.79</v>
      </c>
      <c r="EH6" s="36">
        <f t="shared" si="14"/>
        <v>0.76</v>
      </c>
      <c r="EI6" s="36">
        <f t="shared" si="14"/>
        <v>0.66</v>
      </c>
      <c r="EJ6" s="36">
        <f t="shared" si="14"/>
        <v>0.64</v>
      </c>
      <c r="EK6" s="36">
        <f t="shared" si="14"/>
        <v>0.56000000000000005</v>
      </c>
      <c r="EL6" s="36">
        <f t="shared" si="14"/>
        <v>0.65</v>
      </c>
      <c r="EM6" s="36">
        <f t="shared" si="14"/>
        <v>0.47</v>
      </c>
      <c r="EN6" s="35" t="str">
        <f>IF(EN7="","",IF(EN7="-","【-】","【"&amp;SUBSTITUTE(TEXT(EN7,"#,##0.00"),"-","△")&amp;"】"))</f>
        <v>【0.76】</v>
      </c>
    </row>
    <row r="7" spans="1:144" s="37" customFormat="1">
      <c r="A7" s="29"/>
      <c r="B7" s="38">
        <v>2016</v>
      </c>
      <c r="C7" s="38">
        <v>313904</v>
      </c>
      <c r="D7" s="38">
        <v>46</v>
      </c>
      <c r="E7" s="38">
        <v>1</v>
      </c>
      <c r="F7" s="38">
        <v>0</v>
      </c>
      <c r="G7" s="38">
        <v>1</v>
      </c>
      <c r="H7" s="38" t="s">
        <v>104</v>
      </c>
      <c r="I7" s="38" t="s">
        <v>105</v>
      </c>
      <c r="J7" s="38" t="s">
        <v>106</v>
      </c>
      <c r="K7" s="38" t="s">
        <v>107</v>
      </c>
      <c r="L7" s="38" t="s">
        <v>108</v>
      </c>
      <c r="M7" s="38"/>
      <c r="N7" s="39" t="s">
        <v>109</v>
      </c>
      <c r="O7" s="39">
        <v>57.92</v>
      </c>
      <c r="P7" s="39">
        <v>94.45</v>
      </c>
      <c r="Q7" s="39">
        <v>2160</v>
      </c>
      <c r="R7" s="39">
        <v>11259</v>
      </c>
      <c r="S7" s="39">
        <v>139.44</v>
      </c>
      <c r="T7" s="39">
        <v>80.739999999999995</v>
      </c>
      <c r="U7" s="39">
        <v>10604</v>
      </c>
      <c r="V7" s="39">
        <v>16.940000000000001</v>
      </c>
      <c r="W7" s="39">
        <v>625.97</v>
      </c>
      <c r="X7" s="39">
        <v>91.76</v>
      </c>
      <c r="Y7" s="39">
        <v>87.71</v>
      </c>
      <c r="Z7" s="39">
        <v>93.69</v>
      </c>
      <c r="AA7" s="39">
        <v>99.76</v>
      </c>
      <c r="AB7" s="39">
        <v>84.92</v>
      </c>
      <c r="AC7" s="39">
        <v>104.95</v>
      </c>
      <c r="AD7" s="39">
        <v>105.53</v>
      </c>
      <c r="AE7" s="39">
        <v>107.2</v>
      </c>
      <c r="AF7" s="39">
        <v>106.62</v>
      </c>
      <c r="AG7" s="39">
        <v>111.34</v>
      </c>
      <c r="AH7" s="39">
        <v>114.35</v>
      </c>
      <c r="AI7" s="39">
        <v>285.54000000000002</v>
      </c>
      <c r="AJ7" s="39">
        <v>378.2</v>
      </c>
      <c r="AK7" s="39">
        <v>168.39</v>
      </c>
      <c r="AL7" s="39">
        <v>166.66</v>
      </c>
      <c r="AM7" s="39">
        <v>107.22</v>
      </c>
      <c r="AN7" s="39">
        <v>26.81</v>
      </c>
      <c r="AO7" s="39">
        <v>28.31</v>
      </c>
      <c r="AP7" s="39">
        <v>13.46</v>
      </c>
      <c r="AQ7" s="39">
        <v>12.59</v>
      </c>
      <c r="AR7" s="39">
        <v>10.130000000000001</v>
      </c>
      <c r="AS7" s="39">
        <v>0.79</v>
      </c>
      <c r="AT7" s="39">
        <v>837.25</v>
      </c>
      <c r="AU7" s="39">
        <v>762.15</v>
      </c>
      <c r="AV7" s="39">
        <v>171.63</v>
      </c>
      <c r="AW7" s="39">
        <v>221.04</v>
      </c>
      <c r="AX7" s="39">
        <v>61.81</v>
      </c>
      <c r="AY7" s="39">
        <v>1002.64</v>
      </c>
      <c r="AZ7" s="39">
        <v>1164.51</v>
      </c>
      <c r="BA7" s="39">
        <v>434.72</v>
      </c>
      <c r="BB7" s="39">
        <v>416.14</v>
      </c>
      <c r="BC7" s="39">
        <v>388.67</v>
      </c>
      <c r="BD7" s="39">
        <v>262.87</v>
      </c>
      <c r="BE7" s="39">
        <v>603.79</v>
      </c>
      <c r="BF7" s="39">
        <v>571.41999999999996</v>
      </c>
      <c r="BG7" s="39">
        <v>601.11</v>
      </c>
      <c r="BH7" s="39">
        <v>592.38</v>
      </c>
      <c r="BI7" s="39">
        <v>1255.33</v>
      </c>
      <c r="BJ7" s="39">
        <v>520.29999999999995</v>
      </c>
      <c r="BK7" s="39">
        <v>498.27</v>
      </c>
      <c r="BL7" s="39">
        <v>495.76</v>
      </c>
      <c r="BM7" s="39">
        <v>487.22</v>
      </c>
      <c r="BN7" s="39">
        <v>422.5</v>
      </c>
      <c r="BO7" s="39">
        <v>270.87</v>
      </c>
      <c r="BP7" s="39">
        <v>82.34</v>
      </c>
      <c r="BQ7" s="39">
        <v>68.91</v>
      </c>
      <c r="BR7" s="39">
        <v>79.78</v>
      </c>
      <c r="BS7" s="39">
        <v>77.06</v>
      </c>
      <c r="BT7" s="39">
        <v>58.48</v>
      </c>
      <c r="BU7" s="39">
        <v>90.69</v>
      </c>
      <c r="BV7" s="39">
        <v>90.64</v>
      </c>
      <c r="BW7" s="39">
        <v>93.66</v>
      </c>
      <c r="BX7" s="39">
        <v>92.76</v>
      </c>
      <c r="BY7" s="39">
        <v>101.64</v>
      </c>
      <c r="BZ7" s="39">
        <v>105.59</v>
      </c>
      <c r="CA7" s="39">
        <v>126.5</v>
      </c>
      <c r="CB7" s="39">
        <v>150.63</v>
      </c>
      <c r="CC7" s="39">
        <v>130.25</v>
      </c>
      <c r="CD7" s="39">
        <v>134.69999999999999</v>
      </c>
      <c r="CE7" s="39">
        <v>180.62</v>
      </c>
      <c r="CF7" s="39">
        <v>211.08</v>
      </c>
      <c r="CG7" s="39">
        <v>213.52</v>
      </c>
      <c r="CH7" s="39">
        <v>208.21</v>
      </c>
      <c r="CI7" s="39">
        <v>208.67</v>
      </c>
      <c r="CJ7" s="39">
        <v>179.16</v>
      </c>
      <c r="CK7" s="39">
        <v>163.27000000000001</v>
      </c>
      <c r="CL7" s="39">
        <v>54.46</v>
      </c>
      <c r="CM7" s="39">
        <v>54.52</v>
      </c>
      <c r="CN7" s="39">
        <v>52.44</v>
      </c>
      <c r="CO7" s="39">
        <v>54.09</v>
      </c>
      <c r="CP7" s="39">
        <v>66.489999999999995</v>
      </c>
      <c r="CQ7" s="39">
        <v>49.69</v>
      </c>
      <c r="CR7" s="39">
        <v>49.77</v>
      </c>
      <c r="CS7" s="39">
        <v>49.22</v>
      </c>
      <c r="CT7" s="39">
        <v>49.08</v>
      </c>
      <c r="CU7" s="39">
        <v>54.24</v>
      </c>
      <c r="CV7" s="39">
        <v>59.94</v>
      </c>
      <c r="CW7" s="39">
        <v>90.91</v>
      </c>
      <c r="CX7" s="39">
        <v>90.91</v>
      </c>
      <c r="CY7" s="39">
        <v>91.74</v>
      </c>
      <c r="CZ7" s="39">
        <v>91.74</v>
      </c>
      <c r="DA7" s="39">
        <v>92.1</v>
      </c>
      <c r="DB7" s="39">
        <v>80.010000000000005</v>
      </c>
      <c r="DC7" s="39">
        <v>79.98</v>
      </c>
      <c r="DD7" s="39">
        <v>79.48</v>
      </c>
      <c r="DE7" s="39">
        <v>79.3</v>
      </c>
      <c r="DF7" s="39">
        <v>81.680000000000007</v>
      </c>
      <c r="DG7" s="39">
        <v>90.22</v>
      </c>
      <c r="DH7" s="39">
        <v>39.24</v>
      </c>
      <c r="DI7" s="39">
        <v>44.91</v>
      </c>
      <c r="DJ7" s="39">
        <v>48.16</v>
      </c>
      <c r="DK7" s="39">
        <v>48.35</v>
      </c>
      <c r="DL7" s="39">
        <v>18.62</v>
      </c>
      <c r="DM7" s="39">
        <v>35.18</v>
      </c>
      <c r="DN7" s="39">
        <v>36.43</v>
      </c>
      <c r="DO7" s="39">
        <v>46.12</v>
      </c>
      <c r="DP7" s="39">
        <v>47.44</v>
      </c>
      <c r="DQ7" s="39">
        <v>48.14</v>
      </c>
      <c r="DR7" s="39">
        <v>47.91</v>
      </c>
      <c r="DS7" s="39">
        <v>17.11</v>
      </c>
      <c r="DT7" s="39">
        <v>17.11</v>
      </c>
      <c r="DU7" s="39">
        <v>17.079999999999998</v>
      </c>
      <c r="DV7" s="39">
        <v>17.079999999999998</v>
      </c>
      <c r="DW7" s="39">
        <v>4.43</v>
      </c>
      <c r="DX7" s="39">
        <v>8.41</v>
      </c>
      <c r="DY7" s="39">
        <v>8.7200000000000006</v>
      </c>
      <c r="DZ7" s="39">
        <v>9.86</v>
      </c>
      <c r="EA7" s="39">
        <v>11.16</v>
      </c>
      <c r="EB7" s="39">
        <v>11.13</v>
      </c>
      <c r="EC7" s="39">
        <v>15</v>
      </c>
      <c r="ED7" s="39">
        <v>0</v>
      </c>
      <c r="EE7" s="39">
        <v>0</v>
      </c>
      <c r="EF7" s="39">
        <v>0.44</v>
      </c>
      <c r="EG7" s="39">
        <v>0.79</v>
      </c>
      <c r="EH7" s="39">
        <v>0.76</v>
      </c>
      <c r="EI7" s="39">
        <v>0.66</v>
      </c>
      <c r="EJ7" s="39">
        <v>0.64</v>
      </c>
      <c r="EK7" s="39">
        <v>0.56000000000000005</v>
      </c>
      <c r="EL7" s="39">
        <v>0.65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2018-02-27T08:03:15Z</cp:lastPrinted>
  <dcterms:created xsi:type="dcterms:W3CDTF">2017-12-25T01:33:49Z</dcterms:created>
  <dcterms:modified xsi:type="dcterms:W3CDTF">2018-02-27T08:03:16Z</dcterms:modified>
  <cp:category/>
</cp:coreProperties>
</file>