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１．２\H31.2公表資料\"/>
    </mc:Choice>
  </mc:AlternateContent>
  <bookViews>
    <workbookView xWindow="600" yWindow="120" windowWidth="19395" windowHeight="7830"/>
  </bookViews>
  <sheets>
    <sheet name="市町村別計" sheetId="1" r:id="rId1"/>
    <sheet name="市町村別 (男)" sheetId="2" r:id="rId2"/>
    <sheet name="市町村別 (女)" sheetId="3" r:id="rId3"/>
  </sheets>
  <definedNames>
    <definedName name="_xlnm.Print_Area" localSheetId="2">'市町村別 (女)'!$A$1:$V$41</definedName>
    <definedName name="_xlnm.Print_Area" localSheetId="1">'市町村別 (男)'!$A$1:$V$41</definedName>
    <definedName name="_xlnm.Print_Area" localSheetId="0">市町村別計!$A$1:$X$41</definedName>
  </definedNames>
  <calcPr calcId="152511" forceFullCalc="1"/>
</workbook>
</file>

<file path=xl/calcChain.xml><?xml version="1.0" encoding="utf-8"?>
<calcChain xmlns="http://schemas.openxmlformats.org/spreadsheetml/2006/main">
  <c r="J38" i="3" l="1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9" i="2"/>
  <c r="L21" i="1" l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20" i="1"/>
  <c r="E33" i="3" l="1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38" i="3"/>
  <c r="E20" i="3"/>
  <c r="E29" i="2"/>
  <c r="E21" i="2"/>
  <c r="E22" i="2"/>
  <c r="E23" i="2"/>
  <c r="E24" i="2"/>
  <c r="E25" i="2"/>
  <c r="E26" i="2"/>
  <c r="E27" i="2"/>
  <c r="E28" i="2"/>
  <c r="E30" i="2"/>
  <c r="E31" i="2"/>
  <c r="E32" i="2"/>
  <c r="E33" i="2"/>
  <c r="E34" i="2"/>
  <c r="E35" i="2"/>
  <c r="E36" i="2"/>
  <c r="E37" i="2"/>
  <c r="E38" i="2"/>
  <c r="E20" i="2"/>
  <c r="G28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7" i="1"/>
  <c r="G38" i="1"/>
  <c r="G20" i="1"/>
  <c r="R38" i="3" l="1"/>
  <c r="N38" i="3"/>
  <c r="D38" i="3"/>
  <c r="R37" i="3"/>
  <c r="N37" i="3"/>
  <c r="D37" i="3"/>
  <c r="R36" i="3"/>
  <c r="N36" i="3"/>
  <c r="D36" i="3"/>
  <c r="R35" i="3"/>
  <c r="N35" i="3"/>
  <c r="D35" i="3"/>
  <c r="R34" i="3"/>
  <c r="N34" i="3"/>
  <c r="D34" i="3"/>
  <c r="R33" i="3"/>
  <c r="N33" i="3"/>
  <c r="D33" i="3"/>
  <c r="R32" i="3"/>
  <c r="N32" i="3"/>
  <c r="D32" i="3"/>
  <c r="R31" i="3"/>
  <c r="N31" i="3"/>
  <c r="D31" i="3"/>
  <c r="R30" i="3"/>
  <c r="N30" i="3"/>
  <c r="D30" i="3"/>
  <c r="R29" i="3"/>
  <c r="N29" i="3"/>
  <c r="D29" i="3"/>
  <c r="R28" i="3"/>
  <c r="N28" i="3"/>
  <c r="D28" i="3"/>
  <c r="R27" i="3"/>
  <c r="N27" i="3"/>
  <c r="D27" i="3"/>
  <c r="R26" i="3"/>
  <c r="N26" i="3"/>
  <c r="D26" i="3"/>
  <c r="R25" i="3"/>
  <c r="N25" i="3"/>
  <c r="D25" i="3"/>
  <c r="R24" i="3"/>
  <c r="R12" i="3" s="1"/>
  <c r="N24" i="3"/>
  <c r="D24" i="3"/>
  <c r="D12" i="3" s="1"/>
  <c r="R23" i="3"/>
  <c r="N23" i="3"/>
  <c r="D23" i="3"/>
  <c r="R22" i="3"/>
  <c r="N22" i="3"/>
  <c r="D22" i="3"/>
  <c r="R21" i="3"/>
  <c r="N21" i="3"/>
  <c r="D21" i="3"/>
  <c r="R20" i="3"/>
  <c r="N20" i="3"/>
  <c r="D20" i="3"/>
  <c r="U16" i="3"/>
  <c r="T16" i="3"/>
  <c r="S16" i="3"/>
  <c r="Q16" i="3"/>
  <c r="P16" i="3"/>
  <c r="O16" i="3"/>
  <c r="I16" i="3"/>
  <c r="H16" i="3"/>
  <c r="G16" i="3"/>
  <c r="F16" i="3"/>
  <c r="C16" i="3"/>
  <c r="U15" i="3"/>
  <c r="T15" i="3"/>
  <c r="S15" i="3"/>
  <c r="Q15" i="3"/>
  <c r="P15" i="3"/>
  <c r="O15" i="3"/>
  <c r="I15" i="3"/>
  <c r="H15" i="3"/>
  <c r="G15" i="3"/>
  <c r="F15" i="3"/>
  <c r="C15" i="3"/>
  <c r="U14" i="3"/>
  <c r="U18" i="3" s="1"/>
  <c r="T14" i="3"/>
  <c r="T18" i="3" s="1"/>
  <c r="S14" i="3"/>
  <c r="S18" i="3" s="1"/>
  <c r="Q14" i="3"/>
  <c r="Q18" i="3" s="1"/>
  <c r="P14" i="3"/>
  <c r="P18" i="3" s="1"/>
  <c r="O14" i="3"/>
  <c r="O18" i="3" s="1"/>
  <c r="I14" i="3"/>
  <c r="I18" i="3" s="1"/>
  <c r="H14" i="3"/>
  <c r="G14" i="3"/>
  <c r="G18" i="3" s="1"/>
  <c r="F14" i="3"/>
  <c r="C14" i="3"/>
  <c r="C18" i="3" s="1"/>
  <c r="U13" i="3"/>
  <c r="T13" i="3"/>
  <c r="S13" i="3"/>
  <c r="Q13" i="3"/>
  <c r="P13" i="3"/>
  <c r="O13" i="3"/>
  <c r="I13" i="3"/>
  <c r="H13" i="3"/>
  <c r="G13" i="3"/>
  <c r="F13" i="3"/>
  <c r="C13" i="3"/>
  <c r="U12" i="3"/>
  <c r="T12" i="3"/>
  <c r="S12" i="3"/>
  <c r="Q12" i="3"/>
  <c r="P12" i="3"/>
  <c r="O12" i="3"/>
  <c r="I12" i="3"/>
  <c r="H12" i="3"/>
  <c r="G12" i="3"/>
  <c r="F12" i="3"/>
  <c r="C12" i="3"/>
  <c r="U10" i="3"/>
  <c r="T10" i="3"/>
  <c r="S10" i="3"/>
  <c r="Q10" i="3"/>
  <c r="P10" i="3"/>
  <c r="O10" i="3"/>
  <c r="I10" i="3"/>
  <c r="H10" i="3"/>
  <c r="G10" i="3"/>
  <c r="F10" i="3"/>
  <c r="C10" i="3"/>
  <c r="M26" i="3" l="1"/>
  <c r="B26" i="3" s="1"/>
  <c r="M30" i="3"/>
  <c r="B30" i="3" s="1"/>
  <c r="M34" i="3"/>
  <c r="B34" i="3" s="1"/>
  <c r="M38" i="3"/>
  <c r="B38" i="3" s="1"/>
  <c r="M23" i="3"/>
  <c r="B23" i="3" s="1"/>
  <c r="M27" i="3"/>
  <c r="B27" i="3" s="1"/>
  <c r="M31" i="3"/>
  <c r="B31" i="3" s="1"/>
  <c r="M35" i="3"/>
  <c r="B35" i="3" s="1"/>
  <c r="M22" i="3"/>
  <c r="B22" i="3" s="1"/>
  <c r="M21" i="3"/>
  <c r="M25" i="3"/>
  <c r="B25" i="3" s="1"/>
  <c r="M29" i="3"/>
  <c r="B29" i="3" s="1"/>
  <c r="M33" i="3"/>
  <c r="B33" i="3" s="1"/>
  <c r="M37" i="3"/>
  <c r="B37" i="3" s="1"/>
  <c r="M24" i="3"/>
  <c r="B24" i="3" s="1"/>
  <c r="M28" i="3"/>
  <c r="B28" i="3" s="1"/>
  <c r="M32" i="3"/>
  <c r="M36" i="3"/>
  <c r="B36" i="3" s="1"/>
  <c r="M20" i="3"/>
  <c r="D10" i="3"/>
  <c r="D14" i="3"/>
  <c r="D18" i="3" s="1"/>
  <c r="D13" i="3"/>
  <c r="D17" i="3" s="1"/>
  <c r="I17" i="3"/>
  <c r="R14" i="3"/>
  <c r="R18" i="3" s="1"/>
  <c r="Q17" i="3"/>
  <c r="E15" i="3"/>
  <c r="B20" i="3"/>
  <c r="C19" i="3"/>
  <c r="N16" i="3"/>
  <c r="N15" i="3"/>
  <c r="T11" i="3"/>
  <c r="T9" i="3" s="1"/>
  <c r="T19" i="3"/>
  <c r="R16" i="3"/>
  <c r="N13" i="3"/>
  <c r="Q19" i="3"/>
  <c r="O19" i="3"/>
  <c r="G19" i="3"/>
  <c r="N14" i="3"/>
  <c r="N18" i="3" s="1"/>
  <c r="I19" i="3"/>
  <c r="S17" i="3"/>
  <c r="D15" i="3"/>
  <c r="D16" i="3"/>
  <c r="I11" i="3"/>
  <c r="I9" i="3" s="1"/>
  <c r="U19" i="3"/>
  <c r="N10" i="3"/>
  <c r="G11" i="3"/>
  <c r="G9" i="3" s="1"/>
  <c r="H11" i="3"/>
  <c r="H9" i="3" s="1"/>
  <c r="N12" i="3"/>
  <c r="G17" i="3"/>
  <c r="O17" i="3"/>
  <c r="Q11" i="3"/>
  <c r="Q9" i="3" s="1"/>
  <c r="H17" i="3"/>
  <c r="P17" i="3"/>
  <c r="T17" i="3"/>
  <c r="S11" i="3"/>
  <c r="S9" i="3" s="1"/>
  <c r="F19" i="3"/>
  <c r="S19" i="3"/>
  <c r="R13" i="3"/>
  <c r="R17" i="3" s="1"/>
  <c r="O11" i="3"/>
  <c r="O9" i="3" s="1"/>
  <c r="C11" i="3"/>
  <c r="C9" i="3" s="1"/>
  <c r="U11" i="3"/>
  <c r="U9" i="3" s="1"/>
  <c r="H19" i="3"/>
  <c r="P19" i="3"/>
  <c r="P11" i="3"/>
  <c r="P9" i="3" s="1"/>
  <c r="F17" i="3"/>
  <c r="F11" i="3"/>
  <c r="C17" i="3"/>
  <c r="E10" i="3"/>
  <c r="R10" i="3"/>
  <c r="U17" i="3"/>
  <c r="H18" i="3"/>
  <c r="E12" i="3"/>
  <c r="E13" i="3"/>
  <c r="E14" i="3"/>
  <c r="R15" i="3"/>
  <c r="F18" i="3"/>
  <c r="E16" i="3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20" i="2"/>
  <c r="R21" i="2"/>
  <c r="R22" i="2"/>
  <c r="R23" i="2"/>
  <c r="R24" i="2"/>
  <c r="R12" i="2" s="1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20" i="2"/>
  <c r="D21" i="2"/>
  <c r="D22" i="2"/>
  <c r="D23" i="2"/>
  <c r="D24" i="2"/>
  <c r="D12" i="2" s="1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20" i="2"/>
  <c r="C10" i="2"/>
  <c r="F10" i="2"/>
  <c r="G10" i="2"/>
  <c r="H10" i="2"/>
  <c r="I10" i="2"/>
  <c r="O10" i="2"/>
  <c r="P10" i="2"/>
  <c r="Q10" i="2"/>
  <c r="S10" i="2"/>
  <c r="T10" i="2"/>
  <c r="U10" i="2"/>
  <c r="C12" i="2"/>
  <c r="F12" i="2"/>
  <c r="G12" i="2"/>
  <c r="H12" i="2"/>
  <c r="I12" i="2"/>
  <c r="O12" i="2"/>
  <c r="P12" i="2"/>
  <c r="Q12" i="2"/>
  <c r="S12" i="2"/>
  <c r="T12" i="2"/>
  <c r="U12" i="2"/>
  <c r="C13" i="2"/>
  <c r="F13" i="2"/>
  <c r="G13" i="2"/>
  <c r="H13" i="2"/>
  <c r="I13" i="2"/>
  <c r="O13" i="2"/>
  <c r="P13" i="2"/>
  <c r="Q13" i="2"/>
  <c r="S13" i="2"/>
  <c r="T13" i="2"/>
  <c r="U13" i="2"/>
  <c r="C14" i="2"/>
  <c r="F14" i="2"/>
  <c r="F18" i="2" s="1"/>
  <c r="G14" i="2"/>
  <c r="G18" i="2" s="1"/>
  <c r="H14" i="2"/>
  <c r="H18" i="2" s="1"/>
  <c r="I14" i="2"/>
  <c r="I18" i="2" s="1"/>
  <c r="O14" i="2"/>
  <c r="P14" i="2"/>
  <c r="P18" i="2" s="1"/>
  <c r="Q14" i="2"/>
  <c r="Q18" i="2" s="1"/>
  <c r="S14" i="2"/>
  <c r="S18" i="2" s="1"/>
  <c r="T14" i="2"/>
  <c r="T18" i="2" s="1"/>
  <c r="U14" i="2"/>
  <c r="U18" i="2" s="1"/>
  <c r="C15" i="2"/>
  <c r="F15" i="2"/>
  <c r="G15" i="2"/>
  <c r="H15" i="2"/>
  <c r="I15" i="2"/>
  <c r="O15" i="2"/>
  <c r="P15" i="2"/>
  <c r="Q15" i="2"/>
  <c r="S15" i="2"/>
  <c r="T15" i="2"/>
  <c r="U15" i="2"/>
  <c r="C16" i="2"/>
  <c r="F16" i="2"/>
  <c r="G16" i="2"/>
  <c r="H16" i="2"/>
  <c r="I16" i="2"/>
  <c r="O16" i="2"/>
  <c r="P16" i="2"/>
  <c r="Q16" i="2"/>
  <c r="S16" i="2"/>
  <c r="T16" i="2"/>
  <c r="U16" i="2"/>
  <c r="E12" i="2"/>
  <c r="M38" i="2" l="1"/>
  <c r="B38" i="2" s="1"/>
  <c r="M34" i="2"/>
  <c r="B34" i="2" s="1"/>
  <c r="M30" i="2"/>
  <c r="B30" i="2" s="1"/>
  <c r="M26" i="2"/>
  <c r="B26" i="2" s="1"/>
  <c r="M22" i="2"/>
  <c r="B22" i="2" s="1"/>
  <c r="M35" i="2"/>
  <c r="B35" i="2" s="1"/>
  <c r="M37" i="2"/>
  <c r="B37" i="2" s="1"/>
  <c r="M33" i="2"/>
  <c r="M29" i="2"/>
  <c r="M25" i="2"/>
  <c r="M21" i="2"/>
  <c r="B21" i="2" s="1"/>
  <c r="M36" i="2"/>
  <c r="M32" i="2"/>
  <c r="M28" i="2"/>
  <c r="M24" i="2"/>
  <c r="M31" i="2"/>
  <c r="B31" i="2" s="1"/>
  <c r="M27" i="2"/>
  <c r="B27" i="2" s="1"/>
  <c r="M23" i="2"/>
  <c r="B23" i="2" s="1"/>
  <c r="N12" i="2"/>
  <c r="M20" i="2"/>
  <c r="M12" i="3"/>
  <c r="N17" i="3"/>
  <c r="N19" i="3"/>
  <c r="B12" i="3"/>
  <c r="R19" i="3"/>
  <c r="D11" i="3"/>
  <c r="D9" i="3" s="1"/>
  <c r="M10" i="3"/>
  <c r="N11" i="3"/>
  <c r="N9" i="3" s="1"/>
  <c r="B21" i="3"/>
  <c r="D19" i="3"/>
  <c r="M16" i="3"/>
  <c r="R11" i="3"/>
  <c r="R9" i="3" s="1"/>
  <c r="M14" i="3"/>
  <c r="M18" i="3" s="1"/>
  <c r="B16" i="3"/>
  <c r="B13" i="3"/>
  <c r="B32" i="3"/>
  <c r="M15" i="3"/>
  <c r="E11" i="3"/>
  <c r="E9" i="3" s="1"/>
  <c r="E17" i="3"/>
  <c r="E18" i="3"/>
  <c r="F9" i="3"/>
  <c r="B14" i="3"/>
  <c r="M13" i="3"/>
  <c r="E19" i="3"/>
  <c r="F19" i="2"/>
  <c r="D13" i="2"/>
  <c r="D17" i="2" s="1"/>
  <c r="C17" i="2"/>
  <c r="D10" i="2"/>
  <c r="D16" i="2"/>
  <c r="D15" i="2"/>
  <c r="D14" i="2"/>
  <c r="D18" i="2" s="1"/>
  <c r="U19" i="2"/>
  <c r="P19" i="2"/>
  <c r="G19" i="2"/>
  <c r="Q17" i="2"/>
  <c r="U17" i="2"/>
  <c r="P17" i="2"/>
  <c r="E16" i="2"/>
  <c r="C19" i="2"/>
  <c r="I19" i="2"/>
  <c r="O17" i="2"/>
  <c r="T17" i="2"/>
  <c r="H17" i="2"/>
  <c r="G17" i="2"/>
  <c r="R15" i="2"/>
  <c r="O19" i="2"/>
  <c r="Q19" i="2"/>
  <c r="H19" i="2"/>
  <c r="S17" i="2"/>
  <c r="C11" i="2"/>
  <c r="C9" i="2" s="1"/>
  <c r="G11" i="2"/>
  <c r="G9" i="2" s="1"/>
  <c r="O11" i="2"/>
  <c r="O9" i="2" s="1"/>
  <c r="S11" i="2"/>
  <c r="S9" i="2" s="1"/>
  <c r="S19" i="2"/>
  <c r="O18" i="2"/>
  <c r="R16" i="2"/>
  <c r="R13" i="2"/>
  <c r="C18" i="2"/>
  <c r="T19" i="2"/>
  <c r="I11" i="2"/>
  <c r="I9" i="2" s="1"/>
  <c r="R14" i="2"/>
  <c r="R18" i="2" s="1"/>
  <c r="N13" i="2"/>
  <c r="I17" i="2"/>
  <c r="H11" i="2"/>
  <c r="H9" i="2" s="1"/>
  <c r="E15" i="2"/>
  <c r="E14" i="2"/>
  <c r="E10" i="2"/>
  <c r="N15" i="2"/>
  <c r="E13" i="2"/>
  <c r="U11" i="2"/>
  <c r="U9" i="2" s="1"/>
  <c r="Q11" i="2"/>
  <c r="Q9" i="2" s="1"/>
  <c r="N16" i="2"/>
  <c r="T11" i="2"/>
  <c r="T9" i="2" s="1"/>
  <c r="P11" i="2"/>
  <c r="P9" i="2" s="1"/>
  <c r="F17" i="2"/>
  <c r="F11" i="2"/>
  <c r="N14" i="2"/>
  <c r="N18" i="2" s="1"/>
  <c r="N10" i="2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20" i="1"/>
  <c r="B10" i="3" l="1"/>
  <c r="B17" i="3"/>
  <c r="M17" i="3"/>
  <c r="B18" i="3"/>
  <c r="M11" i="3"/>
  <c r="M19" i="3"/>
  <c r="B15" i="3"/>
  <c r="D19" i="2"/>
  <c r="D11" i="2"/>
  <c r="D9" i="2" s="1"/>
  <c r="R19" i="2"/>
  <c r="R11" i="2"/>
  <c r="N11" i="2"/>
  <c r="N9" i="2" s="1"/>
  <c r="N17" i="2"/>
  <c r="M13" i="2"/>
  <c r="B25" i="2"/>
  <c r="M14" i="2"/>
  <c r="B28" i="2"/>
  <c r="B36" i="2"/>
  <c r="M16" i="2"/>
  <c r="E19" i="2"/>
  <c r="E11" i="2"/>
  <c r="B29" i="2"/>
  <c r="E17" i="2"/>
  <c r="B24" i="2"/>
  <c r="M12" i="2"/>
  <c r="M15" i="2"/>
  <c r="B32" i="2"/>
  <c r="N19" i="2"/>
  <c r="E18" i="2"/>
  <c r="B33" i="2"/>
  <c r="F9" i="2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20" i="1"/>
  <c r="M9" i="3" l="1"/>
  <c r="B19" i="3"/>
  <c r="B11" i="3"/>
  <c r="M11" i="2"/>
  <c r="M18" i="2"/>
  <c r="B15" i="2"/>
  <c r="B12" i="2"/>
  <c r="B16" i="2"/>
  <c r="B13" i="2"/>
  <c r="M19" i="2"/>
  <c r="B14" i="2"/>
  <c r="E9" i="2"/>
  <c r="P21" i="1"/>
  <c r="O21" i="1" s="1"/>
  <c r="P22" i="1"/>
  <c r="O22" i="1" s="1"/>
  <c r="P23" i="1"/>
  <c r="O23" i="1" s="1"/>
  <c r="P24" i="1"/>
  <c r="O24" i="1" s="1"/>
  <c r="P25" i="1"/>
  <c r="O25" i="1" s="1"/>
  <c r="P26" i="1"/>
  <c r="O26" i="1" s="1"/>
  <c r="P27" i="1"/>
  <c r="O27" i="1" s="1"/>
  <c r="P28" i="1"/>
  <c r="O28" i="1" s="1"/>
  <c r="P29" i="1"/>
  <c r="O29" i="1" s="1"/>
  <c r="P30" i="1"/>
  <c r="O30" i="1" s="1"/>
  <c r="P31" i="1"/>
  <c r="O31" i="1" s="1"/>
  <c r="P32" i="1"/>
  <c r="O32" i="1" s="1"/>
  <c r="P33" i="1"/>
  <c r="O33" i="1" s="1"/>
  <c r="P34" i="1"/>
  <c r="O34" i="1" s="1"/>
  <c r="P35" i="1"/>
  <c r="O35" i="1" s="1"/>
  <c r="P36" i="1"/>
  <c r="O36" i="1" s="1"/>
  <c r="P37" i="1"/>
  <c r="O37" i="1" s="1"/>
  <c r="P38" i="1"/>
  <c r="O38" i="1" s="1"/>
  <c r="P20" i="1"/>
  <c r="O20" i="1" s="1"/>
  <c r="B9" i="3" l="1"/>
  <c r="B11" i="2"/>
  <c r="B19" i="2"/>
  <c r="B18" i="2"/>
  <c r="E10" i="1"/>
  <c r="E16" i="1"/>
  <c r="E15" i="1"/>
  <c r="E14" i="1"/>
  <c r="E18" i="1" s="1"/>
  <c r="E13" i="1"/>
  <c r="E12" i="1"/>
  <c r="H10" i="1"/>
  <c r="I10" i="1"/>
  <c r="J10" i="1"/>
  <c r="K10" i="1"/>
  <c r="Q10" i="1"/>
  <c r="R10" i="1"/>
  <c r="S10" i="1"/>
  <c r="U10" i="1"/>
  <c r="V10" i="1"/>
  <c r="W10" i="1"/>
  <c r="H12" i="1"/>
  <c r="I12" i="1"/>
  <c r="J12" i="1"/>
  <c r="K12" i="1"/>
  <c r="Q12" i="1"/>
  <c r="R12" i="1"/>
  <c r="S12" i="1"/>
  <c r="U12" i="1"/>
  <c r="V12" i="1"/>
  <c r="W12" i="1"/>
  <c r="H13" i="1"/>
  <c r="I13" i="1"/>
  <c r="J13" i="1"/>
  <c r="K13" i="1"/>
  <c r="Q13" i="1"/>
  <c r="R13" i="1"/>
  <c r="S13" i="1"/>
  <c r="U13" i="1"/>
  <c r="V13" i="1"/>
  <c r="W13" i="1"/>
  <c r="H14" i="1"/>
  <c r="I14" i="1"/>
  <c r="I18" i="1" s="1"/>
  <c r="J14" i="1"/>
  <c r="K14" i="1"/>
  <c r="K18" i="1" s="1"/>
  <c r="Q14" i="1"/>
  <c r="Q18" i="1" s="1"/>
  <c r="R14" i="1"/>
  <c r="R18" i="1" s="1"/>
  <c r="S14" i="1"/>
  <c r="S18" i="1" s="1"/>
  <c r="U14" i="1"/>
  <c r="U18" i="1" s="1"/>
  <c r="V14" i="1"/>
  <c r="V18" i="1" s="1"/>
  <c r="W14" i="1"/>
  <c r="W18" i="1" s="1"/>
  <c r="H15" i="1"/>
  <c r="I15" i="1"/>
  <c r="J15" i="1"/>
  <c r="K15" i="1"/>
  <c r="Q15" i="1"/>
  <c r="R15" i="1"/>
  <c r="S15" i="1"/>
  <c r="U15" i="1"/>
  <c r="V15" i="1"/>
  <c r="W15" i="1"/>
  <c r="H16" i="1"/>
  <c r="I16" i="1"/>
  <c r="J16" i="1"/>
  <c r="K16" i="1"/>
  <c r="Q16" i="1"/>
  <c r="R16" i="1"/>
  <c r="S16" i="1"/>
  <c r="U16" i="1"/>
  <c r="V16" i="1"/>
  <c r="W16" i="1"/>
  <c r="G12" i="1"/>
  <c r="P12" i="1"/>
  <c r="T12" i="1"/>
  <c r="C16" i="1"/>
  <c r="C15" i="1"/>
  <c r="C14" i="1"/>
  <c r="C18" i="1" s="1"/>
  <c r="C13" i="1"/>
  <c r="C12" i="1"/>
  <c r="C10" i="1"/>
  <c r="J18" i="1" l="1"/>
  <c r="H18" i="1"/>
  <c r="T15" i="1"/>
  <c r="U19" i="1"/>
  <c r="C19" i="1"/>
  <c r="B38" i="1"/>
  <c r="F38" i="1" s="1"/>
  <c r="B29" i="1"/>
  <c r="F29" i="1" s="1"/>
  <c r="S17" i="1"/>
  <c r="K19" i="1"/>
  <c r="H19" i="1"/>
  <c r="B27" i="1"/>
  <c r="F27" i="1" s="1"/>
  <c r="G13" i="1"/>
  <c r="B23" i="1"/>
  <c r="F23" i="1" s="1"/>
  <c r="K17" i="1"/>
  <c r="E17" i="1"/>
  <c r="W19" i="1"/>
  <c r="R19" i="1"/>
  <c r="I19" i="1"/>
  <c r="U17" i="1"/>
  <c r="B21" i="1"/>
  <c r="F21" i="1" s="1"/>
  <c r="V19" i="1"/>
  <c r="Q19" i="1"/>
  <c r="S19" i="1"/>
  <c r="J17" i="1"/>
  <c r="V17" i="1"/>
  <c r="V11" i="1"/>
  <c r="V9" i="1" s="1"/>
  <c r="S11" i="1"/>
  <c r="S9" i="1" s="1"/>
  <c r="B30" i="1"/>
  <c r="F30" i="1" s="1"/>
  <c r="T14" i="1"/>
  <c r="T18" i="1" s="1"/>
  <c r="Q11" i="1"/>
  <c r="Q9" i="1" s="1"/>
  <c r="H11" i="1"/>
  <c r="I17" i="1"/>
  <c r="P16" i="1"/>
  <c r="B26" i="1"/>
  <c r="F26" i="1" s="1"/>
  <c r="P13" i="1"/>
  <c r="P17" i="1" s="1"/>
  <c r="B22" i="1"/>
  <c r="F22" i="1" s="1"/>
  <c r="H17" i="1"/>
  <c r="T13" i="1"/>
  <c r="T17" i="1" s="1"/>
  <c r="K11" i="1"/>
  <c r="K9" i="1" s="1"/>
  <c r="B37" i="1"/>
  <c r="F37" i="1" s="1"/>
  <c r="Q17" i="1"/>
  <c r="J19" i="1"/>
  <c r="U11" i="1"/>
  <c r="U9" i="1" s="1"/>
  <c r="E11" i="1"/>
  <c r="E9" i="1" s="1"/>
  <c r="B33" i="1"/>
  <c r="F33" i="1" s="1"/>
  <c r="O12" i="1"/>
  <c r="T10" i="1"/>
  <c r="C11" i="1"/>
  <c r="C9" i="1" s="1"/>
  <c r="B28" i="1"/>
  <c r="F28" i="1" s="1"/>
  <c r="P10" i="1"/>
  <c r="R11" i="1"/>
  <c r="R9" i="1" s="1"/>
  <c r="P15" i="1"/>
  <c r="B32" i="1"/>
  <c r="F32" i="1" s="1"/>
  <c r="I11" i="1"/>
  <c r="I9" i="1" s="1"/>
  <c r="G10" i="1"/>
  <c r="T16" i="1"/>
  <c r="G15" i="1"/>
  <c r="C17" i="1"/>
  <c r="B35" i="1"/>
  <c r="F35" i="1" s="1"/>
  <c r="W11" i="1"/>
  <c r="W9" i="1" s="1"/>
  <c r="E19" i="1"/>
  <c r="G16" i="1"/>
  <c r="B36" i="1"/>
  <c r="F36" i="1" s="1"/>
  <c r="P14" i="1"/>
  <c r="P18" i="1" s="1"/>
  <c r="R17" i="1"/>
  <c r="J11" i="1"/>
  <c r="G14" i="1"/>
  <c r="W17" i="1"/>
  <c r="D26" i="1" l="1"/>
  <c r="D28" i="1"/>
  <c r="D33" i="1"/>
  <c r="D37" i="1"/>
  <c r="D22" i="1"/>
  <c r="D30" i="1"/>
  <c r="D21" i="1"/>
  <c r="D38" i="1"/>
  <c r="D32" i="1"/>
  <c r="D23" i="1"/>
  <c r="D36" i="1"/>
  <c r="D35" i="1"/>
  <c r="D27" i="1"/>
  <c r="D29" i="1"/>
  <c r="G17" i="1"/>
  <c r="H9" i="1"/>
  <c r="P19" i="1"/>
  <c r="B24" i="1"/>
  <c r="F24" i="1" s="1"/>
  <c r="T11" i="1"/>
  <c r="T9" i="1" s="1"/>
  <c r="T19" i="1"/>
  <c r="G11" i="1"/>
  <c r="O14" i="1"/>
  <c r="B31" i="1"/>
  <c r="F31" i="1" s="1"/>
  <c r="O13" i="1"/>
  <c r="B34" i="1"/>
  <c r="F34" i="1" s="1"/>
  <c r="B16" i="1"/>
  <c r="F16" i="1" s="1"/>
  <c r="P11" i="1"/>
  <c r="P9" i="1" s="1"/>
  <c r="J9" i="1"/>
  <c r="O15" i="1"/>
  <c r="G18" i="1"/>
  <c r="O10" i="1"/>
  <c r="B25" i="1"/>
  <c r="F25" i="1" s="1"/>
  <c r="O16" i="1"/>
  <c r="G19" i="1"/>
  <c r="B20" i="1"/>
  <c r="F20" i="1" s="1"/>
  <c r="D25" i="1" l="1"/>
  <c r="D16" i="1"/>
  <c r="D24" i="1"/>
  <c r="D34" i="1"/>
  <c r="D20" i="1"/>
  <c r="D31" i="1"/>
  <c r="G9" i="1"/>
  <c r="O18" i="1"/>
  <c r="B15" i="1"/>
  <c r="F15" i="1" s="1"/>
  <c r="B14" i="1"/>
  <c r="F14" i="1" s="1"/>
  <c r="B12" i="1"/>
  <c r="F12" i="1" s="1"/>
  <c r="B10" i="1"/>
  <c r="F10" i="1" s="1"/>
  <c r="B13" i="1"/>
  <c r="F13" i="1" s="1"/>
  <c r="O19" i="1"/>
  <c r="O11" i="1"/>
  <c r="O17" i="1"/>
  <c r="D14" i="1" l="1"/>
  <c r="D13" i="1"/>
  <c r="D15" i="1"/>
  <c r="D10" i="1"/>
  <c r="D12" i="1"/>
  <c r="L16" i="1"/>
  <c r="L13" i="1"/>
  <c r="B19" i="1"/>
  <c r="F19" i="1" s="1"/>
  <c r="O9" i="1"/>
  <c r="B18" i="1"/>
  <c r="F18" i="1" s="1"/>
  <c r="B17" i="1"/>
  <c r="F17" i="1" s="1"/>
  <c r="B11" i="1"/>
  <c r="F11" i="1" s="1"/>
  <c r="D18" i="1" l="1"/>
  <c r="D17" i="1"/>
  <c r="D11" i="1"/>
  <c r="D19" i="1"/>
  <c r="L9" i="1"/>
  <c r="L12" i="1"/>
  <c r="L10" i="1"/>
  <c r="L15" i="1"/>
  <c r="L14" i="1"/>
  <c r="B9" i="1"/>
  <c r="D9" i="1" l="1"/>
  <c r="F9" i="1"/>
  <c r="L11" i="1"/>
  <c r="L18" i="1"/>
  <c r="L17" i="1"/>
  <c r="L19" i="1"/>
  <c r="R17" i="2"/>
  <c r="R10" i="2"/>
  <c r="R9" i="2" s="1"/>
  <c r="M10" i="2" l="1"/>
  <c r="B20" i="2"/>
  <c r="M17" i="2"/>
  <c r="B17" i="2" l="1"/>
  <c r="B10" i="2"/>
  <c r="M9" i="2"/>
  <c r="B9" i="2" l="1"/>
</calcChain>
</file>

<file path=xl/sharedStrings.xml><?xml version="1.0" encoding="utf-8"?>
<sst xmlns="http://schemas.openxmlformats.org/spreadsheetml/2006/main" count="194" uniqueCount="63">
  <si>
    <t>江府町</t>
    <rPh sb="0" eb="3">
      <t>コウフチョウ</t>
    </rPh>
    <phoneticPr fontId="2"/>
  </si>
  <si>
    <t>日野町</t>
    <rPh sb="0" eb="3">
      <t>ヒノチョウ</t>
    </rPh>
    <phoneticPr fontId="2"/>
  </si>
  <si>
    <t>日南町</t>
    <rPh sb="0" eb="3">
      <t>ニチナンチョウ</t>
    </rPh>
    <phoneticPr fontId="2"/>
  </si>
  <si>
    <t>伯耆町</t>
    <rPh sb="0" eb="3">
      <t>ホウキチョウ</t>
    </rPh>
    <phoneticPr fontId="2"/>
  </si>
  <si>
    <t>南部町</t>
    <rPh sb="0" eb="3">
      <t>ナンブチョウ</t>
    </rPh>
    <phoneticPr fontId="2"/>
  </si>
  <si>
    <t>大山町</t>
    <rPh sb="0" eb="3">
      <t>ダイセンチョウ</t>
    </rPh>
    <phoneticPr fontId="2"/>
  </si>
  <si>
    <t>日吉津村</t>
    <rPh sb="0" eb="4">
      <t>ヒエヅソン</t>
    </rPh>
    <phoneticPr fontId="2"/>
  </si>
  <si>
    <t>北栄町</t>
    <rPh sb="0" eb="3">
      <t>ホクエイチョウ</t>
    </rPh>
    <phoneticPr fontId="2"/>
  </si>
  <si>
    <t>琴浦町</t>
    <rPh sb="0" eb="3">
      <t>コトウラチョウ</t>
    </rPh>
    <phoneticPr fontId="2"/>
  </si>
  <si>
    <t>湯梨浜町</t>
    <rPh sb="0" eb="4">
      <t>ユリハマチョウ</t>
    </rPh>
    <phoneticPr fontId="2"/>
  </si>
  <si>
    <t>三朝町</t>
    <rPh sb="0" eb="3">
      <t>ミササチョウ</t>
    </rPh>
    <phoneticPr fontId="2"/>
  </si>
  <si>
    <t>八頭町</t>
    <rPh sb="0" eb="3">
      <t>ヤズチョウ</t>
    </rPh>
    <phoneticPr fontId="2"/>
  </si>
  <si>
    <t>智頭町</t>
    <rPh sb="0" eb="3">
      <t>チヅチョウ</t>
    </rPh>
    <phoneticPr fontId="2"/>
  </si>
  <si>
    <t>若桜町</t>
    <rPh sb="0" eb="3">
      <t>ワカサチョウ</t>
    </rPh>
    <phoneticPr fontId="2"/>
  </si>
  <si>
    <t>岩美町</t>
    <rPh sb="0" eb="3">
      <t>イワミチョウ</t>
    </rPh>
    <phoneticPr fontId="2"/>
  </si>
  <si>
    <t>境港市</t>
    <rPh sb="0" eb="3">
      <t>サカイミナトシ</t>
    </rPh>
    <phoneticPr fontId="2"/>
  </si>
  <si>
    <t>倉吉市</t>
    <rPh sb="0" eb="3">
      <t>クラヨシシ</t>
    </rPh>
    <phoneticPr fontId="2"/>
  </si>
  <si>
    <t>米子市</t>
    <rPh sb="0" eb="3">
      <t>ヨナゴシ</t>
    </rPh>
    <phoneticPr fontId="2"/>
  </si>
  <si>
    <t>鳥取市</t>
    <rPh sb="0" eb="3">
      <t>トットリシ</t>
    </rPh>
    <phoneticPr fontId="2"/>
  </si>
  <si>
    <t>西部地区</t>
    <rPh sb="0" eb="2">
      <t>セイブ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</si>
  <si>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</si>
  <si>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東部地区</t>
    <rPh sb="0" eb="2">
      <t>トウブ</t>
    </rPh>
    <rPh sb="2" eb="4">
      <t>チク</t>
    </rPh>
    <phoneticPr fontId="2"/>
  </si>
  <si>
    <t>日野郡</t>
    <rPh sb="0" eb="3">
      <t>ヒノグン</t>
    </rPh>
    <phoneticPr fontId="2"/>
  </si>
  <si>
    <t>西伯郡</t>
    <rPh sb="0" eb="3">
      <t>サイハクグン</t>
    </rPh>
    <phoneticPr fontId="2"/>
  </si>
  <si>
    <t>東伯郡</t>
    <rPh sb="0" eb="3">
      <t>トウハクグン</t>
    </rPh>
    <phoneticPr fontId="2"/>
  </si>
  <si>
    <t>八頭郡</t>
    <rPh sb="0" eb="3">
      <t>ヤズグン</t>
    </rPh>
    <phoneticPr fontId="2"/>
  </si>
  <si>
    <t>岩美郡</t>
    <rPh sb="0" eb="3">
      <t>イワミグン</t>
    </rPh>
    <phoneticPr fontId="2"/>
  </si>
  <si>
    <t>郡計</t>
    <rPh sb="0" eb="1">
      <t>グン</t>
    </rPh>
    <rPh sb="1" eb="2">
      <t>ケイ</t>
    </rPh>
    <phoneticPr fontId="2"/>
  </si>
  <si>
    <t>市計</t>
    <rPh sb="0" eb="1">
      <t>シ</t>
    </rPh>
    <rPh sb="1" eb="2">
      <t>ケイ</t>
    </rPh>
    <phoneticPr fontId="2"/>
  </si>
  <si>
    <t>県計</t>
    <rPh sb="0" eb="2">
      <t>ケンケイ</t>
    </rPh>
    <phoneticPr fontId="2"/>
  </si>
  <si>
    <t>県内</t>
    <rPh sb="0" eb="2">
      <t>ケンナイ</t>
    </rPh>
    <phoneticPr fontId="2"/>
  </si>
  <si>
    <t>県外・国外</t>
    <rPh sb="0" eb="2">
      <t>ケンガイ</t>
    </rPh>
    <rPh sb="3" eb="5">
      <t>コクガイ</t>
    </rPh>
    <phoneticPr fontId="2"/>
  </si>
  <si>
    <t>総数</t>
    <rPh sb="0" eb="2">
      <t>ソウスウ</t>
    </rPh>
    <phoneticPr fontId="2"/>
  </si>
  <si>
    <t>死亡</t>
    <rPh sb="0" eb="2">
      <t>シボウ</t>
    </rPh>
    <phoneticPr fontId="2"/>
  </si>
  <si>
    <t>出生</t>
    <rPh sb="0" eb="2">
      <t>シュッショウ</t>
    </rPh>
    <phoneticPr fontId="2"/>
  </si>
  <si>
    <t>転出</t>
    <rPh sb="0" eb="2">
      <t>テンシュツ</t>
    </rPh>
    <phoneticPr fontId="2"/>
  </si>
  <si>
    <t>転入</t>
    <rPh sb="0" eb="2">
      <t>テンニュウ</t>
    </rPh>
    <phoneticPr fontId="2"/>
  </si>
  <si>
    <t>対前年同月増減</t>
    <rPh sb="0" eb="1">
      <t>タイ</t>
    </rPh>
    <rPh sb="1" eb="5">
      <t>ゼンエンドウゲツ</t>
    </rPh>
    <rPh sb="5" eb="7">
      <t>ゾウゲン</t>
    </rPh>
    <phoneticPr fontId="2"/>
  </si>
  <si>
    <t>対前月増減</t>
    <rPh sb="0" eb="1">
      <t>タイ</t>
    </rPh>
    <rPh sb="1" eb="3">
      <t>ゼンゲツ</t>
    </rPh>
    <rPh sb="3" eb="5">
      <t>ゾウゲン</t>
    </rPh>
    <phoneticPr fontId="2"/>
  </si>
  <si>
    <t>地域</t>
    <rPh sb="0" eb="2">
      <t>チイキ</t>
    </rPh>
    <phoneticPr fontId="2"/>
  </si>
  <si>
    <t>社会増減数</t>
    <rPh sb="0" eb="2">
      <t>シャカイ</t>
    </rPh>
    <rPh sb="2" eb="4">
      <t>ゾウゲン</t>
    </rPh>
    <rPh sb="4" eb="5">
      <t>スウ</t>
    </rPh>
    <phoneticPr fontId="2"/>
  </si>
  <si>
    <t>自然増減数</t>
    <rPh sb="0" eb="2">
      <t>シゼン</t>
    </rPh>
    <rPh sb="2" eb="4">
      <t>ゾウゲン</t>
    </rPh>
    <rPh sb="4" eb="5">
      <t>スウ</t>
    </rPh>
    <phoneticPr fontId="2"/>
  </si>
  <si>
    <t>人口増減数</t>
    <rPh sb="0" eb="2">
      <t>ジンコウ</t>
    </rPh>
    <rPh sb="2" eb="4">
      <t>ゾウゲン</t>
    </rPh>
    <rPh sb="4" eb="5">
      <t>スウ</t>
    </rPh>
    <phoneticPr fontId="2"/>
  </si>
  <si>
    <t>総数</t>
    <rPh sb="0" eb="2">
      <t>ソウスウ</t>
    </rPh>
    <phoneticPr fontId="1"/>
  </si>
  <si>
    <t>男女計</t>
    <rPh sb="0" eb="3">
      <t>ダンジョケイ</t>
    </rPh>
    <phoneticPr fontId="1"/>
  </si>
  <si>
    <t>自然増減率</t>
    <rPh sb="0" eb="2">
      <t>シゼン</t>
    </rPh>
    <rPh sb="2" eb="5">
      <t>ゾウゲンリツ</t>
    </rPh>
    <phoneticPr fontId="1"/>
  </si>
  <si>
    <t>出生率</t>
    <rPh sb="0" eb="3">
      <t>シュッショウリツ</t>
    </rPh>
    <phoneticPr fontId="1"/>
  </si>
  <si>
    <t>死亡率</t>
    <rPh sb="0" eb="3">
      <t>シボウリツ</t>
    </rPh>
    <phoneticPr fontId="1"/>
  </si>
  <si>
    <t>人口1,000人あたり</t>
    <rPh sb="0" eb="2">
      <t>ジンコウ</t>
    </rPh>
    <rPh sb="7" eb="8">
      <t>ニン</t>
    </rPh>
    <phoneticPr fontId="1"/>
  </si>
  <si>
    <t>県内</t>
    <rPh sb="0" eb="2">
      <t>ケンナイ</t>
    </rPh>
    <phoneticPr fontId="1"/>
  </si>
  <si>
    <t>社会増減率</t>
    <rPh sb="0" eb="2">
      <t>シャカイ</t>
    </rPh>
    <rPh sb="2" eb="5">
      <t>ゾウゲンリツ</t>
    </rPh>
    <phoneticPr fontId="2"/>
  </si>
  <si>
    <t>女計</t>
    <rPh sb="0" eb="1">
      <t>オンナ</t>
    </rPh>
    <rPh sb="1" eb="2">
      <t>ケイ</t>
    </rPh>
    <phoneticPr fontId="1"/>
  </si>
  <si>
    <t>男計</t>
    <rPh sb="0" eb="1">
      <t>オトコ</t>
    </rPh>
    <rPh sb="1" eb="2">
      <t>ケイ</t>
    </rPh>
    <phoneticPr fontId="1"/>
  </si>
  <si>
    <t>第１３表　市町村別、男女別人口増減</t>
    <rPh sb="0" eb="1">
      <t>ダイ</t>
    </rPh>
    <rPh sb="3" eb="4">
      <t>ヒョウ</t>
    </rPh>
    <rPh sb="5" eb="8">
      <t>シチョウソン</t>
    </rPh>
    <rPh sb="8" eb="9">
      <t>ベツ</t>
    </rPh>
    <rPh sb="10" eb="13">
      <t>ダンジョベツ</t>
    </rPh>
    <rPh sb="13" eb="15">
      <t>ジンコウ</t>
    </rPh>
    <rPh sb="15" eb="17">
      <t>ゾウゲン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</si>
  <si>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</si>
  <si>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2"/>
  </si>
  <si>
    <t>対前年同月増減数</t>
    <rPh sb="0" eb="1">
      <t>タイ</t>
    </rPh>
    <rPh sb="1" eb="5">
      <t>ゼンエンドウゲツ</t>
    </rPh>
    <rPh sb="5" eb="7">
      <t>ゾウゲン</t>
    </rPh>
    <rPh sb="7" eb="8">
      <t>スウ</t>
    </rPh>
    <phoneticPr fontId="2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</si>
  <si>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2"/>
  </si>
  <si>
    <t>対前年同月増減率</t>
    <rPh sb="0" eb="1">
      <t>タイ</t>
    </rPh>
    <rPh sb="1" eb="5">
      <t>ゼンエンドウゲツ</t>
    </rPh>
    <rPh sb="5" eb="7">
      <t>ゾウゲン</t>
    </rPh>
    <rPh sb="7" eb="8">
      <t>リツ</t>
    </rPh>
    <phoneticPr fontId="2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</si>
  <si>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</si>
  <si>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注）自然増減率、出生率、死亡率、社会増減率は次の式により、年率換算したものである。</t>
  </si>
  <si>
    <t>　　率＝月間件数÷月間日数×年間日数÷月初人口×１０００</t>
    <phoneticPr fontId="1"/>
  </si>
  <si>
    <t>　　少数第２位以下を四捨五入して算出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</si>
</sst>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_ "/>
    <numFmt numFmtId="178" formatCode="0.0_);[Red]\(0.0\)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4" fillId="0" borderId="3" xfId="0" applyFont="1" applyBorder="1">
      <alignment vertical="center"/>
    </xf>
    <xf numFmtId="0" fontId="0" fillId="0" borderId="3" xfId="0" applyBorder="1">
      <alignment vertical="center"/>
    </xf>
    <xf numFmtId="0" fontId="4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76" fontId="0" fillId="0" borderId="4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3" xfId="0" applyNumberFormat="1" applyFont="1" applyBorder="1">
      <alignment vertical="center"/>
    </xf>
    <xf numFmtId="176" fontId="0" fillId="0" borderId="15" xfId="0" applyNumberFormat="1" applyFont="1" applyBorder="1">
      <alignment vertical="center"/>
    </xf>
    <xf numFmtId="176" fontId="0" fillId="0" borderId="2" xfId="0" applyNumberFormat="1" applyFont="1" applyBorder="1">
      <alignment vertical="center"/>
    </xf>
    <xf numFmtId="176" fontId="0" fillId="0" borderId="1" xfId="0" applyNumberFormat="1" applyFont="1" applyBorder="1">
      <alignment vertical="center"/>
    </xf>
    <xf numFmtId="176" fontId="0" fillId="0" borderId="5" xfId="0" applyNumberFormat="1" applyFont="1" applyBorder="1">
      <alignment vertical="center"/>
    </xf>
    <xf numFmtId="176" fontId="0" fillId="0" borderId="4" xfId="0" applyNumberFormat="1" applyFont="1" applyBorder="1">
      <alignment vertical="center"/>
    </xf>
    <xf numFmtId="176" fontId="0" fillId="0" borderId="8" xfId="0" applyNumberFormat="1" applyFont="1" applyBorder="1">
      <alignment vertical="center"/>
    </xf>
    <xf numFmtId="176" fontId="0" fillId="0" borderId="16" xfId="0" applyNumberFormat="1" applyFont="1" applyBorder="1">
      <alignment vertical="center"/>
    </xf>
    <xf numFmtId="177" fontId="0" fillId="0" borderId="3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16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15" xfId="0" applyNumberFormat="1" applyBorder="1">
      <alignment vertical="center"/>
    </xf>
    <xf numFmtId="0" fontId="4" fillId="0" borderId="0" xfId="0" applyFont="1">
      <alignment vertical="center"/>
    </xf>
    <xf numFmtId="177" fontId="0" fillId="0" borderId="3" xfId="0" applyNumberFormat="1" applyFont="1" applyBorder="1">
      <alignment vertical="center"/>
    </xf>
    <xf numFmtId="177" fontId="0" fillId="0" borderId="2" xfId="0" applyNumberFormat="1" applyFont="1" applyBorder="1">
      <alignment vertical="center"/>
    </xf>
    <xf numFmtId="177" fontId="0" fillId="0" borderId="1" xfId="0" applyNumberFormat="1" applyFont="1" applyBorder="1">
      <alignment vertical="center"/>
    </xf>
    <xf numFmtId="177" fontId="0" fillId="0" borderId="4" xfId="0" applyNumberFormat="1" applyBorder="1" applyAlignment="1">
      <alignment horizontal="right" vertical="center"/>
    </xf>
    <xf numFmtId="177" fontId="0" fillId="0" borderId="3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177" fontId="0" fillId="0" borderId="3" xfId="0" applyNumberFormat="1" applyFont="1" applyBorder="1" applyAlignment="1">
      <alignment horizontal="right" vertical="center"/>
    </xf>
    <xf numFmtId="177" fontId="0" fillId="0" borderId="2" xfId="0" applyNumberFormat="1" applyFont="1" applyBorder="1" applyAlignment="1">
      <alignment horizontal="right" vertical="center"/>
    </xf>
    <xf numFmtId="177" fontId="0" fillId="0" borderId="1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8" xfId="0" applyNumberFormat="1" applyFont="1" applyBorder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41"/>
  <sheetViews>
    <sheetView tabSelected="1" view="pageBreakPreview" zoomScale="90" zoomScaleNormal="100" zoomScaleSheetLayoutView="90" workbookViewId="0">
      <selection activeCell="K9" sqref="K9"/>
    </sheetView>
  </sheetViews>
  <sheetFormatPr defaultRowHeight="13.5" x14ac:dyDescent="0.15"/>
  <cols>
    <col min="1" max="2" width="8.625" customWidth="1"/>
    <col min="3" max="23" width="6.625" customWidth="1"/>
    <col min="24" max="24" width="11.75" customWidth="1"/>
  </cols>
  <sheetData>
    <row r="2" spans="1:24" x14ac:dyDescent="0.15">
      <c r="A2" t="s">
        <v>53</v>
      </c>
      <c r="C2" s="16"/>
      <c r="D2" s="16"/>
      <c r="E2" s="16"/>
      <c r="F2" s="16"/>
    </row>
    <row r="3" spans="1:24" x14ac:dyDescent="0.15">
      <c r="C3" s="16"/>
      <c r="D3" s="16"/>
      <c r="E3" s="16"/>
      <c r="F3" s="16"/>
    </row>
    <row r="4" spans="1:24" x14ac:dyDescent="0.15">
      <c r="A4" t="s">
        <v>44</v>
      </c>
      <c r="C4" s="16"/>
      <c r="D4" s="16"/>
      <c r="E4" s="16"/>
      <c r="F4" s="16"/>
    </row>
    <row r="5" spans="1:24" ht="13.5" customHeight="1" x14ac:dyDescent="0.15">
      <c r="A5" s="80" t="s">
        <v>39</v>
      </c>
      <c r="B5" s="86" t="s">
        <v>42</v>
      </c>
      <c r="C5" s="87"/>
      <c r="D5" s="87"/>
      <c r="E5" s="87"/>
      <c r="F5" s="88"/>
      <c r="G5" s="77" t="s">
        <v>41</v>
      </c>
      <c r="H5" s="78"/>
      <c r="I5" s="78"/>
      <c r="J5" s="78"/>
      <c r="K5" s="78"/>
      <c r="L5" s="78"/>
      <c r="M5" s="78"/>
      <c r="N5" s="79"/>
      <c r="O5" s="86" t="s">
        <v>40</v>
      </c>
      <c r="P5" s="87"/>
      <c r="Q5" s="87"/>
      <c r="R5" s="87"/>
      <c r="S5" s="87"/>
      <c r="T5" s="87"/>
      <c r="U5" s="87"/>
      <c r="V5" s="87"/>
      <c r="W5" s="87"/>
      <c r="X5" s="88"/>
    </row>
    <row r="6" spans="1:24" ht="13.5" customHeight="1" x14ac:dyDescent="0.15">
      <c r="A6" s="81"/>
      <c r="B6" s="20"/>
      <c r="C6" s="83" t="s">
        <v>55</v>
      </c>
      <c r="D6" s="83" t="s">
        <v>57</v>
      </c>
      <c r="E6" s="83" t="s">
        <v>56</v>
      </c>
      <c r="F6" s="83" t="s">
        <v>58</v>
      </c>
      <c r="G6" s="15"/>
      <c r="H6" s="20"/>
      <c r="I6" s="74" t="s">
        <v>59</v>
      </c>
      <c r="J6" s="20"/>
      <c r="K6" s="74" t="s">
        <v>59</v>
      </c>
      <c r="L6" s="86" t="s">
        <v>48</v>
      </c>
      <c r="M6" s="87"/>
      <c r="N6" s="88"/>
      <c r="O6" s="14"/>
      <c r="P6" s="77" t="s">
        <v>36</v>
      </c>
      <c r="Q6" s="78"/>
      <c r="R6" s="78"/>
      <c r="S6" s="79"/>
      <c r="T6" s="77" t="s">
        <v>35</v>
      </c>
      <c r="U6" s="78"/>
      <c r="V6" s="78"/>
      <c r="W6" s="79"/>
      <c r="X6" s="26" t="s">
        <v>48</v>
      </c>
    </row>
    <row r="7" spans="1:24" ht="13.5" customHeight="1" x14ac:dyDescent="0.15">
      <c r="A7" s="81"/>
      <c r="B7" s="18" t="s">
        <v>43</v>
      </c>
      <c r="C7" s="84"/>
      <c r="D7" s="84"/>
      <c r="E7" s="84"/>
      <c r="F7" s="84"/>
      <c r="G7" s="11" t="s">
        <v>32</v>
      </c>
      <c r="H7" s="12" t="s">
        <v>34</v>
      </c>
      <c r="I7" s="75"/>
      <c r="J7" s="18" t="s">
        <v>33</v>
      </c>
      <c r="K7" s="75"/>
      <c r="L7" s="74" t="s">
        <v>45</v>
      </c>
      <c r="M7" s="17" t="s">
        <v>46</v>
      </c>
      <c r="N7" s="17" t="s">
        <v>47</v>
      </c>
      <c r="O7" s="12" t="s">
        <v>32</v>
      </c>
      <c r="P7" s="14" t="s">
        <v>32</v>
      </c>
      <c r="Q7" s="74" t="s">
        <v>59</v>
      </c>
      <c r="R7" s="74" t="s">
        <v>31</v>
      </c>
      <c r="S7" s="13" t="s">
        <v>30</v>
      </c>
      <c r="T7" s="12" t="s">
        <v>32</v>
      </c>
      <c r="U7" s="74" t="s">
        <v>59</v>
      </c>
      <c r="V7" s="75" t="s">
        <v>31</v>
      </c>
      <c r="W7" s="21" t="s">
        <v>49</v>
      </c>
      <c r="X7" s="74" t="s">
        <v>50</v>
      </c>
    </row>
    <row r="8" spans="1:24" ht="30.75" customHeight="1" x14ac:dyDescent="0.15">
      <c r="A8" s="82"/>
      <c r="B8" s="19"/>
      <c r="C8" s="85"/>
      <c r="D8" s="85"/>
      <c r="E8" s="85"/>
      <c r="F8" s="85"/>
      <c r="G8" s="11"/>
      <c r="H8" s="10"/>
      <c r="I8" s="76"/>
      <c r="J8" s="19"/>
      <c r="K8" s="76"/>
      <c r="L8" s="76"/>
      <c r="M8" s="19"/>
      <c r="N8" s="19"/>
      <c r="O8" s="10"/>
      <c r="P8" s="10"/>
      <c r="Q8" s="76"/>
      <c r="R8" s="76"/>
      <c r="S8" s="9"/>
      <c r="T8" s="10"/>
      <c r="U8" s="76"/>
      <c r="V8" s="76"/>
      <c r="W8" s="22"/>
      <c r="X8" s="76"/>
    </row>
    <row r="9" spans="1:24" ht="18.75" customHeight="1" x14ac:dyDescent="0.15">
      <c r="A9" s="8" t="s">
        <v>29</v>
      </c>
      <c r="B9" s="34">
        <f>B10+B11</f>
        <v>-475</v>
      </c>
      <c r="C9" s="34">
        <f>C10+C11</f>
        <v>-169</v>
      </c>
      <c r="D9" s="64">
        <f>IF(B9-C9=0,"-",(1-(B9/(B9-C9)))*-1)</f>
        <v>0.55228758169934644</v>
      </c>
      <c r="E9" s="34">
        <f>E10+E11</f>
        <v>24</v>
      </c>
      <c r="F9" s="64">
        <f>IF(B9-E9=0,"-",(1-(B9/(B9-E9)))*-1)</f>
        <v>-4.8096192384769587E-2</v>
      </c>
      <c r="G9" s="34">
        <f>G10+G11</f>
        <v>-452</v>
      </c>
      <c r="H9" s="34">
        <f>H10+H11</f>
        <v>330</v>
      </c>
      <c r="I9" s="34">
        <f>I10+I11</f>
        <v>-30</v>
      </c>
      <c r="J9" s="34">
        <f>J10+J11</f>
        <v>782</v>
      </c>
      <c r="K9" s="34">
        <f>K10+K11</f>
        <v>28</v>
      </c>
      <c r="L9" s="51">
        <f t="shared" ref="L9:L19" si="0">M9-N9</f>
        <v>-9.5166095350913018</v>
      </c>
      <c r="M9" s="55">
        <v>6.9479671384516131</v>
      </c>
      <c r="N9" s="55">
        <v>16.464576673542915</v>
      </c>
      <c r="O9" s="34">
        <f t="shared" ref="O9:W9" si="1">O10+O11</f>
        <v>-23</v>
      </c>
      <c r="P9" s="34">
        <f t="shared" si="1"/>
        <v>886</v>
      </c>
      <c r="Q9" s="34">
        <f t="shared" si="1"/>
        <v>31</v>
      </c>
      <c r="R9" s="34">
        <f t="shared" si="1"/>
        <v>511</v>
      </c>
      <c r="S9" s="34">
        <f t="shared" si="1"/>
        <v>375</v>
      </c>
      <c r="T9" s="34">
        <f t="shared" si="1"/>
        <v>909</v>
      </c>
      <c r="U9" s="34">
        <f t="shared" si="1"/>
        <v>-51</v>
      </c>
      <c r="V9" s="34">
        <f t="shared" si="1"/>
        <v>534</v>
      </c>
      <c r="W9" s="34">
        <f t="shared" si="1"/>
        <v>375</v>
      </c>
      <c r="X9" s="51">
        <v>-0.48425225510420233</v>
      </c>
    </row>
    <row r="10" spans="1:24" ht="18.75" customHeight="1" x14ac:dyDescent="0.15">
      <c r="A10" s="6" t="s">
        <v>28</v>
      </c>
      <c r="B10" s="35">
        <f>B20+B21+B22+B23</f>
        <v>-352</v>
      </c>
      <c r="C10" s="35">
        <f>C20+C21+C22+C23</f>
        <v>-216</v>
      </c>
      <c r="D10" s="65">
        <f t="shared" ref="D10:D38" si="2">IF(B10-C10=0,"-",(1-(B10/(B10-C10)))*-1)</f>
        <v>1.5882352941176472</v>
      </c>
      <c r="E10" s="35">
        <f>E20+E21+E22+E23</f>
        <v>-93</v>
      </c>
      <c r="F10" s="65">
        <f t="shared" ref="F10:F38" si="3">IF(B10-E10=0,"-",(1-(B10/(B10-E10)))*-1)</f>
        <v>0.35907335907335902</v>
      </c>
      <c r="G10" s="35">
        <f>G20+G21+G22+G23</f>
        <v>-307</v>
      </c>
      <c r="H10" s="35">
        <f>H20+H21+H22+H23</f>
        <v>247</v>
      </c>
      <c r="I10" s="35">
        <f>I20+I21+I22+I23</f>
        <v>-41</v>
      </c>
      <c r="J10" s="35">
        <f>J20+J21+J22+J23</f>
        <v>554</v>
      </c>
      <c r="K10" s="35">
        <f>K20+K21+K22+K23</f>
        <v>57</v>
      </c>
      <c r="L10" s="48">
        <f t="shared" si="0"/>
        <v>-8.6418062134629103</v>
      </c>
      <c r="M10" s="56">
        <v>6.9528538590401903</v>
      </c>
      <c r="N10" s="56">
        <v>15.5946600725031</v>
      </c>
      <c r="O10" s="35">
        <f t="shared" ref="O10:W10" si="4">O20+O21+O22+O23</f>
        <v>-45</v>
      </c>
      <c r="P10" s="35">
        <f t="shared" si="4"/>
        <v>615</v>
      </c>
      <c r="Q10" s="35">
        <f t="shared" si="4"/>
        <v>-35</v>
      </c>
      <c r="R10" s="35">
        <f t="shared" si="4"/>
        <v>400</v>
      </c>
      <c r="S10" s="35">
        <f t="shared" si="4"/>
        <v>215</v>
      </c>
      <c r="T10" s="35">
        <f t="shared" si="4"/>
        <v>660</v>
      </c>
      <c r="U10" s="35">
        <f t="shared" si="4"/>
        <v>-40</v>
      </c>
      <c r="V10" s="35">
        <f t="shared" si="4"/>
        <v>446</v>
      </c>
      <c r="W10" s="35">
        <f t="shared" si="4"/>
        <v>214</v>
      </c>
      <c r="X10" s="48">
        <v>-1.2667142658170363</v>
      </c>
    </row>
    <row r="11" spans="1:24" ht="18.75" customHeight="1" x14ac:dyDescent="0.15">
      <c r="A11" s="2" t="s">
        <v>27</v>
      </c>
      <c r="B11" s="36">
        <f>B12+B13+B14+B15+B16</f>
        <v>-123</v>
      </c>
      <c r="C11" s="36">
        <f>C12+C13+C14+C15+C16</f>
        <v>47</v>
      </c>
      <c r="D11" s="66">
        <f t="shared" si="2"/>
        <v>-0.27647058823529413</v>
      </c>
      <c r="E11" s="36">
        <f>E12+E13+E14+E15+E16</f>
        <v>117</v>
      </c>
      <c r="F11" s="66">
        <f t="shared" si="3"/>
        <v>-0.48750000000000004</v>
      </c>
      <c r="G11" s="36">
        <f>G12+G13+G14+G15+G16</f>
        <v>-145</v>
      </c>
      <c r="H11" s="36">
        <f>H12+H13+H14+H15+H16</f>
        <v>83</v>
      </c>
      <c r="I11" s="36">
        <f>I12+I13+I14+I15+I16</f>
        <v>11</v>
      </c>
      <c r="J11" s="36">
        <f>J12+J13+J14+J15+J16</f>
        <v>228</v>
      </c>
      <c r="K11" s="36">
        <f>K12+K13+K14+K15+K16</f>
        <v>-29</v>
      </c>
      <c r="L11" s="50">
        <f t="shared" si="0"/>
        <v>-12.112680311293023</v>
      </c>
      <c r="M11" s="57">
        <v>6.9334652816366962</v>
      </c>
      <c r="N11" s="57">
        <v>19.046145592929719</v>
      </c>
      <c r="O11" s="36">
        <f t="shared" ref="O11:W11" si="5">O12+O13+O14+O15+O16</f>
        <v>22</v>
      </c>
      <c r="P11" s="36">
        <f t="shared" si="5"/>
        <v>271</v>
      </c>
      <c r="Q11" s="36">
        <f t="shared" si="5"/>
        <v>66</v>
      </c>
      <c r="R11" s="36">
        <f t="shared" si="5"/>
        <v>111</v>
      </c>
      <c r="S11" s="36">
        <f t="shared" si="5"/>
        <v>160</v>
      </c>
      <c r="T11" s="36">
        <f t="shared" si="5"/>
        <v>249</v>
      </c>
      <c r="U11" s="36">
        <f t="shared" si="5"/>
        <v>-11</v>
      </c>
      <c r="V11" s="36">
        <f t="shared" si="5"/>
        <v>88</v>
      </c>
      <c r="W11" s="36">
        <f t="shared" si="5"/>
        <v>161</v>
      </c>
      <c r="X11" s="53">
        <v>1.8377859782651491</v>
      </c>
    </row>
    <row r="12" spans="1:24" ht="18.75" customHeight="1" x14ac:dyDescent="0.15">
      <c r="A12" s="6" t="s">
        <v>26</v>
      </c>
      <c r="B12" s="35">
        <f>B24</f>
        <v>-9</v>
      </c>
      <c r="C12" s="35">
        <f>C24</f>
        <v>9</v>
      </c>
      <c r="D12" s="65">
        <f t="shared" si="2"/>
        <v>-0.5</v>
      </c>
      <c r="E12" s="35">
        <f>E24</f>
        <v>13</v>
      </c>
      <c r="F12" s="65">
        <f t="shared" si="3"/>
        <v>-0.59090909090909083</v>
      </c>
      <c r="G12" s="35">
        <f>G24</f>
        <v>-5</v>
      </c>
      <c r="H12" s="35">
        <f>H24</f>
        <v>7</v>
      </c>
      <c r="I12" s="35">
        <f>I24</f>
        <v>2</v>
      </c>
      <c r="J12" s="35">
        <f>J24</f>
        <v>12</v>
      </c>
      <c r="K12" s="35">
        <f>K24</f>
        <v>-4</v>
      </c>
      <c r="L12" s="48">
        <f t="shared" si="0"/>
        <v>-5.3233536252767406</v>
      </c>
      <c r="M12" s="56">
        <v>7.4526950753874379</v>
      </c>
      <c r="N12" s="56">
        <v>12.776048700664179</v>
      </c>
      <c r="O12" s="35">
        <f t="shared" ref="O12:W12" si="6">O24</f>
        <v>-4</v>
      </c>
      <c r="P12" s="35">
        <f t="shared" si="6"/>
        <v>14</v>
      </c>
      <c r="Q12" s="35">
        <f t="shared" si="6"/>
        <v>0</v>
      </c>
      <c r="R12" s="35">
        <f t="shared" si="6"/>
        <v>6</v>
      </c>
      <c r="S12" s="35">
        <f t="shared" si="6"/>
        <v>8</v>
      </c>
      <c r="T12" s="35">
        <f t="shared" si="6"/>
        <v>18</v>
      </c>
      <c r="U12" s="35">
        <f t="shared" si="6"/>
        <v>-7</v>
      </c>
      <c r="V12" s="35">
        <f t="shared" si="6"/>
        <v>9</v>
      </c>
      <c r="W12" s="35">
        <f t="shared" si="6"/>
        <v>9</v>
      </c>
      <c r="X12" s="48">
        <v>-4.2586829002213928</v>
      </c>
    </row>
    <row r="13" spans="1:24" ht="18.75" customHeight="1" x14ac:dyDescent="0.15">
      <c r="A13" s="4" t="s">
        <v>25</v>
      </c>
      <c r="B13" s="37">
        <f>B25+B26+B27</f>
        <v>-45</v>
      </c>
      <c r="C13" s="37">
        <f>C25+C26+C27</f>
        <v>-5</v>
      </c>
      <c r="D13" s="67">
        <f t="shared" si="2"/>
        <v>0.125</v>
      </c>
      <c r="E13" s="37">
        <f>E25+E26+E27</f>
        <v>19</v>
      </c>
      <c r="F13" s="67">
        <f t="shared" si="3"/>
        <v>-0.296875</v>
      </c>
      <c r="G13" s="37">
        <f>G25+G26+G27</f>
        <v>-31</v>
      </c>
      <c r="H13" s="37">
        <f>H25+H26+H27</f>
        <v>14</v>
      </c>
      <c r="I13" s="37">
        <f>I25+I26+I27</f>
        <v>0</v>
      </c>
      <c r="J13" s="37">
        <f>J25+J26+J27</f>
        <v>45</v>
      </c>
      <c r="K13" s="37">
        <f>K25+K26+K27</f>
        <v>-11</v>
      </c>
      <c r="L13" s="49">
        <f t="shared" si="0"/>
        <v>-14.13085559427023</v>
      </c>
      <c r="M13" s="58">
        <v>6.3816767199930062</v>
      </c>
      <c r="N13" s="58">
        <v>20.512532314263236</v>
      </c>
      <c r="O13" s="37">
        <f t="shared" ref="O13:W13" si="7">O25+O26+O27</f>
        <v>-14</v>
      </c>
      <c r="P13" s="37">
        <f t="shared" si="7"/>
        <v>37</v>
      </c>
      <c r="Q13" s="37">
        <f t="shared" si="7"/>
        <v>4</v>
      </c>
      <c r="R13" s="37">
        <f t="shared" si="7"/>
        <v>14</v>
      </c>
      <c r="S13" s="37">
        <f t="shared" si="7"/>
        <v>23</v>
      </c>
      <c r="T13" s="37">
        <f t="shared" si="7"/>
        <v>51</v>
      </c>
      <c r="U13" s="37">
        <f t="shared" si="7"/>
        <v>-4</v>
      </c>
      <c r="V13" s="37">
        <f t="shared" si="7"/>
        <v>22</v>
      </c>
      <c r="W13" s="37">
        <f t="shared" si="7"/>
        <v>29</v>
      </c>
      <c r="X13" s="49">
        <v>-6.3816767199930062</v>
      </c>
    </row>
    <row r="14" spans="1:24" ht="18.75" customHeight="1" x14ac:dyDescent="0.15">
      <c r="A14" s="4" t="s">
        <v>24</v>
      </c>
      <c r="B14" s="37">
        <f>B28+B29+B30+B31</f>
        <v>-30</v>
      </c>
      <c r="C14" s="37">
        <f>C28+C29+C30+C31</f>
        <v>18</v>
      </c>
      <c r="D14" s="67">
        <f t="shared" si="2"/>
        <v>-0.375</v>
      </c>
      <c r="E14" s="37">
        <f>E28+E29+E30+E31</f>
        <v>44</v>
      </c>
      <c r="F14" s="67">
        <f t="shared" si="3"/>
        <v>-0.59459459459459452</v>
      </c>
      <c r="G14" s="37">
        <f>G28+G29+G30+G31</f>
        <v>-49</v>
      </c>
      <c r="H14" s="37">
        <f>H28+H29+H30+H31</f>
        <v>36</v>
      </c>
      <c r="I14" s="37">
        <f>I28+I29+I30+I31</f>
        <v>2</v>
      </c>
      <c r="J14" s="37">
        <f>J28+J29+J30+J31</f>
        <v>85</v>
      </c>
      <c r="K14" s="37">
        <f>K28+K29+K30+K31</f>
        <v>-4</v>
      </c>
      <c r="L14" s="49">
        <f t="shared" si="0"/>
        <v>-10.792111410070667</v>
      </c>
      <c r="M14" s="58">
        <v>7.9288981788274286</v>
      </c>
      <c r="N14" s="58">
        <v>18.721009588898095</v>
      </c>
      <c r="O14" s="37">
        <f t="shared" ref="O14:W14" si="8">O28+O29+O30+O31</f>
        <v>19</v>
      </c>
      <c r="P14" s="37">
        <f t="shared" si="8"/>
        <v>114</v>
      </c>
      <c r="Q14" s="37">
        <f t="shared" si="8"/>
        <v>45</v>
      </c>
      <c r="R14" s="37">
        <f t="shared" si="8"/>
        <v>52</v>
      </c>
      <c r="S14" s="37">
        <f t="shared" si="8"/>
        <v>62</v>
      </c>
      <c r="T14" s="37">
        <f t="shared" si="8"/>
        <v>95</v>
      </c>
      <c r="U14" s="37">
        <f t="shared" si="8"/>
        <v>7</v>
      </c>
      <c r="V14" s="37">
        <f t="shared" si="8"/>
        <v>36</v>
      </c>
      <c r="W14" s="37">
        <f t="shared" si="8"/>
        <v>59</v>
      </c>
      <c r="X14" s="49">
        <v>4.184696261047808</v>
      </c>
    </row>
    <row r="15" spans="1:24" ht="18.75" customHeight="1" x14ac:dyDescent="0.15">
      <c r="A15" s="4" t="s">
        <v>23</v>
      </c>
      <c r="B15" s="37">
        <f>B32+B33+B34+B35</f>
        <v>-22</v>
      </c>
      <c r="C15" s="37">
        <f>C32+C33+C34+C35</f>
        <v>37</v>
      </c>
      <c r="D15" s="67">
        <f t="shared" si="2"/>
        <v>-0.6271186440677966</v>
      </c>
      <c r="E15" s="37">
        <f>E32+E33+E34+E35</f>
        <v>35</v>
      </c>
      <c r="F15" s="67">
        <f t="shared" si="3"/>
        <v>-0.61403508771929827</v>
      </c>
      <c r="G15" s="37">
        <f>G32+G33+G34+G35</f>
        <v>-40</v>
      </c>
      <c r="H15" s="37">
        <f>H32+H33+H34+H35</f>
        <v>24</v>
      </c>
      <c r="I15" s="37">
        <f>I32+I33+I34+I35</f>
        <v>8</v>
      </c>
      <c r="J15" s="37">
        <f>J32+J33+J34+J35</f>
        <v>64</v>
      </c>
      <c r="K15" s="39">
        <f>K32+K33+K34+K35</f>
        <v>0</v>
      </c>
      <c r="L15" s="49">
        <f>M15-N15</f>
        <v>-11.607624141950112</v>
      </c>
      <c r="M15" s="58">
        <v>6.9645744851700675</v>
      </c>
      <c r="N15" s="58">
        <v>18.57219862712018</v>
      </c>
      <c r="O15" s="39">
        <f t="shared" ref="O15:W15" si="9">O32+O33+O34+O35</f>
        <v>18</v>
      </c>
      <c r="P15" s="37">
        <f t="shared" si="9"/>
        <v>91</v>
      </c>
      <c r="Q15" s="37">
        <f t="shared" si="9"/>
        <v>15</v>
      </c>
      <c r="R15" s="37">
        <f t="shared" si="9"/>
        <v>35</v>
      </c>
      <c r="S15" s="37">
        <f t="shared" si="9"/>
        <v>56</v>
      </c>
      <c r="T15" s="37">
        <f>T32+T33+T34+T35</f>
        <v>73</v>
      </c>
      <c r="U15" s="37">
        <f t="shared" si="9"/>
        <v>-12</v>
      </c>
      <c r="V15" s="37">
        <f t="shared" si="9"/>
        <v>18</v>
      </c>
      <c r="W15" s="37">
        <f t="shared" si="9"/>
        <v>55</v>
      </c>
      <c r="X15" s="49">
        <v>5.2234308638775495</v>
      </c>
    </row>
    <row r="16" spans="1:24" ht="18.75" customHeight="1" x14ac:dyDescent="0.15">
      <c r="A16" s="2" t="s">
        <v>22</v>
      </c>
      <c r="B16" s="36">
        <f>B36+B37+B38</f>
        <v>-17</v>
      </c>
      <c r="C16" s="36">
        <f>C36+C37+C38</f>
        <v>-12</v>
      </c>
      <c r="D16" s="66">
        <f t="shared" si="2"/>
        <v>2.4</v>
      </c>
      <c r="E16" s="36">
        <f>E36+E37+E38</f>
        <v>6</v>
      </c>
      <c r="F16" s="66">
        <f t="shared" si="3"/>
        <v>-0.26086956521739135</v>
      </c>
      <c r="G16" s="36">
        <f>G36+G37+G38</f>
        <v>-20</v>
      </c>
      <c r="H16" s="36">
        <f>H36+H37+H38</f>
        <v>2</v>
      </c>
      <c r="I16" s="36">
        <f>I36+I37+I38</f>
        <v>-1</v>
      </c>
      <c r="J16" s="36">
        <f>J36+J37+J38</f>
        <v>22</v>
      </c>
      <c r="K16" s="36">
        <f>K36+K37+K38</f>
        <v>-10</v>
      </c>
      <c r="L16" s="50">
        <f t="shared" si="0"/>
        <v>-23.487320064606219</v>
      </c>
      <c r="M16" s="57">
        <v>2.3487320064606214</v>
      </c>
      <c r="N16" s="57">
        <v>25.836052071066842</v>
      </c>
      <c r="O16" s="36">
        <f t="shared" ref="O16:W16" si="10">O36+O37+O38</f>
        <v>3</v>
      </c>
      <c r="P16" s="36">
        <f t="shared" si="10"/>
        <v>15</v>
      </c>
      <c r="Q16" s="36">
        <f t="shared" si="10"/>
        <v>2</v>
      </c>
      <c r="R16" s="36">
        <f t="shared" si="10"/>
        <v>4</v>
      </c>
      <c r="S16" s="36">
        <f t="shared" si="10"/>
        <v>11</v>
      </c>
      <c r="T16" s="36">
        <f t="shared" si="10"/>
        <v>12</v>
      </c>
      <c r="U16" s="36">
        <f t="shared" si="10"/>
        <v>5</v>
      </c>
      <c r="V16" s="36">
        <f t="shared" si="10"/>
        <v>3</v>
      </c>
      <c r="W16" s="36">
        <f t="shared" si="10"/>
        <v>9</v>
      </c>
      <c r="X16" s="53">
        <v>3.5230980096909352</v>
      </c>
    </row>
    <row r="17" spans="1:24" ht="18.75" customHeight="1" x14ac:dyDescent="0.15">
      <c r="A17" s="6" t="s">
        <v>21</v>
      </c>
      <c r="B17" s="35">
        <f>B12+B13+B20</f>
        <v>-216</v>
      </c>
      <c r="C17" s="35">
        <f>C12+C13+C20</f>
        <v>-78</v>
      </c>
      <c r="D17" s="65">
        <f t="shared" si="2"/>
        <v>0.56521739130434789</v>
      </c>
      <c r="E17" s="35">
        <f>E12+E13+E20</f>
        <v>-75</v>
      </c>
      <c r="F17" s="65">
        <f t="shared" si="3"/>
        <v>0.53191489361702127</v>
      </c>
      <c r="G17" s="35">
        <f>G12+G13+G20</f>
        <v>-169</v>
      </c>
      <c r="H17" s="35">
        <f>H12+H13+H20</f>
        <v>118</v>
      </c>
      <c r="I17" s="35">
        <f>I12+I13+I20</f>
        <v>-25</v>
      </c>
      <c r="J17" s="35">
        <f>J12+J13+J20</f>
        <v>287</v>
      </c>
      <c r="K17" s="35">
        <f>K12+K13+K20</f>
        <v>10</v>
      </c>
      <c r="L17" s="48">
        <f t="shared" si="0"/>
        <v>-8.7814379321674672</v>
      </c>
      <c r="M17" s="56">
        <v>6.1314182011583496</v>
      </c>
      <c r="N17" s="56">
        <v>14.912856133325816</v>
      </c>
      <c r="O17" s="35">
        <f t="shared" ref="O17:W17" si="11">O12+O13+O20</f>
        <v>-47</v>
      </c>
      <c r="P17" s="35">
        <f t="shared" si="11"/>
        <v>252</v>
      </c>
      <c r="Q17" s="35">
        <f t="shared" si="11"/>
        <v>-51</v>
      </c>
      <c r="R17" s="35">
        <f t="shared" si="11"/>
        <v>154</v>
      </c>
      <c r="S17" s="35">
        <f t="shared" si="11"/>
        <v>98</v>
      </c>
      <c r="T17" s="35">
        <f t="shared" si="11"/>
        <v>299</v>
      </c>
      <c r="U17" s="35">
        <f t="shared" si="11"/>
        <v>-11</v>
      </c>
      <c r="V17" s="35">
        <f t="shared" si="11"/>
        <v>207</v>
      </c>
      <c r="W17" s="35">
        <f t="shared" si="11"/>
        <v>92</v>
      </c>
      <c r="X17" s="48">
        <v>-2.4421750462240883</v>
      </c>
    </row>
    <row r="18" spans="1:24" ht="18.75" customHeight="1" x14ac:dyDescent="0.15">
      <c r="A18" s="4" t="s">
        <v>20</v>
      </c>
      <c r="B18" s="37">
        <f>B14+B22</f>
        <v>-89</v>
      </c>
      <c r="C18" s="37">
        <f>C14+C22</f>
        <v>-2</v>
      </c>
      <c r="D18" s="67">
        <f t="shared" si="2"/>
        <v>2.2988505747126409E-2</v>
      </c>
      <c r="E18" s="37">
        <f>E14+E22</f>
        <v>18</v>
      </c>
      <c r="F18" s="67">
        <f t="shared" si="3"/>
        <v>-0.16822429906542058</v>
      </c>
      <c r="G18" s="37">
        <f>G14+G22</f>
        <v>-103</v>
      </c>
      <c r="H18" s="37">
        <f>H14+H22</f>
        <v>65</v>
      </c>
      <c r="I18" s="37">
        <f>I14+I22</f>
        <v>-2</v>
      </c>
      <c r="J18" s="37">
        <f>J14+J22</f>
        <v>168</v>
      </c>
      <c r="K18" s="37">
        <f>K14+K22</f>
        <v>3</v>
      </c>
      <c r="L18" s="49">
        <f t="shared" si="0"/>
        <v>-12.035946163992367</v>
      </c>
      <c r="M18" s="58">
        <v>7.5955000064029496</v>
      </c>
      <c r="N18" s="58">
        <v>19.631446170395318</v>
      </c>
      <c r="O18" s="37">
        <f t="shared" ref="O18:W18" si="12">O14+O22</f>
        <v>14</v>
      </c>
      <c r="P18" s="37">
        <f t="shared" si="12"/>
        <v>194</v>
      </c>
      <c r="Q18" s="37">
        <f t="shared" si="12"/>
        <v>47</v>
      </c>
      <c r="R18" s="37">
        <f t="shared" si="12"/>
        <v>86</v>
      </c>
      <c r="S18" s="37">
        <f t="shared" si="12"/>
        <v>108</v>
      </c>
      <c r="T18" s="37">
        <f t="shared" si="12"/>
        <v>180</v>
      </c>
      <c r="U18" s="37">
        <f t="shared" si="12"/>
        <v>24</v>
      </c>
      <c r="V18" s="37">
        <f t="shared" si="12"/>
        <v>73</v>
      </c>
      <c r="W18" s="37">
        <f t="shared" si="12"/>
        <v>107</v>
      </c>
      <c r="X18" s="49">
        <v>1.6359538475329423</v>
      </c>
    </row>
    <row r="19" spans="1:24" ht="18.75" customHeight="1" x14ac:dyDescent="0.15">
      <c r="A19" s="2" t="s">
        <v>19</v>
      </c>
      <c r="B19" s="36">
        <f>B15+B16+B21+B23</f>
        <v>-170</v>
      </c>
      <c r="C19" s="36">
        <f>C15+C16+C21+C23</f>
        <v>-89</v>
      </c>
      <c r="D19" s="66">
        <f t="shared" si="2"/>
        <v>1.0987654320987654</v>
      </c>
      <c r="E19" s="36">
        <f>E15+E16+E21+E23</f>
        <v>81</v>
      </c>
      <c r="F19" s="66">
        <f t="shared" si="3"/>
        <v>-0.32270916334661359</v>
      </c>
      <c r="G19" s="36">
        <f>G15+G16+G21+G23</f>
        <v>-180</v>
      </c>
      <c r="H19" s="36">
        <f>H15+H16+H21+H23</f>
        <v>147</v>
      </c>
      <c r="I19" s="36">
        <f>I15+I16+I21+I23</f>
        <v>-3</v>
      </c>
      <c r="J19" s="36">
        <f>J15+J16+J21+J23</f>
        <v>327</v>
      </c>
      <c r="K19" s="38">
        <f>K15+K16+K21+K23</f>
        <v>15</v>
      </c>
      <c r="L19" s="50">
        <f t="shared" si="0"/>
        <v>-9.1402718709176582</v>
      </c>
      <c r="M19" s="57">
        <v>7.4645553612494213</v>
      </c>
      <c r="N19" s="57">
        <v>16.604827232167079</v>
      </c>
      <c r="O19" s="38">
        <f t="shared" ref="O19:W19" si="13">O15+O16+O21+O23</f>
        <v>10</v>
      </c>
      <c r="P19" s="38">
        <f>P15+P16+P21+P23</f>
        <v>440</v>
      </c>
      <c r="Q19" s="36">
        <f t="shared" si="13"/>
        <v>35</v>
      </c>
      <c r="R19" s="36">
        <f t="shared" si="13"/>
        <v>271</v>
      </c>
      <c r="S19" s="36">
        <f t="shared" si="13"/>
        <v>169</v>
      </c>
      <c r="T19" s="36">
        <f t="shared" si="13"/>
        <v>430</v>
      </c>
      <c r="U19" s="36">
        <f t="shared" si="13"/>
        <v>-64</v>
      </c>
      <c r="V19" s="36">
        <f t="shared" si="13"/>
        <v>254</v>
      </c>
      <c r="W19" s="36">
        <f t="shared" si="13"/>
        <v>176</v>
      </c>
      <c r="X19" s="53">
        <v>0.50779288171765202</v>
      </c>
    </row>
    <row r="20" spans="1:24" ht="18.75" customHeight="1" x14ac:dyDescent="0.15">
      <c r="A20" s="5" t="s">
        <v>18</v>
      </c>
      <c r="B20" s="40">
        <f>G20+O20</f>
        <v>-162</v>
      </c>
      <c r="C20" s="40">
        <v>-82</v>
      </c>
      <c r="D20" s="68">
        <f t="shared" si="2"/>
        <v>1.0249999999999999</v>
      </c>
      <c r="E20" s="40">
        <f>I20-K20+Q20-U20</f>
        <v>-107</v>
      </c>
      <c r="F20" s="68">
        <f t="shared" si="3"/>
        <v>1.9454545454545453</v>
      </c>
      <c r="G20" s="40">
        <f>H20-J20</f>
        <v>-133</v>
      </c>
      <c r="H20" s="40">
        <v>97</v>
      </c>
      <c r="I20" s="40">
        <v>-27</v>
      </c>
      <c r="J20" s="40">
        <v>230</v>
      </c>
      <c r="K20" s="40">
        <v>25</v>
      </c>
      <c r="L20" s="48">
        <f>M20-N20</f>
        <v>-8.2546650462844475</v>
      </c>
      <c r="M20" s="56">
        <v>6.0203196202224918</v>
      </c>
      <c r="N20" s="56">
        <v>14.27498466650694</v>
      </c>
      <c r="O20" s="40">
        <f>P20-T20</f>
        <v>-29</v>
      </c>
      <c r="P20" s="40">
        <f>R20+S20</f>
        <v>201</v>
      </c>
      <c r="Q20" s="41">
        <v>-55</v>
      </c>
      <c r="R20" s="41">
        <v>134</v>
      </c>
      <c r="S20" s="41">
        <v>67</v>
      </c>
      <c r="T20" s="41">
        <f>SUM(V20:W20)</f>
        <v>230</v>
      </c>
      <c r="U20" s="41">
        <v>0</v>
      </c>
      <c r="V20" s="41">
        <v>176</v>
      </c>
      <c r="W20" s="41">
        <v>54</v>
      </c>
      <c r="X20" s="52">
        <v>-1.7998893709943538</v>
      </c>
    </row>
    <row r="21" spans="1:24" ht="18.75" customHeight="1" x14ac:dyDescent="0.15">
      <c r="A21" s="3" t="s">
        <v>17</v>
      </c>
      <c r="B21" s="42">
        <f t="shared" ref="B21:B38" si="14">G21+O21</f>
        <v>-93</v>
      </c>
      <c r="C21" s="42">
        <v>-99</v>
      </c>
      <c r="D21" s="69">
        <f t="shared" si="2"/>
        <v>-16.5</v>
      </c>
      <c r="E21" s="42">
        <f t="shared" ref="E21:E38" si="15">I21-K21+Q21-U21</f>
        <v>33</v>
      </c>
      <c r="F21" s="69">
        <f t="shared" si="3"/>
        <v>-0.26190476190476186</v>
      </c>
      <c r="G21" s="42">
        <f t="shared" ref="G21:G38" si="16">H21-J21</f>
        <v>-90</v>
      </c>
      <c r="H21" s="42">
        <v>99</v>
      </c>
      <c r="I21" s="42">
        <v>-10</v>
      </c>
      <c r="J21" s="42">
        <v>189</v>
      </c>
      <c r="K21" s="42">
        <v>9</v>
      </c>
      <c r="L21" s="49">
        <f t="shared" ref="L21:L38" si="17">M21-N21</f>
        <v>-7.1497410422559504</v>
      </c>
      <c r="M21" s="58">
        <v>7.8647151464815437</v>
      </c>
      <c r="N21" s="58">
        <v>15.014456188737494</v>
      </c>
      <c r="O21" s="42">
        <f t="shared" ref="O21:O38" si="18">P21-T21</f>
        <v>-3</v>
      </c>
      <c r="P21" s="42">
        <f t="shared" ref="P21:P38" si="19">R21+S21</f>
        <v>279</v>
      </c>
      <c r="Q21" s="42">
        <v>33</v>
      </c>
      <c r="R21" s="42">
        <v>199</v>
      </c>
      <c r="S21" s="42">
        <v>80</v>
      </c>
      <c r="T21" s="42">
        <f t="shared" ref="T21:T38" si="20">SUM(V21:W21)</f>
        <v>282</v>
      </c>
      <c r="U21" s="42">
        <v>-19</v>
      </c>
      <c r="V21" s="42">
        <v>195</v>
      </c>
      <c r="W21" s="42">
        <v>87</v>
      </c>
      <c r="X21" s="49">
        <v>-0.2383247014085299</v>
      </c>
    </row>
    <row r="22" spans="1:24" ht="18.75" customHeight="1" x14ac:dyDescent="0.15">
      <c r="A22" s="3" t="s">
        <v>16</v>
      </c>
      <c r="B22" s="42">
        <f t="shared" si="14"/>
        <v>-59</v>
      </c>
      <c r="C22" s="42">
        <v>-20</v>
      </c>
      <c r="D22" s="69">
        <f t="shared" si="2"/>
        <v>0.51282051282051277</v>
      </c>
      <c r="E22" s="42">
        <f t="shared" si="15"/>
        <v>-26</v>
      </c>
      <c r="F22" s="69">
        <f t="shared" si="3"/>
        <v>0.78787878787878785</v>
      </c>
      <c r="G22" s="42">
        <f t="shared" si="16"/>
        <v>-54</v>
      </c>
      <c r="H22" s="42">
        <v>29</v>
      </c>
      <c r="I22" s="42">
        <v>-4</v>
      </c>
      <c r="J22" s="42">
        <v>83</v>
      </c>
      <c r="K22" s="42">
        <v>7</v>
      </c>
      <c r="L22" s="49">
        <f t="shared" si="17"/>
        <v>-13.441712682879924</v>
      </c>
      <c r="M22" s="58">
        <v>7.2186975519169954</v>
      </c>
      <c r="N22" s="58">
        <v>20.66041023479692</v>
      </c>
      <c r="O22" s="42">
        <f t="shared" si="18"/>
        <v>-5</v>
      </c>
      <c r="P22" s="42">
        <f t="shared" si="19"/>
        <v>80</v>
      </c>
      <c r="Q22" s="42">
        <v>2</v>
      </c>
      <c r="R22" s="42">
        <v>34</v>
      </c>
      <c r="S22" s="42">
        <v>46</v>
      </c>
      <c r="T22" s="42">
        <f t="shared" si="20"/>
        <v>85</v>
      </c>
      <c r="U22" s="42">
        <v>17</v>
      </c>
      <c r="V22" s="42">
        <v>37</v>
      </c>
      <c r="W22" s="42">
        <v>48</v>
      </c>
      <c r="X22" s="49">
        <v>-1.2446030261925856</v>
      </c>
    </row>
    <row r="23" spans="1:24" ht="18.75" customHeight="1" x14ac:dyDescent="0.15">
      <c r="A23" s="1" t="s">
        <v>15</v>
      </c>
      <c r="B23" s="43">
        <f t="shared" si="14"/>
        <v>-38</v>
      </c>
      <c r="C23" s="43">
        <v>-15</v>
      </c>
      <c r="D23" s="70">
        <f t="shared" si="2"/>
        <v>0.65217391304347827</v>
      </c>
      <c r="E23" s="43">
        <f t="shared" si="15"/>
        <v>7</v>
      </c>
      <c r="F23" s="70">
        <f t="shared" si="3"/>
        <v>-0.15555555555555556</v>
      </c>
      <c r="G23" s="43">
        <f t="shared" si="16"/>
        <v>-30</v>
      </c>
      <c r="H23" s="43">
        <v>22</v>
      </c>
      <c r="I23" s="43">
        <v>0</v>
      </c>
      <c r="J23" s="43">
        <v>52</v>
      </c>
      <c r="K23" s="44">
        <v>16</v>
      </c>
      <c r="L23" s="50">
        <f t="shared" si="17"/>
        <v>-10.685032562514758</v>
      </c>
      <c r="M23" s="57">
        <v>7.835690545844157</v>
      </c>
      <c r="N23" s="57">
        <v>18.520723108358915</v>
      </c>
      <c r="O23" s="44">
        <f t="shared" si="18"/>
        <v>-8</v>
      </c>
      <c r="P23" s="44">
        <f t="shared" si="19"/>
        <v>55</v>
      </c>
      <c r="Q23" s="43">
        <v>-15</v>
      </c>
      <c r="R23" s="43">
        <v>33</v>
      </c>
      <c r="S23" s="43">
        <v>22</v>
      </c>
      <c r="T23" s="43">
        <f t="shared" si="20"/>
        <v>63</v>
      </c>
      <c r="U23" s="43">
        <v>-38</v>
      </c>
      <c r="V23" s="43">
        <v>38</v>
      </c>
      <c r="W23" s="43">
        <v>25</v>
      </c>
      <c r="X23" s="54">
        <v>-2.8493420166705974</v>
      </c>
    </row>
    <row r="24" spans="1:24" ht="18.75" customHeight="1" x14ac:dyDescent="0.15">
      <c r="A24" s="7" t="s">
        <v>14</v>
      </c>
      <c r="B24" s="45">
        <f t="shared" si="14"/>
        <v>-9</v>
      </c>
      <c r="C24" s="45">
        <v>9</v>
      </c>
      <c r="D24" s="71">
        <f t="shared" si="2"/>
        <v>-0.5</v>
      </c>
      <c r="E24" s="40">
        <f t="shared" si="15"/>
        <v>13</v>
      </c>
      <c r="F24" s="71">
        <f t="shared" si="3"/>
        <v>-0.59090909090909083</v>
      </c>
      <c r="G24" s="40">
        <f t="shared" si="16"/>
        <v>-5</v>
      </c>
      <c r="H24" s="45">
        <v>7</v>
      </c>
      <c r="I24" s="45">
        <v>2</v>
      </c>
      <c r="J24" s="45">
        <v>12</v>
      </c>
      <c r="K24" s="46">
        <v>-4</v>
      </c>
      <c r="L24" s="51">
        <f t="shared" si="17"/>
        <v>-5.3233536252767406</v>
      </c>
      <c r="M24" s="55">
        <v>7.4526950753874379</v>
      </c>
      <c r="N24" s="55">
        <v>12.776048700664179</v>
      </c>
      <c r="O24" s="40">
        <f t="shared" si="18"/>
        <v>-4</v>
      </c>
      <c r="P24" s="45">
        <f t="shared" si="19"/>
        <v>14</v>
      </c>
      <c r="Q24" s="45">
        <v>0</v>
      </c>
      <c r="R24" s="45">
        <v>6</v>
      </c>
      <c r="S24" s="45">
        <v>8</v>
      </c>
      <c r="T24" s="45">
        <f t="shared" si="20"/>
        <v>18</v>
      </c>
      <c r="U24" s="45">
        <v>-7</v>
      </c>
      <c r="V24" s="45">
        <v>9</v>
      </c>
      <c r="W24" s="45">
        <v>9</v>
      </c>
      <c r="X24" s="51">
        <v>-4.2586829002213928</v>
      </c>
    </row>
    <row r="25" spans="1:24" ht="18.75" customHeight="1" x14ac:dyDescent="0.15">
      <c r="A25" s="5" t="s">
        <v>13</v>
      </c>
      <c r="B25" s="40">
        <f t="shared" si="14"/>
        <v>-7</v>
      </c>
      <c r="C25" s="40">
        <v>8</v>
      </c>
      <c r="D25" s="68">
        <f t="shared" si="2"/>
        <v>-0.53333333333333333</v>
      </c>
      <c r="E25" s="40">
        <f t="shared" si="15"/>
        <v>-4</v>
      </c>
      <c r="F25" s="68">
        <f t="shared" si="3"/>
        <v>1.3333333333333335</v>
      </c>
      <c r="G25" s="40">
        <f t="shared" si="16"/>
        <v>-5</v>
      </c>
      <c r="H25" s="40">
        <v>2</v>
      </c>
      <c r="I25" s="40">
        <v>0</v>
      </c>
      <c r="J25" s="40">
        <v>7</v>
      </c>
      <c r="K25" s="40">
        <v>4</v>
      </c>
      <c r="L25" s="48">
        <f t="shared" si="17"/>
        <v>-19.474352544470882</v>
      </c>
      <c r="M25" s="56">
        <v>7.7897410177883533</v>
      </c>
      <c r="N25" s="56">
        <v>27.264093562259237</v>
      </c>
      <c r="O25" s="40">
        <f t="shared" si="18"/>
        <v>-2</v>
      </c>
      <c r="P25" s="40">
        <f t="shared" si="19"/>
        <v>1</v>
      </c>
      <c r="Q25" s="40">
        <v>-5</v>
      </c>
      <c r="R25" s="40">
        <v>0</v>
      </c>
      <c r="S25" s="40">
        <v>1</v>
      </c>
      <c r="T25" s="40">
        <f t="shared" si="20"/>
        <v>3</v>
      </c>
      <c r="U25" s="40">
        <v>-5</v>
      </c>
      <c r="V25" s="40">
        <v>1</v>
      </c>
      <c r="W25" s="40">
        <v>2</v>
      </c>
      <c r="X25" s="52">
        <v>-7.7897410177883541</v>
      </c>
    </row>
    <row r="26" spans="1:24" ht="18.75" customHeight="1" x14ac:dyDescent="0.15">
      <c r="A26" s="3" t="s">
        <v>12</v>
      </c>
      <c r="B26" s="42">
        <f t="shared" si="14"/>
        <v>-15</v>
      </c>
      <c r="C26" s="42">
        <v>1</v>
      </c>
      <c r="D26" s="69">
        <f t="shared" si="2"/>
        <v>-6.25E-2</v>
      </c>
      <c r="E26" s="42">
        <f t="shared" si="15"/>
        <v>14</v>
      </c>
      <c r="F26" s="69">
        <f t="shared" si="3"/>
        <v>-0.48275862068965514</v>
      </c>
      <c r="G26" s="42">
        <f t="shared" si="16"/>
        <v>-8</v>
      </c>
      <c r="H26" s="42">
        <v>2</v>
      </c>
      <c r="I26" s="42">
        <v>1</v>
      </c>
      <c r="J26" s="42">
        <v>10</v>
      </c>
      <c r="K26" s="42">
        <v>-11</v>
      </c>
      <c r="L26" s="49">
        <f t="shared" si="17"/>
        <v>-14.224335304605368</v>
      </c>
      <c r="M26" s="58">
        <v>3.556083826151343</v>
      </c>
      <c r="N26" s="58">
        <v>17.780419130756712</v>
      </c>
      <c r="O26" s="42">
        <f t="shared" si="18"/>
        <v>-7</v>
      </c>
      <c r="P26" s="42">
        <f t="shared" si="19"/>
        <v>8</v>
      </c>
      <c r="Q26" s="42">
        <v>2</v>
      </c>
      <c r="R26" s="42">
        <v>7</v>
      </c>
      <c r="S26" s="42">
        <v>1</v>
      </c>
      <c r="T26" s="42">
        <f t="shared" si="20"/>
        <v>15</v>
      </c>
      <c r="U26" s="42">
        <v>0</v>
      </c>
      <c r="V26" s="42">
        <v>4</v>
      </c>
      <c r="W26" s="42">
        <v>11</v>
      </c>
      <c r="X26" s="49">
        <v>-12.446293391529704</v>
      </c>
    </row>
    <row r="27" spans="1:24" ht="18.75" customHeight="1" x14ac:dyDescent="0.15">
      <c r="A27" s="1" t="s">
        <v>11</v>
      </c>
      <c r="B27" s="43">
        <f t="shared" si="14"/>
        <v>-23</v>
      </c>
      <c r="C27" s="43">
        <v>-14</v>
      </c>
      <c r="D27" s="70">
        <f t="shared" si="2"/>
        <v>1.5555555555555554</v>
      </c>
      <c r="E27" s="43">
        <f t="shared" si="15"/>
        <v>9</v>
      </c>
      <c r="F27" s="70">
        <f t="shared" si="3"/>
        <v>-0.28125</v>
      </c>
      <c r="G27" s="43">
        <f t="shared" si="16"/>
        <v>-18</v>
      </c>
      <c r="H27" s="43">
        <v>10</v>
      </c>
      <c r="I27" s="43">
        <v>-1</v>
      </c>
      <c r="J27" s="44">
        <v>28</v>
      </c>
      <c r="K27" s="44">
        <v>-4</v>
      </c>
      <c r="L27" s="50">
        <f t="shared" si="17"/>
        <v>-13.094561870310027</v>
      </c>
      <c r="M27" s="57">
        <v>7.2747565946166803</v>
      </c>
      <c r="N27" s="57">
        <v>20.369318464926707</v>
      </c>
      <c r="O27" s="44">
        <f t="shared" si="18"/>
        <v>-5</v>
      </c>
      <c r="P27" s="44">
        <f t="shared" si="19"/>
        <v>28</v>
      </c>
      <c r="Q27" s="47">
        <v>7</v>
      </c>
      <c r="R27" s="47">
        <v>7</v>
      </c>
      <c r="S27" s="47">
        <v>21</v>
      </c>
      <c r="T27" s="47">
        <f t="shared" si="20"/>
        <v>33</v>
      </c>
      <c r="U27" s="47">
        <v>1</v>
      </c>
      <c r="V27" s="47">
        <v>17</v>
      </c>
      <c r="W27" s="47">
        <v>16</v>
      </c>
      <c r="X27" s="54">
        <v>-3.6373782973083344</v>
      </c>
    </row>
    <row r="28" spans="1:24" ht="18.75" customHeight="1" x14ac:dyDescent="0.15">
      <c r="A28" s="5" t="s">
        <v>10</v>
      </c>
      <c r="B28" s="40">
        <f t="shared" si="14"/>
        <v>-1</v>
      </c>
      <c r="C28" s="40">
        <v>9</v>
      </c>
      <c r="D28" s="68">
        <f t="shared" si="2"/>
        <v>-0.9</v>
      </c>
      <c r="E28" s="40">
        <f t="shared" si="15"/>
        <v>7</v>
      </c>
      <c r="F28" s="68">
        <f t="shared" si="3"/>
        <v>-0.875</v>
      </c>
      <c r="G28" s="40">
        <f>H28-J28</f>
        <v>-5</v>
      </c>
      <c r="H28" s="40">
        <v>3</v>
      </c>
      <c r="I28" s="40">
        <v>0</v>
      </c>
      <c r="J28" s="40">
        <v>8</v>
      </c>
      <c r="K28" s="40">
        <v>-2</v>
      </c>
      <c r="L28" s="48">
        <f t="shared" si="17"/>
        <v>-9.5275882411288997</v>
      </c>
      <c r="M28" s="56">
        <v>5.7165529446773409</v>
      </c>
      <c r="N28" s="56">
        <v>15.244141185806241</v>
      </c>
      <c r="O28" s="40">
        <f t="shared" si="18"/>
        <v>4</v>
      </c>
      <c r="P28" s="40">
        <f t="shared" si="19"/>
        <v>14</v>
      </c>
      <c r="Q28" s="40">
        <v>8</v>
      </c>
      <c r="R28" s="40">
        <v>7</v>
      </c>
      <c r="S28" s="40">
        <v>7</v>
      </c>
      <c r="T28" s="40">
        <f t="shared" si="20"/>
        <v>10</v>
      </c>
      <c r="U28" s="40">
        <v>3</v>
      </c>
      <c r="V28" s="40">
        <v>4</v>
      </c>
      <c r="W28" s="40">
        <v>6</v>
      </c>
      <c r="X28" s="48">
        <v>7.6220705929031247</v>
      </c>
    </row>
    <row r="29" spans="1:24" ht="18.75" customHeight="1" x14ac:dyDescent="0.15">
      <c r="A29" s="3" t="s">
        <v>9</v>
      </c>
      <c r="B29" s="42">
        <f t="shared" si="14"/>
        <v>-9</v>
      </c>
      <c r="C29" s="42">
        <v>-10</v>
      </c>
      <c r="D29" s="69">
        <f t="shared" si="2"/>
        <v>-10</v>
      </c>
      <c r="E29" s="42">
        <f t="shared" si="15"/>
        <v>17</v>
      </c>
      <c r="F29" s="69">
        <f t="shared" si="3"/>
        <v>-0.65384615384615385</v>
      </c>
      <c r="G29" s="42">
        <f t="shared" si="16"/>
        <v>-5</v>
      </c>
      <c r="H29" s="42">
        <v>18</v>
      </c>
      <c r="I29" s="42">
        <v>9</v>
      </c>
      <c r="J29" s="42">
        <v>23</v>
      </c>
      <c r="K29" s="42">
        <v>2</v>
      </c>
      <c r="L29" s="49">
        <f t="shared" si="17"/>
        <v>-3.6275166517921917</v>
      </c>
      <c r="M29" s="58">
        <v>13.059059946451892</v>
      </c>
      <c r="N29" s="58">
        <v>16.686576598244084</v>
      </c>
      <c r="O29" s="41">
        <f t="shared" si="18"/>
        <v>-4</v>
      </c>
      <c r="P29" s="41">
        <f t="shared" si="19"/>
        <v>35</v>
      </c>
      <c r="Q29" s="42">
        <v>15</v>
      </c>
      <c r="R29" s="42">
        <v>10</v>
      </c>
      <c r="S29" s="42">
        <v>25</v>
      </c>
      <c r="T29" s="42">
        <f t="shared" si="20"/>
        <v>39</v>
      </c>
      <c r="U29" s="42">
        <v>5</v>
      </c>
      <c r="V29" s="42">
        <v>20</v>
      </c>
      <c r="W29" s="42">
        <v>19</v>
      </c>
      <c r="X29" s="49">
        <v>-2.9020133214337491</v>
      </c>
    </row>
    <row r="30" spans="1:24" ht="18.75" customHeight="1" x14ac:dyDescent="0.15">
      <c r="A30" s="3" t="s">
        <v>8</v>
      </c>
      <c r="B30" s="42">
        <f t="shared" si="14"/>
        <v>2</v>
      </c>
      <c r="C30" s="42">
        <v>29</v>
      </c>
      <c r="D30" s="69">
        <f t="shared" si="2"/>
        <v>-1.074074074074074</v>
      </c>
      <c r="E30" s="42">
        <f t="shared" si="15"/>
        <v>24</v>
      </c>
      <c r="F30" s="69">
        <f t="shared" si="3"/>
        <v>-1.0909090909090908</v>
      </c>
      <c r="G30" s="42">
        <f t="shared" si="16"/>
        <v>-30</v>
      </c>
      <c r="H30" s="42">
        <v>4</v>
      </c>
      <c r="I30" s="42">
        <v>-8</v>
      </c>
      <c r="J30" s="42">
        <v>34</v>
      </c>
      <c r="K30" s="42">
        <v>-7</v>
      </c>
      <c r="L30" s="52">
        <f t="shared" si="17"/>
        <v>-21.171529995901039</v>
      </c>
      <c r="M30" s="59">
        <v>2.8228706661201382</v>
      </c>
      <c r="N30" s="59">
        <v>23.994400662021178</v>
      </c>
      <c r="O30" s="42">
        <f t="shared" si="18"/>
        <v>32</v>
      </c>
      <c r="P30" s="42">
        <f t="shared" si="19"/>
        <v>47</v>
      </c>
      <c r="Q30" s="42">
        <v>15</v>
      </c>
      <c r="R30" s="42">
        <v>33</v>
      </c>
      <c r="S30" s="42">
        <v>14</v>
      </c>
      <c r="T30" s="42">
        <f t="shared" si="20"/>
        <v>15</v>
      </c>
      <c r="U30" s="42">
        <v>-10</v>
      </c>
      <c r="V30" s="42">
        <v>8</v>
      </c>
      <c r="W30" s="42">
        <v>7</v>
      </c>
      <c r="X30" s="49">
        <v>22.582965328961102</v>
      </c>
    </row>
    <row r="31" spans="1:24" ht="18.75" customHeight="1" x14ac:dyDescent="0.15">
      <c r="A31" s="1" t="s">
        <v>7</v>
      </c>
      <c r="B31" s="43">
        <f t="shared" si="14"/>
        <v>-22</v>
      </c>
      <c r="C31" s="43">
        <v>-10</v>
      </c>
      <c r="D31" s="70">
        <f t="shared" si="2"/>
        <v>0.83333333333333326</v>
      </c>
      <c r="E31" s="43">
        <f t="shared" si="15"/>
        <v>-4</v>
      </c>
      <c r="F31" s="70">
        <f t="shared" si="3"/>
        <v>0.22222222222222232</v>
      </c>
      <c r="G31" s="43">
        <f t="shared" si="16"/>
        <v>-9</v>
      </c>
      <c r="H31" s="43">
        <v>11</v>
      </c>
      <c r="I31" s="43">
        <v>1</v>
      </c>
      <c r="J31" s="43">
        <v>20</v>
      </c>
      <c r="K31" s="44">
        <v>3</v>
      </c>
      <c r="L31" s="50">
        <f t="shared" si="17"/>
        <v>-7.3757737826605325</v>
      </c>
      <c r="M31" s="57">
        <v>9.0148346232517635</v>
      </c>
      <c r="N31" s="57">
        <v>16.390608405912296</v>
      </c>
      <c r="O31" s="43">
        <f t="shared" si="18"/>
        <v>-13</v>
      </c>
      <c r="P31" s="43">
        <f t="shared" si="19"/>
        <v>18</v>
      </c>
      <c r="Q31" s="43">
        <v>7</v>
      </c>
      <c r="R31" s="43">
        <v>2</v>
      </c>
      <c r="S31" s="43">
        <v>16</v>
      </c>
      <c r="T31" s="43">
        <f t="shared" si="20"/>
        <v>31</v>
      </c>
      <c r="U31" s="43">
        <v>9</v>
      </c>
      <c r="V31" s="43">
        <v>4</v>
      </c>
      <c r="W31" s="43">
        <v>27</v>
      </c>
      <c r="X31" s="53">
        <v>-10.653895463842993</v>
      </c>
    </row>
    <row r="32" spans="1:24" ht="18.75" customHeight="1" x14ac:dyDescent="0.15">
      <c r="A32" s="5" t="s">
        <v>6</v>
      </c>
      <c r="B32" s="40">
        <f t="shared" si="14"/>
        <v>-6</v>
      </c>
      <c r="C32" s="40">
        <v>11</v>
      </c>
      <c r="D32" s="68">
        <f t="shared" si="2"/>
        <v>-0.64705882352941169</v>
      </c>
      <c r="E32" s="40">
        <f t="shared" si="15"/>
        <v>-11</v>
      </c>
      <c r="F32" s="68">
        <f t="shared" si="3"/>
        <v>-2.2000000000000002</v>
      </c>
      <c r="G32" s="40">
        <f t="shared" si="16"/>
        <v>0</v>
      </c>
      <c r="H32" s="40">
        <v>4</v>
      </c>
      <c r="I32" s="40">
        <v>2</v>
      </c>
      <c r="J32" s="40">
        <v>4</v>
      </c>
      <c r="K32" s="40">
        <v>2</v>
      </c>
      <c r="L32" s="48">
        <f t="shared" si="17"/>
        <v>0</v>
      </c>
      <c r="M32" s="56">
        <v>13.402610755136136</v>
      </c>
      <c r="N32" s="56">
        <v>13.402610755136136</v>
      </c>
      <c r="O32" s="40">
        <f t="shared" si="18"/>
        <v>-6</v>
      </c>
      <c r="P32" s="40">
        <f t="shared" si="19"/>
        <v>15</v>
      </c>
      <c r="Q32" s="41">
        <v>1</v>
      </c>
      <c r="R32" s="41">
        <v>2</v>
      </c>
      <c r="S32" s="41">
        <v>13</v>
      </c>
      <c r="T32" s="41">
        <f t="shared" si="20"/>
        <v>21</v>
      </c>
      <c r="U32" s="41">
        <v>12</v>
      </c>
      <c r="V32" s="41">
        <v>7</v>
      </c>
      <c r="W32" s="41">
        <v>14</v>
      </c>
      <c r="X32" s="52">
        <v>-20.103916132704192</v>
      </c>
    </row>
    <row r="33" spans="1:24" ht="18.75" customHeight="1" x14ac:dyDescent="0.15">
      <c r="A33" s="3" t="s">
        <v>5</v>
      </c>
      <c r="B33" s="42">
        <f t="shared" si="14"/>
        <v>-19</v>
      </c>
      <c r="C33" s="42">
        <v>0</v>
      </c>
      <c r="D33" s="69">
        <f t="shared" si="2"/>
        <v>0</v>
      </c>
      <c r="E33" s="42">
        <f t="shared" si="15"/>
        <v>9</v>
      </c>
      <c r="F33" s="69">
        <f t="shared" si="3"/>
        <v>-0.3214285714285714</v>
      </c>
      <c r="G33" s="42">
        <f t="shared" si="16"/>
        <v>-21</v>
      </c>
      <c r="H33" s="42">
        <v>9</v>
      </c>
      <c r="I33" s="42">
        <v>0</v>
      </c>
      <c r="J33" s="42">
        <v>30</v>
      </c>
      <c r="K33" s="42">
        <v>5</v>
      </c>
      <c r="L33" s="49">
        <f t="shared" si="17"/>
        <v>-15.670071900382091</v>
      </c>
      <c r="M33" s="58">
        <v>6.7157451001637538</v>
      </c>
      <c r="N33" s="58">
        <v>22.385817000545845</v>
      </c>
      <c r="O33" s="42">
        <f t="shared" si="18"/>
        <v>2</v>
      </c>
      <c r="P33" s="42">
        <f t="shared" si="19"/>
        <v>28</v>
      </c>
      <c r="Q33" s="42">
        <v>-2</v>
      </c>
      <c r="R33" s="42">
        <v>6</v>
      </c>
      <c r="S33" s="42">
        <v>22</v>
      </c>
      <c r="T33" s="42">
        <f t="shared" si="20"/>
        <v>26</v>
      </c>
      <c r="U33" s="42">
        <v>-16</v>
      </c>
      <c r="V33" s="42">
        <v>2</v>
      </c>
      <c r="W33" s="42">
        <v>24</v>
      </c>
      <c r="X33" s="49">
        <v>1.4923878000363935</v>
      </c>
    </row>
    <row r="34" spans="1:24" ht="18.75" customHeight="1" x14ac:dyDescent="0.15">
      <c r="A34" s="3" t="s">
        <v>4</v>
      </c>
      <c r="B34" s="42">
        <f t="shared" si="14"/>
        <v>0</v>
      </c>
      <c r="C34" s="42">
        <v>15</v>
      </c>
      <c r="D34" s="69">
        <f t="shared" si="2"/>
        <v>-1</v>
      </c>
      <c r="E34" s="42">
        <f t="shared" si="15"/>
        <v>5</v>
      </c>
      <c r="F34" s="69">
        <f t="shared" si="3"/>
        <v>-1</v>
      </c>
      <c r="G34" s="42">
        <f t="shared" si="16"/>
        <v>-9</v>
      </c>
      <c r="H34" s="42">
        <v>5</v>
      </c>
      <c r="I34" s="42">
        <v>4</v>
      </c>
      <c r="J34" s="42">
        <v>14</v>
      </c>
      <c r="K34" s="42">
        <v>-1</v>
      </c>
      <c r="L34" s="49">
        <f t="shared" si="17"/>
        <v>-10.022485759527463</v>
      </c>
      <c r="M34" s="58">
        <v>5.5680476441819238</v>
      </c>
      <c r="N34" s="58">
        <v>15.590533403709387</v>
      </c>
      <c r="O34" s="42">
        <f>P34-T34</f>
        <v>9</v>
      </c>
      <c r="P34" s="42">
        <f t="shared" si="19"/>
        <v>20</v>
      </c>
      <c r="Q34" s="42">
        <v>4</v>
      </c>
      <c r="R34" s="42">
        <v>14</v>
      </c>
      <c r="S34" s="42">
        <v>6</v>
      </c>
      <c r="T34" s="42">
        <f t="shared" si="20"/>
        <v>11</v>
      </c>
      <c r="U34" s="42">
        <v>4</v>
      </c>
      <c r="V34" s="42">
        <v>3</v>
      </c>
      <c r="W34" s="42">
        <v>8</v>
      </c>
      <c r="X34" s="49">
        <v>10.022485759527461</v>
      </c>
    </row>
    <row r="35" spans="1:24" ht="18.75" customHeight="1" x14ac:dyDescent="0.15">
      <c r="A35" s="1" t="s">
        <v>3</v>
      </c>
      <c r="B35" s="43">
        <f t="shared" si="14"/>
        <v>3</v>
      </c>
      <c r="C35" s="43">
        <v>11</v>
      </c>
      <c r="D35" s="70">
        <f t="shared" si="2"/>
        <v>-1.375</v>
      </c>
      <c r="E35" s="43">
        <f t="shared" si="15"/>
        <v>32</v>
      </c>
      <c r="F35" s="70">
        <f t="shared" si="3"/>
        <v>-1.103448275862069</v>
      </c>
      <c r="G35" s="43">
        <f t="shared" si="16"/>
        <v>-10</v>
      </c>
      <c r="H35" s="43">
        <v>6</v>
      </c>
      <c r="I35" s="43">
        <v>2</v>
      </c>
      <c r="J35" s="43">
        <v>16</v>
      </c>
      <c r="K35" s="44">
        <v>-6</v>
      </c>
      <c r="L35" s="50">
        <f t="shared" si="17"/>
        <v>-10.995698121392508</v>
      </c>
      <c r="M35" s="57">
        <v>6.5974188728355045</v>
      </c>
      <c r="N35" s="57">
        <v>17.593116994228012</v>
      </c>
      <c r="O35" s="44">
        <f t="shared" si="18"/>
        <v>13</v>
      </c>
      <c r="P35" s="44">
        <f t="shared" si="19"/>
        <v>28</v>
      </c>
      <c r="Q35" s="47">
        <v>12</v>
      </c>
      <c r="R35" s="47">
        <v>13</v>
      </c>
      <c r="S35" s="47">
        <v>15</v>
      </c>
      <c r="T35" s="47">
        <f t="shared" si="20"/>
        <v>15</v>
      </c>
      <c r="U35" s="47">
        <v>-12</v>
      </c>
      <c r="V35" s="47">
        <v>6</v>
      </c>
      <c r="W35" s="47">
        <v>9</v>
      </c>
      <c r="X35" s="54">
        <v>14.29440755781026</v>
      </c>
    </row>
    <row r="36" spans="1:24" ht="18.75" customHeight="1" x14ac:dyDescent="0.15">
      <c r="A36" s="5" t="s">
        <v>2</v>
      </c>
      <c r="B36" s="40">
        <f t="shared" si="14"/>
        <v>-10</v>
      </c>
      <c r="C36" s="40">
        <v>5</v>
      </c>
      <c r="D36" s="68">
        <f t="shared" si="2"/>
        <v>-0.33333333333333337</v>
      </c>
      <c r="E36" s="40">
        <f t="shared" si="15"/>
        <v>1</v>
      </c>
      <c r="F36" s="68">
        <f t="shared" si="3"/>
        <v>-9.0909090909090939E-2</v>
      </c>
      <c r="G36" s="40">
        <f t="shared" si="16"/>
        <v>-12</v>
      </c>
      <c r="H36" s="40">
        <v>1</v>
      </c>
      <c r="I36" s="40">
        <v>1</v>
      </c>
      <c r="J36" s="40">
        <v>13</v>
      </c>
      <c r="K36" s="40">
        <v>-2</v>
      </c>
      <c r="L36" s="48">
        <f t="shared" si="17"/>
        <v>-33.096819531657339</v>
      </c>
      <c r="M36" s="56">
        <v>2.7580682943047776</v>
      </c>
      <c r="N36" s="56">
        <v>35.854887825962116</v>
      </c>
      <c r="O36" s="40">
        <f t="shared" si="18"/>
        <v>2</v>
      </c>
      <c r="P36" s="40">
        <f t="shared" si="19"/>
        <v>7</v>
      </c>
      <c r="Q36" s="40">
        <v>2</v>
      </c>
      <c r="R36" s="40">
        <v>2</v>
      </c>
      <c r="S36" s="40">
        <v>5</v>
      </c>
      <c r="T36" s="40">
        <f t="shared" si="20"/>
        <v>5</v>
      </c>
      <c r="U36" s="40">
        <v>4</v>
      </c>
      <c r="V36" s="40">
        <v>1</v>
      </c>
      <c r="W36" s="40">
        <v>4</v>
      </c>
      <c r="X36" s="48">
        <v>5.5161365886095588</v>
      </c>
    </row>
    <row r="37" spans="1:24" ht="18.75" customHeight="1" x14ac:dyDescent="0.15">
      <c r="A37" s="3" t="s">
        <v>1</v>
      </c>
      <c r="B37" s="42">
        <f t="shared" si="14"/>
        <v>0</v>
      </c>
      <c r="C37" s="42">
        <v>-6</v>
      </c>
      <c r="D37" s="69">
        <f t="shared" si="2"/>
        <v>-1</v>
      </c>
      <c r="E37" s="42">
        <f t="shared" si="15"/>
        <v>8</v>
      </c>
      <c r="F37" s="69">
        <f t="shared" si="3"/>
        <v>-1</v>
      </c>
      <c r="G37" s="42">
        <f t="shared" si="16"/>
        <v>-1</v>
      </c>
      <c r="H37" s="42">
        <v>1</v>
      </c>
      <c r="I37" s="42">
        <v>0</v>
      </c>
      <c r="J37" s="42">
        <v>2</v>
      </c>
      <c r="K37" s="42">
        <v>-6</v>
      </c>
      <c r="L37" s="49">
        <f t="shared" si="17"/>
        <v>-3.9484217130741439</v>
      </c>
      <c r="M37" s="58">
        <v>3.9484217130741439</v>
      </c>
      <c r="N37" s="58">
        <v>7.8968434261482878</v>
      </c>
      <c r="O37" s="42">
        <f>P37-T37</f>
        <v>1</v>
      </c>
      <c r="P37" s="41">
        <f t="shared" si="19"/>
        <v>5</v>
      </c>
      <c r="Q37" s="42">
        <v>2</v>
      </c>
      <c r="R37" s="42">
        <v>1</v>
      </c>
      <c r="S37" s="42">
        <v>4</v>
      </c>
      <c r="T37" s="42">
        <f t="shared" si="20"/>
        <v>4</v>
      </c>
      <c r="U37" s="42">
        <v>0</v>
      </c>
      <c r="V37" s="42">
        <v>0</v>
      </c>
      <c r="W37" s="42">
        <v>4</v>
      </c>
      <c r="X37" s="49">
        <v>3.9484217130741417</v>
      </c>
    </row>
    <row r="38" spans="1:24" ht="18.75" customHeight="1" x14ac:dyDescent="0.15">
      <c r="A38" s="1" t="s">
        <v>0</v>
      </c>
      <c r="B38" s="43">
        <f t="shared" si="14"/>
        <v>-7</v>
      </c>
      <c r="C38" s="43">
        <v>-11</v>
      </c>
      <c r="D38" s="70">
        <f t="shared" si="2"/>
        <v>-2.75</v>
      </c>
      <c r="E38" s="43">
        <f t="shared" si="15"/>
        <v>-3</v>
      </c>
      <c r="F38" s="70">
        <f t="shared" si="3"/>
        <v>0.75</v>
      </c>
      <c r="G38" s="43">
        <f t="shared" si="16"/>
        <v>-7</v>
      </c>
      <c r="H38" s="43">
        <v>0</v>
      </c>
      <c r="I38" s="43">
        <v>-2</v>
      </c>
      <c r="J38" s="43">
        <v>7</v>
      </c>
      <c r="K38" s="44">
        <v>-2</v>
      </c>
      <c r="L38" s="50">
        <f t="shared" si="17"/>
        <v>-29.70066841034583</v>
      </c>
      <c r="M38" s="57">
        <v>0</v>
      </c>
      <c r="N38" s="57">
        <v>29.70066841034583</v>
      </c>
      <c r="O38" s="44">
        <f t="shared" si="18"/>
        <v>0</v>
      </c>
      <c r="P38" s="43">
        <f t="shared" si="19"/>
        <v>3</v>
      </c>
      <c r="Q38" s="43">
        <v>-2</v>
      </c>
      <c r="R38" s="43">
        <v>1</v>
      </c>
      <c r="S38" s="43">
        <v>2</v>
      </c>
      <c r="T38" s="43">
        <f t="shared" si="20"/>
        <v>3</v>
      </c>
      <c r="U38" s="43">
        <v>1</v>
      </c>
      <c r="V38" s="43">
        <v>2</v>
      </c>
      <c r="W38" s="43">
        <v>1</v>
      </c>
      <c r="X38" s="53">
        <v>0</v>
      </c>
    </row>
    <row r="39" spans="1:24" x14ac:dyDescent="0.15">
      <c r="A39" s="60" t="s">
        <v>60</v>
      </c>
      <c r="F39" s="72"/>
    </row>
    <row r="40" spans="1:24" x14ac:dyDescent="0.15">
      <c r="A40" s="60" t="s">
        <v>61</v>
      </c>
    </row>
    <row r="41" spans="1:24" x14ac:dyDescent="0.15">
      <c r="A41" s="60" t="s">
        <v>62</v>
      </c>
    </row>
  </sheetData>
  <mergeCells count="19">
    <mergeCell ref="A5:A8"/>
    <mergeCell ref="C6:C8"/>
    <mergeCell ref="P6:S6"/>
    <mergeCell ref="V7:V8"/>
    <mergeCell ref="F6:F8"/>
    <mergeCell ref="R7:R8"/>
    <mergeCell ref="O5:X5"/>
    <mergeCell ref="D6:D8"/>
    <mergeCell ref="E6:E8"/>
    <mergeCell ref="U7:U8"/>
    <mergeCell ref="B5:F5"/>
    <mergeCell ref="L6:N6"/>
    <mergeCell ref="G5:N5"/>
    <mergeCell ref="I6:I8"/>
    <mergeCell ref="K6:K8"/>
    <mergeCell ref="Q7:Q8"/>
    <mergeCell ref="L7:L8"/>
    <mergeCell ref="T6:W6"/>
    <mergeCell ref="X7:X8"/>
  </mergeCells>
  <phoneticPr fontId="1"/>
  <pageMargins left="0.70866141732283472" right="0.70866141732283472" top="0.74803149606299213" bottom="0.74803149606299213" header="0.31496062992125984" footer="0.31496062992125984"/>
  <pageSetup paperSize="9" scale="73" orientation="landscape" r:id="rId1"/>
  <rowBreaks count="2" manualBreakCount="2">
    <brk id="31" max="16383" man="1"/>
    <brk id="39" max="1638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1"/>
  <sheetViews>
    <sheetView view="pageBreakPreview" zoomScale="90" zoomScaleNormal="100" zoomScaleSheetLayoutView="90" workbookViewId="0">
      <selection activeCell="V9" sqref="V9:V38"/>
    </sheetView>
  </sheetViews>
  <sheetFormatPr defaultRowHeight="13.5" x14ac:dyDescent="0.15"/>
  <cols>
    <col min="1" max="2" width="8.625" customWidth="1"/>
    <col min="3" max="21" width="6.625" customWidth="1"/>
    <col min="22" max="22" width="11.75" customWidth="1"/>
  </cols>
  <sheetData>
    <row r="2" spans="1:22" x14ac:dyDescent="0.15">
      <c r="A2" t="s">
        <v>53</v>
      </c>
      <c r="C2" s="16"/>
      <c r="D2" s="16"/>
    </row>
    <row r="3" spans="1:22" x14ac:dyDescent="0.15">
      <c r="C3" s="16"/>
      <c r="D3" s="16"/>
    </row>
    <row r="4" spans="1:22" x14ac:dyDescent="0.15">
      <c r="A4" t="s">
        <v>52</v>
      </c>
      <c r="C4" s="16"/>
      <c r="D4" s="16"/>
    </row>
    <row r="5" spans="1:22" ht="13.5" customHeight="1" x14ac:dyDescent="0.15">
      <c r="A5" s="80" t="s">
        <v>39</v>
      </c>
      <c r="B5" s="86" t="s">
        <v>42</v>
      </c>
      <c r="C5" s="87"/>
      <c r="D5" s="88"/>
      <c r="E5" s="77" t="s">
        <v>41</v>
      </c>
      <c r="F5" s="78"/>
      <c r="G5" s="78"/>
      <c r="H5" s="78"/>
      <c r="I5" s="78"/>
      <c r="J5" s="78"/>
      <c r="K5" s="78"/>
      <c r="L5" s="79"/>
      <c r="M5" s="86" t="s">
        <v>40</v>
      </c>
      <c r="N5" s="87"/>
      <c r="O5" s="87"/>
      <c r="P5" s="87"/>
      <c r="Q5" s="87"/>
      <c r="R5" s="87"/>
      <c r="S5" s="87"/>
      <c r="T5" s="87"/>
      <c r="U5" s="87"/>
      <c r="V5" s="88"/>
    </row>
    <row r="6" spans="1:22" x14ac:dyDescent="0.15">
      <c r="A6" s="81"/>
      <c r="B6" s="25"/>
      <c r="C6" s="83" t="s">
        <v>38</v>
      </c>
      <c r="D6" s="83" t="s">
        <v>37</v>
      </c>
      <c r="E6" s="25"/>
      <c r="F6" s="25"/>
      <c r="G6" s="74" t="s">
        <v>54</v>
      </c>
      <c r="H6" s="33"/>
      <c r="I6" s="74" t="s">
        <v>54</v>
      </c>
      <c r="J6" s="86" t="s">
        <v>48</v>
      </c>
      <c r="K6" s="87"/>
      <c r="L6" s="88"/>
      <c r="M6" s="27"/>
      <c r="N6" s="77" t="s">
        <v>36</v>
      </c>
      <c r="O6" s="78"/>
      <c r="P6" s="78"/>
      <c r="Q6" s="79"/>
      <c r="R6" s="77" t="s">
        <v>35</v>
      </c>
      <c r="S6" s="78"/>
      <c r="T6" s="78"/>
      <c r="U6" s="79"/>
      <c r="V6" s="26" t="s">
        <v>48</v>
      </c>
    </row>
    <row r="7" spans="1:22" ht="13.5" customHeight="1" x14ac:dyDescent="0.15">
      <c r="A7" s="81"/>
      <c r="B7" s="23" t="s">
        <v>43</v>
      </c>
      <c r="C7" s="84"/>
      <c r="D7" s="84"/>
      <c r="E7" s="11" t="s">
        <v>32</v>
      </c>
      <c r="F7" s="23" t="s">
        <v>34</v>
      </c>
      <c r="G7" s="75"/>
      <c r="H7" s="28" t="s">
        <v>33</v>
      </c>
      <c r="I7" s="75"/>
      <c r="J7" s="74" t="s">
        <v>45</v>
      </c>
      <c r="K7" s="27" t="s">
        <v>46</v>
      </c>
      <c r="L7" s="27" t="s">
        <v>47</v>
      </c>
      <c r="M7" s="28" t="s">
        <v>32</v>
      </c>
      <c r="N7" s="27" t="s">
        <v>32</v>
      </c>
      <c r="O7" s="74" t="s">
        <v>54</v>
      </c>
      <c r="P7" s="74" t="s">
        <v>31</v>
      </c>
      <c r="Q7" s="32" t="s">
        <v>30</v>
      </c>
      <c r="R7" s="28" t="s">
        <v>32</v>
      </c>
      <c r="S7" s="74" t="s">
        <v>54</v>
      </c>
      <c r="T7" s="75" t="s">
        <v>31</v>
      </c>
      <c r="U7" s="30" t="s">
        <v>49</v>
      </c>
      <c r="V7" s="74" t="s">
        <v>50</v>
      </c>
    </row>
    <row r="8" spans="1:22" x14ac:dyDescent="0.15">
      <c r="A8" s="82"/>
      <c r="B8" s="24"/>
      <c r="C8" s="85"/>
      <c r="D8" s="85"/>
      <c r="E8" s="11"/>
      <c r="F8" s="24"/>
      <c r="G8" s="76"/>
      <c r="H8" s="29"/>
      <c r="I8" s="76"/>
      <c r="J8" s="76"/>
      <c r="K8" s="29"/>
      <c r="L8" s="29"/>
      <c r="M8" s="29"/>
      <c r="N8" s="29"/>
      <c r="O8" s="76"/>
      <c r="P8" s="76"/>
      <c r="Q8" s="31"/>
      <c r="R8" s="29"/>
      <c r="S8" s="76"/>
      <c r="T8" s="76"/>
      <c r="U8" s="31"/>
      <c r="V8" s="76"/>
    </row>
    <row r="9" spans="1:22" ht="15" customHeight="1" x14ac:dyDescent="0.15">
      <c r="A9" s="8" t="s">
        <v>29</v>
      </c>
      <c r="B9" s="34">
        <f t="shared" ref="B9:H9" si="0">B10+B11</f>
        <v>-227</v>
      </c>
      <c r="C9" s="34">
        <f t="shared" si="0"/>
        <v>-86</v>
      </c>
      <c r="D9" s="34">
        <f t="shared" si="0"/>
        <v>3</v>
      </c>
      <c r="E9" s="34">
        <f t="shared" si="0"/>
        <v>-199</v>
      </c>
      <c r="F9" s="34">
        <f t="shared" si="0"/>
        <v>185</v>
      </c>
      <c r="G9" s="34">
        <f t="shared" si="0"/>
        <v>12</v>
      </c>
      <c r="H9" s="34">
        <f t="shared" si="0"/>
        <v>384</v>
      </c>
      <c r="I9" s="34">
        <f>I10+I11</f>
        <v>13</v>
      </c>
      <c r="J9" s="51">
        <f>K9-L9</f>
        <v>-8.7651487981603484</v>
      </c>
      <c r="K9" s="51">
        <v>8.1485051641189177</v>
      </c>
      <c r="L9" s="51">
        <v>16.913653962279266</v>
      </c>
      <c r="M9" s="34">
        <f t="shared" ref="M9:U9" si="1">M10+M11</f>
        <v>-28</v>
      </c>
      <c r="N9" s="34">
        <f t="shared" si="1"/>
        <v>426</v>
      </c>
      <c r="O9" s="34">
        <f t="shared" si="1"/>
        <v>2</v>
      </c>
      <c r="P9" s="34">
        <f t="shared" si="1"/>
        <v>258</v>
      </c>
      <c r="Q9" s="34">
        <f t="shared" si="1"/>
        <v>168</v>
      </c>
      <c r="R9" s="34">
        <f>R10+R11</f>
        <v>454</v>
      </c>
      <c r="S9" s="34">
        <f t="shared" si="1"/>
        <v>-2</v>
      </c>
      <c r="T9" s="34">
        <f t="shared" si="1"/>
        <v>286</v>
      </c>
      <c r="U9" s="34">
        <f t="shared" si="1"/>
        <v>168</v>
      </c>
      <c r="V9" s="51">
        <v>-1.2332872680828615</v>
      </c>
    </row>
    <row r="10" spans="1:22" ht="15" customHeight="1" x14ac:dyDescent="0.15">
      <c r="A10" s="6" t="s">
        <v>28</v>
      </c>
      <c r="B10" s="35">
        <f t="shared" ref="B10:I10" si="2">B20+B21+B22+B23</f>
        <v>-167</v>
      </c>
      <c r="C10" s="35">
        <f t="shared" si="2"/>
        <v>-118</v>
      </c>
      <c r="D10" s="35">
        <f t="shared" si="2"/>
        <v>-49</v>
      </c>
      <c r="E10" s="35">
        <f t="shared" si="2"/>
        <v>-139</v>
      </c>
      <c r="F10" s="35">
        <f t="shared" si="2"/>
        <v>137</v>
      </c>
      <c r="G10" s="35">
        <f t="shared" si="2"/>
        <v>1</v>
      </c>
      <c r="H10" s="35">
        <f t="shared" si="2"/>
        <v>276</v>
      </c>
      <c r="I10" s="35">
        <f t="shared" si="2"/>
        <v>27</v>
      </c>
      <c r="J10" s="48">
        <f t="shared" ref="J10:J38" si="3">K10-L10</f>
        <v>-8.1568809283490307</v>
      </c>
      <c r="K10" s="48">
        <v>8.0395157351353763</v>
      </c>
      <c r="L10" s="48">
        <v>16.196396663484407</v>
      </c>
      <c r="M10" s="35">
        <f t="shared" ref="M10:U10" si="4">M20+M21+M22+M23</f>
        <v>-28</v>
      </c>
      <c r="N10" s="35">
        <f t="shared" si="4"/>
        <v>309</v>
      </c>
      <c r="O10" s="35">
        <f t="shared" si="4"/>
        <v>-32</v>
      </c>
      <c r="P10" s="35">
        <f t="shared" si="4"/>
        <v>208</v>
      </c>
      <c r="Q10" s="35">
        <f t="shared" si="4"/>
        <v>101</v>
      </c>
      <c r="R10" s="35">
        <f t="shared" si="4"/>
        <v>337</v>
      </c>
      <c r="S10" s="35">
        <f t="shared" si="4"/>
        <v>-9</v>
      </c>
      <c r="T10" s="35">
        <f t="shared" si="4"/>
        <v>235</v>
      </c>
      <c r="U10" s="35">
        <f t="shared" si="4"/>
        <v>102</v>
      </c>
      <c r="V10" s="48">
        <v>-1.6431127049911751</v>
      </c>
    </row>
    <row r="11" spans="1:22" ht="15" customHeight="1" x14ac:dyDescent="0.15">
      <c r="A11" s="2" t="s">
        <v>27</v>
      </c>
      <c r="B11" s="36">
        <f t="shared" ref="B11:I11" si="5">B12+B13+B14+B15+B16</f>
        <v>-60</v>
      </c>
      <c r="C11" s="36">
        <f t="shared" si="5"/>
        <v>32</v>
      </c>
      <c r="D11" s="36">
        <f t="shared" si="5"/>
        <v>52</v>
      </c>
      <c r="E11" s="36">
        <f t="shared" si="5"/>
        <v>-60</v>
      </c>
      <c r="F11" s="36">
        <f t="shared" si="5"/>
        <v>48</v>
      </c>
      <c r="G11" s="36">
        <f t="shared" si="5"/>
        <v>11</v>
      </c>
      <c r="H11" s="36">
        <f t="shared" si="5"/>
        <v>108</v>
      </c>
      <c r="I11" s="36">
        <f t="shared" si="5"/>
        <v>-14</v>
      </c>
      <c r="J11" s="53">
        <f t="shared" si="3"/>
        <v>-10.595608676593958</v>
      </c>
      <c r="K11" s="53">
        <v>8.4764869412751693</v>
      </c>
      <c r="L11" s="53">
        <v>19.072095617869127</v>
      </c>
      <c r="M11" s="36">
        <f t="shared" ref="M11:U11" si="6">M12+M13+M14+M15+M16</f>
        <v>0</v>
      </c>
      <c r="N11" s="36">
        <f t="shared" si="6"/>
        <v>117</v>
      </c>
      <c r="O11" s="36">
        <f t="shared" si="6"/>
        <v>34</v>
      </c>
      <c r="P11" s="36">
        <f t="shared" si="6"/>
        <v>50</v>
      </c>
      <c r="Q11" s="36">
        <f t="shared" si="6"/>
        <v>67</v>
      </c>
      <c r="R11" s="36">
        <f t="shared" si="6"/>
        <v>117</v>
      </c>
      <c r="S11" s="36">
        <f t="shared" si="6"/>
        <v>7</v>
      </c>
      <c r="T11" s="36">
        <f t="shared" si="6"/>
        <v>51</v>
      </c>
      <c r="U11" s="36">
        <f t="shared" si="6"/>
        <v>66</v>
      </c>
      <c r="V11" s="53">
        <v>0</v>
      </c>
    </row>
    <row r="12" spans="1:22" ht="15" customHeight="1" x14ac:dyDescent="0.15">
      <c r="A12" s="6" t="s">
        <v>26</v>
      </c>
      <c r="B12" s="35">
        <f t="shared" ref="B12:I12" si="7">B24</f>
        <v>-8</v>
      </c>
      <c r="C12" s="35">
        <f t="shared" si="7"/>
        <v>4</v>
      </c>
      <c r="D12" s="35">
        <f t="shared" si="7"/>
        <v>4</v>
      </c>
      <c r="E12" s="35">
        <f t="shared" si="7"/>
        <v>-5</v>
      </c>
      <c r="F12" s="35">
        <f t="shared" si="7"/>
        <v>3</v>
      </c>
      <c r="G12" s="35">
        <f t="shared" si="7"/>
        <v>1</v>
      </c>
      <c r="H12" s="35">
        <f t="shared" si="7"/>
        <v>8</v>
      </c>
      <c r="I12" s="35">
        <f t="shared" si="7"/>
        <v>3</v>
      </c>
      <c r="J12" s="48">
        <f t="shared" si="3"/>
        <v>-11.192199190482031</v>
      </c>
      <c r="K12" s="48">
        <v>6.7153195142892184</v>
      </c>
      <c r="L12" s="48">
        <v>17.907518704771249</v>
      </c>
      <c r="M12" s="35">
        <f t="shared" ref="M12:U12" si="8">M24</f>
        <v>-3</v>
      </c>
      <c r="N12" s="35">
        <f t="shared" si="8"/>
        <v>6</v>
      </c>
      <c r="O12" s="35">
        <f t="shared" si="8"/>
        <v>3</v>
      </c>
      <c r="P12" s="35">
        <f t="shared" si="8"/>
        <v>3</v>
      </c>
      <c r="Q12" s="35">
        <f t="shared" si="8"/>
        <v>3</v>
      </c>
      <c r="R12" s="35">
        <f t="shared" si="8"/>
        <v>9</v>
      </c>
      <c r="S12" s="35">
        <f t="shared" si="8"/>
        <v>-3</v>
      </c>
      <c r="T12" s="35">
        <f t="shared" si="8"/>
        <v>5</v>
      </c>
      <c r="U12" s="35">
        <f t="shared" si="8"/>
        <v>4</v>
      </c>
      <c r="V12" s="48">
        <v>-6.7153195142892201</v>
      </c>
    </row>
    <row r="13" spans="1:22" ht="15" customHeight="1" x14ac:dyDescent="0.15">
      <c r="A13" s="4" t="s">
        <v>25</v>
      </c>
      <c r="B13" s="37">
        <f t="shared" ref="B13:I13" si="9">B25+B26+B27</f>
        <v>-25</v>
      </c>
      <c r="C13" s="37">
        <f t="shared" si="9"/>
        <v>-10</v>
      </c>
      <c r="D13" s="37">
        <f t="shared" si="9"/>
        <v>6</v>
      </c>
      <c r="E13" s="37">
        <f t="shared" si="9"/>
        <v>-9</v>
      </c>
      <c r="F13" s="37">
        <f t="shared" si="9"/>
        <v>9</v>
      </c>
      <c r="G13" s="37">
        <f t="shared" si="9"/>
        <v>0</v>
      </c>
      <c r="H13" s="37">
        <f t="shared" si="9"/>
        <v>18</v>
      </c>
      <c r="I13" s="37">
        <f t="shared" si="9"/>
        <v>-19</v>
      </c>
      <c r="J13" s="49">
        <f t="shared" si="3"/>
        <v>-8.6695362787763948</v>
      </c>
      <c r="K13" s="49">
        <v>8.6695362787763948</v>
      </c>
      <c r="L13" s="49">
        <v>17.33907255755279</v>
      </c>
      <c r="M13" s="37">
        <f t="shared" ref="M13:U13" si="10">M25+M26+M27</f>
        <v>-16</v>
      </c>
      <c r="N13" s="37">
        <f t="shared" si="10"/>
        <v>14</v>
      </c>
      <c r="O13" s="37">
        <f t="shared" si="10"/>
        <v>-4</v>
      </c>
      <c r="P13" s="37">
        <f t="shared" si="10"/>
        <v>8</v>
      </c>
      <c r="Q13" s="37">
        <f t="shared" si="10"/>
        <v>6</v>
      </c>
      <c r="R13" s="37">
        <f t="shared" si="10"/>
        <v>30</v>
      </c>
      <c r="S13" s="37">
        <f t="shared" si="10"/>
        <v>9</v>
      </c>
      <c r="T13" s="37">
        <f t="shared" si="10"/>
        <v>15</v>
      </c>
      <c r="U13" s="37">
        <f t="shared" si="10"/>
        <v>15</v>
      </c>
      <c r="V13" s="49">
        <v>-15.412508940046923</v>
      </c>
    </row>
    <row r="14" spans="1:22" ht="15" customHeight="1" x14ac:dyDescent="0.15">
      <c r="A14" s="4" t="s">
        <v>24</v>
      </c>
      <c r="B14" s="37">
        <f t="shared" ref="B14:I14" si="11">B28+B29+B30+B31</f>
        <v>-13</v>
      </c>
      <c r="C14" s="37">
        <f t="shared" si="11"/>
        <v>20</v>
      </c>
      <c r="D14" s="37">
        <f t="shared" si="11"/>
        <v>33</v>
      </c>
      <c r="E14" s="37">
        <f t="shared" si="11"/>
        <v>-22</v>
      </c>
      <c r="F14" s="37">
        <f t="shared" si="11"/>
        <v>20</v>
      </c>
      <c r="G14" s="37">
        <f t="shared" si="11"/>
        <v>6</v>
      </c>
      <c r="H14" s="37">
        <f t="shared" si="11"/>
        <v>42</v>
      </c>
      <c r="I14" s="37">
        <f t="shared" si="11"/>
        <v>1</v>
      </c>
      <c r="J14" s="49">
        <f t="shared" si="3"/>
        <v>-10.22630312137845</v>
      </c>
      <c r="K14" s="49">
        <v>9.2966392012531358</v>
      </c>
      <c r="L14" s="49">
        <v>19.522942322631586</v>
      </c>
      <c r="M14" s="37">
        <f t="shared" ref="M14:U14" si="12">M28+M29+M30+M31</f>
        <v>9</v>
      </c>
      <c r="N14" s="37">
        <f t="shared" si="12"/>
        <v>50</v>
      </c>
      <c r="O14" s="37">
        <f t="shared" si="12"/>
        <v>30</v>
      </c>
      <c r="P14" s="37">
        <f t="shared" si="12"/>
        <v>18</v>
      </c>
      <c r="Q14" s="37">
        <f t="shared" si="12"/>
        <v>32</v>
      </c>
      <c r="R14" s="37">
        <f t="shared" si="12"/>
        <v>41</v>
      </c>
      <c r="S14" s="37">
        <f t="shared" si="12"/>
        <v>2</v>
      </c>
      <c r="T14" s="37">
        <f t="shared" si="12"/>
        <v>18</v>
      </c>
      <c r="U14" s="37">
        <f t="shared" si="12"/>
        <v>23</v>
      </c>
      <c r="V14" s="49">
        <v>4.1834876405639108</v>
      </c>
    </row>
    <row r="15" spans="1:22" ht="15" customHeight="1" x14ac:dyDescent="0.15">
      <c r="A15" s="4" t="s">
        <v>23</v>
      </c>
      <c r="B15" s="37">
        <f t="shared" ref="B15:I15" si="13">B32+B33+B34+B35</f>
        <v>-4</v>
      </c>
      <c r="C15" s="37">
        <f t="shared" si="13"/>
        <v>16</v>
      </c>
      <c r="D15" s="37">
        <f t="shared" si="13"/>
        <v>13</v>
      </c>
      <c r="E15" s="37">
        <f t="shared" si="13"/>
        <v>-18</v>
      </c>
      <c r="F15" s="37">
        <f t="shared" si="13"/>
        <v>14</v>
      </c>
      <c r="G15" s="37">
        <f t="shared" si="13"/>
        <v>4</v>
      </c>
      <c r="H15" s="37">
        <f t="shared" si="13"/>
        <v>32</v>
      </c>
      <c r="I15" s="37">
        <f t="shared" si="13"/>
        <v>7</v>
      </c>
      <c r="J15" s="49">
        <f t="shared" si="3"/>
        <v>-11.039456394987381</v>
      </c>
      <c r="K15" s="49">
        <v>8.5862438627679634</v>
      </c>
      <c r="L15" s="49">
        <v>19.625700257755344</v>
      </c>
      <c r="M15" s="37">
        <f t="shared" ref="M15:U15" si="14">M32+M33+M34+M35</f>
        <v>14</v>
      </c>
      <c r="N15" s="37">
        <f t="shared" si="14"/>
        <v>43</v>
      </c>
      <c r="O15" s="37">
        <f t="shared" si="14"/>
        <v>9</v>
      </c>
      <c r="P15" s="37">
        <f t="shared" si="14"/>
        <v>19</v>
      </c>
      <c r="Q15" s="37">
        <f t="shared" si="14"/>
        <v>24</v>
      </c>
      <c r="R15" s="37">
        <f t="shared" si="14"/>
        <v>29</v>
      </c>
      <c r="S15" s="37">
        <f t="shared" si="14"/>
        <v>-7</v>
      </c>
      <c r="T15" s="37">
        <f t="shared" si="14"/>
        <v>12</v>
      </c>
      <c r="U15" s="37">
        <f t="shared" si="14"/>
        <v>17</v>
      </c>
      <c r="V15" s="49">
        <v>8.5862438627679651</v>
      </c>
    </row>
    <row r="16" spans="1:22" ht="15" customHeight="1" x14ac:dyDescent="0.15">
      <c r="A16" s="2" t="s">
        <v>22</v>
      </c>
      <c r="B16" s="36">
        <f t="shared" ref="B16:I16" si="15">B36+B37+B38</f>
        <v>-10</v>
      </c>
      <c r="C16" s="36">
        <f t="shared" si="15"/>
        <v>2</v>
      </c>
      <c r="D16" s="36">
        <f t="shared" si="15"/>
        <v>-4</v>
      </c>
      <c r="E16" s="36">
        <f t="shared" si="15"/>
        <v>-6</v>
      </c>
      <c r="F16" s="36">
        <f t="shared" si="15"/>
        <v>2</v>
      </c>
      <c r="G16" s="36">
        <f t="shared" si="15"/>
        <v>0</v>
      </c>
      <c r="H16" s="36">
        <f t="shared" si="15"/>
        <v>8</v>
      </c>
      <c r="I16" s="36">
        <f t="shared" si="15"/>
        <v>-6</v>
      </c>
      <c r="J16" s="53">
        <f t="shared" si="3"/>
        <v>-15.150152539207074</v>
      </c>
      <c r="K16" s="53">
        <v>5.0500508464023577</v>
      </c>
      <c r="L16" s="53">
        <v>20.200203385609431</v>
      </c>
      <c r="M16" s="36">
        <f t="shared" ref="M16:U16" si="16">M36+M37+M38</f>
        <v>-4</v>
      </c>
      <c r="N16" s="36">
        <f t="shared" si="16"/>
        <v>4</v>
      </c>
      <c r="O16" s="36">
        <f t="shared" si="16"/>
        <v>-4</v>
      </c>
      <c r="P16" s="36">
        <f t="shared" si="16"/>
        <v>2</v>
      </c>
      <c r="Q16" s="36">
        <f t="shared" si="16"/>
        <v>2</v>
      </c>
      <c r="R16" s="36">
        <f t="shared" si="16"/>
        <v>8</v>
      </c>
      <c r="S16" s="36">
        <f t="shared" si="16"/>
        <v>6</v>
      </c>
      <c r="T16" s="36">
        <f t="shared" si="16"/>
        <v>1</v>
      </c>
      <c r="U16" s="36">
        <f t="shared" si="16"/>
        <v>7</v>
      </c>
      <c r="V16" s="53">
        <v>-10.100101692804715</v>
      </c>
    </row>
    <row r="17" spans="1:22" ht="15" customHeight="1" x14ac:dyDescent="0.15">
      <c r="A17" s="6" t="s">
        <v>21</v>
      </c>
      <c r="B17" s="35">
        <f t="shared" ref="B17:I17" si="17">B12+B13+B20</f>
        <v>-117</v>
      </c>
      <c r="C17" s="35">
        <f t="shared" si="17"/>
        <v>-71</v>
      </c>
      <c r="D17" s="35">
        <f t="shared" si="17"/>
        <v>-51</v>
      </c>
      <c r="E17" s="35">
        <f t="shared" si="17"/>
        <v>-82</v>
      </c>
      <c r="F17" s="35">
        <f t="shared" si="17"/>
        <v>65</v>
      </c>
      <c r="G17" s="35">
        <f t="shared" si="17"/>
        <v>1</v>
      </c>
      <c r="H17" s="35">
        <f t="shared" si="17"/>
        <v>147</v>
      </c>
      <c r="I17" s="35">
        <f t="shared" si="17"/>
        <v>-1</v>
      </c>
      <c r="J17" s="48">
        <f t="shared" si="3"/>
        <v>-8.7977608478772247</v>
      </c>
      <c r="K17" s="48">
        <v>6.9738348184392596</v>
      </c>
      <c r="L17" s="48">
        <v>15.771595666316484</v>
      </c>
      <c r="M17" s="35">
        <f t="shared" ref="M17:U17" si="18">M12+M13+M20</f>
        <v>-35</v>
      </c>
      <c r="N17" s="35">
        <f t="shared" si="18"/>
        <v>124</v>
      </c>
      <c r="O17" s="35">
        <f t="shared" si="18"/>
        <v>-40</v>
      </c>
      <c r="P17" s="35">
        <f t="shared" si="18"/>
        <v>80</v>
      </c>
      <c r="Q17" s="35">
        <f t="shared" si="18"/>
        <v>44</v>
      </c>
      <c r="R17" s="35">
        <f t="shared" si="18"/>
        <v>159</v>
      </c>
      <c r="S17" s="35">
        <f t="shared" si="18"/>
        <v>13</v>
      </c>
      <c r="T17" s="35">
        <f t="shared" si="18"/>
        <v>118</v>
      </c>
      <c r="U17" s="35">
        <f t="shared" si="18"/>
        <v>41</v>
      </c>
      <c r="V17" s="48">
        <v>-3.7551418253134496</v>
      </c>
    </row>
    <row r="18" spans="1:22" ht="15" customHeight="1" x14ac:dyDescent="0.15">
      <c r="A18" s="4" t="s">
        <v>20</v>
      </c>
      <c r="B18" s="37">
        <f t="shared" ref="B18:I18" si="19">B14+B22</f>
        <v>-45</v>
      </c>
      <c r="C18" s="37">
        <f t="shared" si="19"/>
        <v>9</v>
      </c>
      <c r="D18" s="37">
        <f t="shared" si="19"/>
        <v>17</v>
      </c>
      <c r="E18" s="37">
        <f t="shared" si="19"/>
        <v>-50</v>
      </c>
      <c r="F18" s="37">
        <f t="shared" si="19"/>
        <v>35</v>
      </c>
      <c r="G18" s="37">
        <f t="shared" si="19"/>
        <v>6</v>
      </c>
      <c r="H18" s="37">
        <f t="shared" si="19"/>
        <v>85</v>
      </c>
      <c r="I18" s="37">
        <f t="shared" si="19"/>
        <v>7</v>
      </c>
      <c r="J18" s="49">
        <f t="shared" si="3"/>
        <v>-12.362915588722036</v>
      </c>
      <c r="K18" s="49">
        <v>8.6540409121054296</v>
      </c>
      <c r="L18" s="49">
        <v>21.016956500827465</v>
      </c>
      <c r="M18" s="37">
        <f t="shared" ref="M18:U18" si="20">M14+M22</f>
        <v>5</v>
      </c>
      <c r="N18" s="37">
        <f t="shared" si="20"/>
        <v>87</v>
      </c>
      <c r="O18" s="37">
        <f t="shared" si="20"/>
        <v>28</v>
      </c>
      <c r="P18" s="37">
        <f t="shared" si="20"/>
        <v>37</v>
      </c>
      <c r="Q18" s="37">
        <f t="shared" si="20"/>
        <v>50</v>
      </c>
      <c r="R18" s="37">
        <f t="shared" si="20"/>
        <v>82</v>
      </c>
      <c r="S18" s="37">
        <f t="shared" si="20"/>
        <v>10</v>
      </c>
      <c r="T18" s="37">
        <f t="shared" si="20"/>
        <v>36</v>
      </c>
      <c r="U18" s="37">
        <f t="shared" si="20"/>
        <v>46</v>
      </c>
      <c r="V18" s="49">
        <v>1.2362915588722068</v>
      </c>
    </row>
    <row r="19" spans="1:22" ht="15" customHeight="1" x14ac:dyDescent="0.15">
      <c r="A19" s="2" t="s">
        <v>19</v>
      </c>
      <c r="B19" s="36">
        <f t="shared" ref="B19:I19" si="21">B15+B16+B21+B23</f>
        <v>-65</v>
      </c>
      <c r="C19" s="36">
        <f t="shared" si="21"/>
        <v>-24</v>
      </c>
      <c r="D19" s="36">
        <f t="shared" si="21"/>
        <v>37</v>
      </c>
      <c r="E19" s="36">
        <f t="shared" si="21"/>
        <v>-67</v>
      </c>
      <c r="F19" s="36">
        <f t="shared" si="21"/>
        <v>85</v>
      </c>
      <c r="G19" s="36">
        <f t="shared" si="21"/>
        <v>5</v>
      </c>
      <c r="H19" s="36">
        <f t="shared" si="21"/>
        <v>152</v>
      </c>
      <c r="I19" s="36">
        <f t="shared" si="21"/>
        <v>7</v>
      </c>
      <c r="J19" s="53">
        <f t="shared" si="3"/>
        <v>-7.1744892705373609</v>
      </c>
      <c r="K19" s="53">
        <v>9.1019639999354567</v>
      </c>
      <c r="L19" s="53">
        <v>16.276453270472818</v>
      </c>
      <c r="M19" s="36">
        <f t="shared" ref="M19:U19" si="22">M15+M16+M21+M23</f>
        <v>2</v>
      </c>
      <c r="N19" s="36">
        <f t="shared" si="22"/>
        <v>215</v>
      </c>
      <c r="O19" s="36">
        <f t="shared" si="22"/>
        <v>14</v>
      </c>
      <c r="P19" s="36">
        <f t="shared" si="22"/>
        <v>141</v>
      </c>
      <c r="Q19" s="36">
        <f t="shared" si="22"/>
        <v>74</v>
      </c>
      <c r="R19" s="36">
        <f t="shared" si="22"/>
        <v>213</v>
      </c>
      <c r="S19" s="36">
        <f t="shared" si="22"/>
        <v>-25</v>
      </c>
      <c r="T19" s="36">
        <f t="shared" si="22"/>
        <v>132</v>
      </c>
      <c r="U19" s="36">
        <f t="shared" si="22"/>
        <v>81</v>
      </c>
      <c r="V19" s="53">
        <v>0.21416385882201183</v>
      </c>
    </row>
    <row r="20" spans="1:22" ht="15" customHeight="1" x14ac:dyDescent="0.15">
      <c r="A20" s="5" t="s">
        <v>18</v>
      </c>
      <c r="B20" s="40">
        <f>E20+M20</f>
        <v>-84</v>
      </c>
      <c r="C20" s="40">
        <v>-65</v>
      </c>
      <c r="D20" s="40">
        <f>G20-I20+O20-S20</f>
        <v>-61</v>
      </c>
      <c r="E20" s="40">
        <f>F20-H20</f>
        <v>-68</v>
      </c>
      <c r="F20" s="40">
        <v>53</v>
      </c>
      <c r="G20" s="40">
        <v>0</v>
      </c>
      <c r="H20" s="40">
        <v>121</v>
      </c>
      <c r="I20" s="40">
        <v>15</v>
      </c>
      <c r="J20" s="61">
        <f t="shared" si="3"/>
        <v>-8.6782336822458799</v>
      </c>
      <c r="K20" s="61">
        <v>6.7639174288092878</v>
      </c>
      <c r="L20" s="61">
        <v>15.442151111055168</v>
      </c>
      <c r="M20" s="40">
        <f>N20-R20</f>
        <v>-16</v>
      </c>
      <c r="N20" s="40">
        <f>SUM(P20:Q20)</f>
        <v>104</v>
      </c>
      <c r="O20" s="41">
        <v>-39</v>
      </c>
      <c r="P20" s="41">
        <v>69</v>
      </c>
      <c r="Q20" s="41">
        <v>35</v>
      </c>
      <c r="R20" s="41">
        <f>SUM(T20:U20)</f>
        <v>120</v>
      </c>
      <c r="S20" s="41">
        <v>7</v>
      </c>
      <c r="T20" s="41">
        <v>98</v>
      </c>
      <c r="U20" s="41">
        <v>22</v>
      </c>
      <c r="V20" s="52">
        <v>-2.0419373369990286</v>
      </c>
    </row>
    <row r="21" spans="1:22" ht="15" customHeight="1" x14ac:dyDescent="0.15">
      <c r="A21" s="3" t="s">
        <v>17</v>
      </c>
      <c r="B21" s="42">
        <f t="shared" ref="B21:B38" si="23">E21+M21</f>
        <v>-42</v>
      </c>
      <c r="C21" s="42">
        <v>-47</v>
      </c>
      <c r="D21" s="42">
        <f t="shared" ref="D21:D38" si="24">G21-I21+O21-S21</f>
        <v>20</v>
      </c>
      <c r="E21" s="42">
        <f t="shared" ref="E21:E38" si="25">F21-H21</f>
        <v>-32</v>
      </c>
      <c r="F21" s="42">
        <v>54</v>
      </c>
      <c r="G21" s="42">
        <v>-1</v>
      </c>
      <c r="H21" s="42">
        <v>86</v>
      </c>
      <c r="I21" s="42">
        <v>-6</v>
      </c>
      <c r="J21" s="62">
        <f t="shared" si="3"/>
        <v>-5.3601290836565632</v>
      </c>
      <c r="K21" s="62">
        <v>9.0452178286704488</v>
      </c>
      <c r="L21" s="62">
        <v>14.405346912327012</v>
      </c>
      <c r="M21" s="42">
        <f t="shared" ref="M21:M38" si="26">N21-R21</f>
        <v>-10</v>
      </c>
      <c r="N21" s="42">
        <f>SUM(P21:Q21)</f>
        <v>141</v>
      </c>
      <c r="O21" s="42">
        <v>17</v>
      </c>
      <c r="P21" s="42">
        <v>106</v>
      </c>
      <c r="Q21" s="42">
        <v>35</v>
      </c>
      <c r="R21" s="42">
        <f t="shared" ref="R21:R38" si="27">SUM(T21:U21)</f>
        <v>151</v>
      </c>
      <c r="S21" s="42">
        <v>2</v>
      </c>
      <c r="T21" s="42">
        <v>107</v>
      </c>
      <c r="U21" s="42">
        <v>44</v>
      </c>
      <c r="V21" s="49">
        <v>-1.675040338642674</v>
      </c>
    </row>
    <row r="22" spans="1:22" ht="15" customHeight="1" x14ac:dyDescent="0.15">
      <c r="A22" s="3" t="s">
        <v>16</v>
      </c>
      <c r="B22" s="42">
        <f t="shared" si="23"/>
        <v>-32</v>
      </c>
      <c r="C22" s="42">
        <v>-11</v>
      </c>
      <c r="D22" s="42">
        <f t="shared" si="24"/>
        <v>-16</v>
      </c>
      <c r="E22" s="42">
        <f t="shared" si="25"/>
        <v>-28</v>
      </c>
      <c r="F22" s="42">
        <v>15</v>
      </c>
      <c r="G22" s="42">
        <v>0</v>
      </c>
      <c r="H22" s="42">
        <v>43</v>
      </c>
      <c r="I22" s="42">
        <v>6</v>
      </c>
      <c r="J22" s="62">
        <f t="shared" si="3"/>
        <v>-14.791036805367611</v>
      </c>
      <c r="K22" s="62">
        <v>7.923769717161222</v>
      </c>
      <c r="L22" s="62">
        <v>22.714806522528832</v>
      </c>
      <c r="M22" s="42">
        <f>N22-R22</f>
        <v>-4</v>
      </c>
      <c r="N22" s="42">
        <f t="shared" ref="N22:N38" si="28">SUM(P22:Q22)</f>
        <v>37</v>
      </c>
      <c r="O22" s="42">
        <v>-2</v>
      </c>
      <c r="P22" s="42">
        <v>19</v>
      </c>
      <c r="Q22" s="42">
        <v>18</v>
      </c>
      <c r="R22" s="42">
        <f t="shared" si="27"/>
        <v>41</v>
      </c>
      <c r="S22" s="42">
        <v>8</v>
      </c>
      <c r="T22" s="42">
        <v>18</v>
      </c>
      <c r="U22" s="42">
        <v>23</v>
      </c>
      <c r="V22" s="49">
        <v>-2.1130052579096557</v>
      </c>
    </row>
    <row r="23" spans="1:22" ht="15" customHeight="1" x14ac:dyDescent="0.15">
      <c r="A23" s="1" t="s">
        <v>15</v>
      </c>
      <c r="B23" s="43">
        <f t="shared" si="23"/>
        <v>-9</v>
      </c>
      <c r="C23" s="43">
        <v>5</v>
      </c>
      <c r="D23" s="43">
        <f t="shared" si="24"/>
        <v>8</v>
      </c>
      <c r="E23" s="43">
        <f t="shared" si="25"/>
        <v>-11</v>
      </c>
      <c r="F23" s="43">
        <v>15</v>
      </c>
      <c r="G23" s="43">
        <v>2</v>
      </c>
      <c r="H23" s="43">
        <v>26</v>
      </c>
      <c r="I23" s="43">
        <v>12</v>
      </c>
      <c r="J23" s="63">
        <f t="shared" si="3"/>
        <v>-8.1961858645904346</v>
      </c>
      <c r="K23" s="63">
        <v>11.176617088077867</v>
      </c>
      <c r="L23" s="63">
        <v>19.372802952668302</v>
      </c>
      <c r="M23" s="43">
        <f t="shared" si="26"/>
        <v>2</v>
      </c>
      <c r="N23" s="43">
        <f t="shared" si="28"/>
        <v>27</v>
      </c>
      <c r="O23" s="43">
        <v>-8</v>
      </c>
      <c r="P23" s="43">
        <v>14</v>
      </c>
      <c r="Q23" s="43">
        <v>13</v>
      </c>
      <c r="R23" s="43">
        <f t="shared" si="27"/>
        <v>25</v>
      </c>
      <c r="S23" s="47">
        <v>-26</v>
      </c>
      <c r="T23" s="47">
        <v>12</v>
      </c>
      <c r="U23" s="47">
        <v>13</v>
      </c>
      <c r="V23" s="54">
        <v>1.4902156117437109</v>
      </c>
    </row>
    <row r="24" spans="1:22" ht="15" customHeight="1" x14ac:dyDescent="0.15">
      <c r="A24" s="7" t="s">
        <v>14</v>
      </c>
      <c r="B24" s="45">
        <f t="shared" si="23"/>
        <v>-8</v>
      </c>
      <c r="C24" s="45">
        <v>4</v>
      </c>
      <c r="D24" s="45">
        <f t="shared" si="24"/>
        <v>4</v>
      </c>
      <c r="E24" s="40">
        <f t="shared" si="25"/>
        <v>-5</v>
      </c>
      <c r="F24" s="45">
        <v>3</v>
      </c>
      <c r="G24" s="45">
        <v>1</v>
      </c>
      <c r="H24" s="45">
        <v>8</v>
      </c>
      <c r="I24" s="46">
        <v>3</v>
      </c>
      <c r="J24" s="73">
        <f t="shared" si="3"/>
        <v>-11.192199190482031</v>
      </c>
      <c r="K24" s="73">
        <v>6.7153195142892184</v>
      </c>
      <c r="L24" s="73">
        <v>17.907518704771249</v>
      </c>
      <c r="M24" s="40">
        <f t="shared" si="26"/>
        <v>-3</v>
      </c>
      <c r="N24" s="45">
        <f t="shared" si="28"/>
        <v>6</v>
      </c>
      <c r="O24" s="45">
        <v>3</v>
      </c>
      <c r="P24" s="45">
        <v>3</v>
      </c>
      <c r="Q24" s="45">
        <v>3</v>
      </c>
      <c r="R24" s="45">
        <f t="shared" si="27"/>
        <v>9</v>
      </c>
      <c r="S24" s="45">
        <v>-3</v>
      </c>
      <c r="T24" s="45">
        <v>5</v>
      </c>
      <c r="U24" s="45">
        <v>4</v>
      </c>
      <c r="V24" s="51">
        <v>-6.7153195142892201</v>
      </c>
    </row>
    <row r="25" spans="1:22" ht="15" customHeight="1" x14ac:dyDescent="0.15">
      <c r="A25" s="5" t="s">
        <v>13</v>
      </c>
      <c r="B25" s="40">
        <f t="shared" si="23"/>
        <v>-4</v>
      </c>
      <c r="C25" s="40">
        <v>3</v>
      </c>
      <c r="D25" s="40">
        <f t="shared" si="24"/>
        <v>-5</v>
      </c>
      <c r="E25" s="40">
        <f t="shared" si="25"/>
        <v>-2</v>
      </c>
      <c r="F25" s="40">
        <v>1</v>
      </c>
      <c r="G25" s="40">
        <v>0</v>
      </c>
      <c r="H25" s="40">
        <v>3</v>
      </c>
      <c r="I25" s="40">
        <v>1</v>
      </c>
      <c r="J25" s="61">
        <f t="shared" si="3"/>
        <v>-16.502023193254512</v>
      </c>
      <c r="K25" s="61">
        <v>8.2510115966272579</v>
      </c>
      <c r="L25" s="61">
        <v>24.75303478988177</v>
      </c>
      <c r="M25" s="40">
        <f t="shared" si="26"/>
        <v>-2</v>
      </c>
      <c r="N25" s="40">
        <f t="shared" si="28"/>
        <v>0</v>
      </c>
      <c r="O25" s="40">
        <v>-3</v>
      </c>
      <c r="P25" s="40">
        <v>0</v>
      </c>
      <c r="Q25" s="40">
        <v>0</v>
      </c>
      <c r="R25" s="40">
        <f t="shared" si="27"/>
        <v>2</v>
      </c>
      <c r="S25" s="41">
        <v>1</v>
      </c>
      <c r="T25" s="41">
        <v>1</v>
      </c>
      <c r="U25" s="41">
        <v>1</v>
      </c>
      <c r="V25" s="52">
        <v>-16.502023193254516</v>
      </c>
    </row>
    <row r="26" spans="1:22" ht="15" customHeight="1" x14ac:dyDescent="0.15">
      <c r="A26" s="3" t="s">
        <v>12</v>
      </c>
      <c r="B26" s="42">
        <f t="shared" si="23"/>
        <v>-7</v>
      </c>
      <c r="C26" s="42">
        <v>0</v>
      </c>
      <c r="D26" s="42">
        <f t="shared" si="24"/>
        <v>9</v>
      </c>
      <c r="E26" s="42">
        <f t="shared" si="25"/>
        <v>-2</v>
      </c>
      <c r="F26" s="42">
        <v>1</v>
      </c>
      <c r="G26" s="42">
        <v>0</v>
      </c>
      <c r="H26" s="42">
        <v>3</v>
      </c>
      <c r="I26" s="42">
        <v>-12</v>
      </c>
      <c r="J26" s="62">
        <f t="shared" si="3"/>
        <v>-7.6754847121167513</v>
      </c>
      <c r="K26" s="62">
        <v>3.8377423560583752</v>
      </c>
      <c r="L26" s="62">
        <v>11.513227068175127</v>
      </c>
      <c r="M26" s="42">
        <f t="shared" si="26"/>
        <v>-5</v>
      </c>
      <c r="N26" s="42">
        <f t="shared" si="28"/>
        <v>3</v>
      </c>
      <c r="O26" s="42">
        <v>0</v>
      </c>
      <c r="P26" s="42">
        <v>3</v>
      </c>
      <c r="Q26" s="42">
        <v>0</v>
      </c>
      <c r="R26" s="42">
        <f t="shared" si="27"/>
        <v>8</v>
      </c>
      <c r="S26" s="42">
        <v>3</v>
      </c>
      <c r="T26" s="42">
        <v>3</v>
      </c>
      <c r="U26" s="42">
        <v>5</v>
      </c>
      <c r="V26" s="49">
        <v>-19.188711780291875</v>
      </c>
    </row>
    <row r="27" spans="1:22" ht="15" customHeight="1" x14ac:dyDescent="0.15">
      <c r="A27" s="1" t="s">
        <v>11</v>
      </c>
      <c r="B27" s="43">
        <f t="shared" si="23"/>
        <v>-14</v>
      </c>
      <c r="C27" s="43">
        <v>-13</v>
      </c>
      <c r="D27" s="43">
        <f t="shared" si="24"/>
        <v>2</v>
      </c>
      <c r="E27" s="43">
        <f t="shared" si="25"/>
        <v>-5</v>
      </c>
      <c r="F27" s="43">
        <v>7</v>
      </c>
      <c r="G27" s="43">
        <v>0</v>
      </c>
      <c r="H27" s="43">
        <v>12</v>
      </c>
      <c r="I27" s="43">
        <v>-8</v>
      </c>
      <c r="J27" s="63">
        <f t="shared" si="3"/>
        <v>-7.6178788485941347</v>
      </c>
      <c r="K27" s="63">
        <v>10.665030388031791</v>
      </c>
      <c r="L27" s="63">
        <v>18.282909236625926</v>
      </c>
      <c r="M27" s="43">
        <f t="shared" si="26"/>
        <v>-9</v>
      </c>
      <c r="N27" s="43">
        <f t="shared" si="28"/>
        <v>11</v>
      </c>
      <c r="O27" s="47">
        <v>-1</v>
      </c>
      <c r="P27" s="47">
        <v>5</v>
      </c>
      <c r="Q27" s="47">
        <v>6</v>
      </c>
      <c r="R27" s="47">
        <f t="shared" si="27"/>
        <v>20</v>
      </c>
      <c r="S27" s="47">
        <v>5</v>
      </c>
      <c r="T27" s="47">
        <v>11</v>
      </c>
      <c r="U27" s="47">
        <v>9</v>
      </c>
      <c r="V27" s="54">
        <v>-13.712181927469441</v>
      </c>
    </row>
    <row r="28" spans="1:22" ht="15" customHeight="1" x14ac:dyDescent="0.15">
      <c r="A28" s="5" t="s">
        <v>10</v>
      </c>
      <c r="B28" s="40">
        <f t="shared" si="23"/>
        <v>-1</v>
      </c>
      <c r="C28" s="40">
        <v>10</v>
      </c>
      <c r="D28" s="40">
        <f t="shared" si="24"/>
        <v>4</v>
      </c>
      <c r="E28" s="40">
        <f t="shared" si="25"/>
        <v>1</v>
      </c>
      <c r="F28" s="40">
        <v>1</v>
      </c>
      <c r="G28" s="40">
        <v>-1</v>
      </c>
      <c r="H28" s="40">
        <v>0</v>
      </c>
      <c r="I28" s="40">
        <v>-7</v>
      </c>
      <c r="J28" s="61">
        <f t="shared" si="3"/>
        <v>4.0405605862687359</v>
      </c>
      <c r="K28" s="61">
        <v>4.0405605862687359</v>
      </c>
      <c r="L28" s="61">
        <v>0</v>
      </c>
      <c r="M28" s="40">
        <f t="shared" si="26"/>
        <v>-2</v>
      </c>
      <c r="N28" s="40">
        <f t="shared" si="28"/>
        <v>4</v>
      </c>
      <c r="O28" s="40">
        <v>3</v>
      </c>
      <c r="P28" s="40">
        <v>2</v>
      </c>
      <c r="Q28" s="40">
        <v>2</v>
      </c>
      <c r="R28" s="40">
        <f t="shared" si="27"/>
        <v>6</v>
      </c>
      <c r="S28" s="40">
        <v>5</v>
      </c>
      <c r="T28" s="40">
        <v>3</v>
      </c>
      <c r="U28" s="40">
        <v>3</v>
      </c>
      <c r="V28" s="48">
        <v>-8.0811211725374719</v>
      </c>
    </row>
    <row r="29" spans="1:22" ht="15" customHeight="1" x14ac:dyDescent="0.15">
      <c r="A29" s="3" t="s">
        <v>9</v>
      </c>
      <c r="B29" s="42">
        <f t="shared" si="23"/>
        <v>5</v>
      </c>
      <c r="C29" s="42">
        <v>10</v>
      </c>
      <c r="D29" s="42">
        <f t="shared" si="24"/>
        <v>15</v>
      </c>
      <c r="E29" s="42">
        <f>F29-H29</f>
        <v>-1</v>
      </c>
      <c r="F29" s="42">
        <v>10</v>
      </c>
      <c r="G29" s="42">
        <v>7</v>
      </c>
      <c r="H29" s="42">
        <v>11</v>
      </c>
      <c r="I29" s="42">
        <v>1</v>
      </c>
      <c r="J29" s="62">
        <f t="shared" si="3"/>
        <v>-1.5221969681172745</v>
      </c>
      <c r="K29" s="62">
        <v>15.221969681172716</v>
      </c>
      <c r="L29" s="62">
        <v>16.744166649289991</v>
      </c>
      <c r="M29" s="42">
        <f t="shared" si="26"/>
        <v>6</v>
      </c>
      <c r="N29" s="42">
        <f t="shared" si="28"/>
        <v>19</v>
      </c>
      <c r="O29" s="42">
        <v>9</v>
      </c>
      <c r="P29" s="42">
        <v>4</v>
      </c>
      <c r="Q29" s="42">
        <v>15</v>
      </c>
      <c r="R29" s="42">
        <f t="shared" si="27"/>
        <v>13</v>
      </c>
      <c r="S29" s="42">
        <v>0</v>
      </c>
      <c r="T29" s="42">
        <v>5</v>
      </c>
      <c r="U29" s="42">
        <v>8</v>
      </c>
      <c r="V29" s="49">
        <v>9.1331818087036325</v>
      </c>
    </row>
    <row r="30" spans="1:22" ht="15" customHeight="1" x14ac:dyDescent="0.15">
      <c r="A30" s="3" t="s">
        <v>8</v>
      </c>
      <c r="B30" s="42">
        <f t="shared" si="23"/>
        <v>-9</v>
      </c>
      <c r="C30" s="42">
        <v>0</v>
      </c>
      <c r="D30" s="42">
        <f t="shared" si="24"/>
        <v>8</v>
      </c>
      <c r="E30" s="42">
        <f t="shared" si="25"/>
        <v>-16</v>
      </c>
      <c r="F30" s="42">
        <v>2</v>
      </c>
      <c r="G30" s="42">
        <v>-3</v>
      </c>
      <c r="H30" s="42">
        <v>18</v>
      </c>
      <c r="I30" s="42">
        <v>1</v>
      </c>
      <c r="J30" s="62">
        <f t="shared" si="3"/>
        <v>-24.105834520050358</v>
      </c>
      <c r="K30" s="62">
        <v>3.0132293150062948</v>
      </c>
      <c r="L30" s="62">
        <v>27.119063835056654</v>
      </c>
      <c r="M30" s="42">
        <f t="shared" si="26"/>
        <v>7</v>
      </c>
      <c r="N30" s="42">
        <f t="shared" si="28"/>
        <v>16</v>
      </c>
      <c r="O30" s="42">
        <v>10</v>
      </c>
      <c r="P30" s="42">
        <v>11</v>
      </c>
      <c r="Q30" s="42">
        <v>5</v>
      </c>
      <c r="R30" s="42">
        <f t="shared" si="27"/>
        <v>9</v>
      </c>
      <c r="S30" s="42">
        <v>-2</v>
      </c>
      <c r="T30" s="42">
        <v>6</v>
      </c>
      <c r="U30" s="42">
        <v>3</v>
      </c>
      <c r="V30" s="49">
        <v>10.546302602522031</v>
      </c>
    </row>
    <row r="31" spans="1:22" ht="15" customHeight="1" x14ac:dyDescent="0.15">
      <c r="A31" s="1" t="s">
        <v>7</v>
      </c>
      <c r="B31" s="43">
        <f t="shared" si="23"/>
        <v>-8</v>
      </c>
      <c r="C31" s="43">
        <v>0</v>
      </c>
      <c r="D31" s="43">
        <f t="shared" si="24"/>
        <v>6</v>
      </c>
      <c r="E31" s="43">
        <f t="shared" si="25"/>
        <v>-6</v>
      </c>
      <c r="F31" s="43">
        <v>7</v>
      </c>
      <c r="G31" s="43">
        <v>3</v>
      </c>
      <c r="H31" s="43">
        <v>13</v>
      </c>
      <c r="I31" s="43">
        <v>6</v>
      </c>
      <c r="J31" s="63">
        <f t="shared" si="3"/>
        <v>-10.289129229583832</v>
      </c>
      <c r="K31" s="63">
        <v>12.003984101181135</v>
      </c>
      <c r="L31" s="63">
        <v>22.293113330764967</v>
      </c>
      <c r="M31" s="43">
        <f t="shared" si="26"/>
        <v>-2</v>
      </c>
      <c r="N31" s="43">
        <f t="shared" si="28"/>
        <v>11</v>
      </c>
      <c r="O31" s="43">
        <v>8</v>
      </c>
      <c r="P31" s="43">
        <v>1</v>
      </c>
      <c r="Q31" s="43">
        <v>10</v>
      </c>
      <c r="R31" s="43">
        <f t="shared" si="27"/>
        <v>13</v>
      </c>
      <c r="S31" s="43">
        <v>-1</v>
      </c>
      <c r="T31" s="43">
        <v>4</v>
      </c>
      <c r="U31" s="43">
        <v>9</v>
      </c>
      <c r="V31" s="53">
        <v>-3.4297097431946106</v>
      </c>
    </row>
    <row r="32" spans="1:22" ht="15" customHeight="1" x14ac:dyDescent="0.15">
      <c r="A32" s="5" t="s">
        <v>6</v>
      </c>
      <c r="B32" s="40">
        <f t="shared" si="23"/>
        <v>1</v>
      </c>
      <c r="C32" s="40">
        <v>5</v>
      </c>
      <c r="D32" s="40">
        <f t="shared" si="24"/>
        <v>-4</v>
      </c>
      <c r="E32" s="40">
        <f t="shared" si="25"/>
        <v>1</v>
      </c>
      <c r="F32" s="40">
        <v>2</v>
      </c>
      <c r="G32" s="40">
        <v>0</v>
      </c>
      <c r="H32" s="40">
        <v>1</v>
      </c>
      <c r="I32" s="40">
        <v>1</v>
      </c>
      <c r="J32" s="61">
        <f t="shared" si="3"/>
        <v>7.2545862898256903</v>
      </c>
      <c r="K32" s="61">
        <v>14.509172579651381</v>
      </c>
      <c r="L32" s="61">
        <v>7.2545862898256903</v>
      </c>
      <c r="M32" s="40">
        <f t="shared" si="26"/>
        <v>0</v>
      </c>
      <c r="N32" s="40">
        <f t="shared" si="28"/>
        <v>7</v>
      </c>
      <c r="O32" s="41">
        <v>0</v>
      </c>
      <c r="P32" s="41">
        <v>1</v>
      </c>
      <c r="Q32" s="41">
        <v>6</v>
      </c>
      <c r="R32" s="41">
        <f t="shared" si="27"/>
        <v>7</v>
      </c>
      <c r="S32" s="41">
        <v>3</v>
      </c>
      <c r="T32" s="41">
        <v>4</v>
      </c>
      <c r="U32" s="41">
        <v>3</v>
      </c>
      <c r="V32" s="52">
        <v>0</v>
      </c>
    </row>
    <row r="33" spans="1:22" ht="15" customHeight="1" x14ac:dyDescent="0.15">
      <c r="A33" s="3" t="s">
        <v>5</v>
      </c>
      <c r="B33" s="42">
        <f t="shared" si="23"/>
        <v>-9</v>
      </c>
      <c r="C33" s="42">
        <v>-5</v>
      </c>
      <c r="D33" s="42">
        <f t="shared" si="24"/>
        <v>1</v>
      </c>
      <c r="E33" s="42">
        <f t="shared" si="25"/>
        <v>-8</v>
      </c>
      <c r="F33" s="42">
        <v>5</v>
      </c>
      <c r="G33" s="42">
        <v>0</v>
      </c>
      <c r="H33" s="42">
        <v>13</v>
      </c>
      <c r="I33" s="42">
        <v>4</v>
      </c>
      <c r="J33" s="62">
        <f t="shared" si="3"/>
        <v>-12.499143894253818</v>
      </c>
      <c r="K33" s="62">
        <v>7.8119649339086354</v>
      </c>
      <c r="L33" s="62">
        <v>20.311108828162453</v>
      </c>
      <c r="M33" s="42">
        <f t="shared" si="26"/>
        <v>-1</v>
      </c>
      <c r="N33" s="42">
        <f t="shared" si="28"/>
        <v>10</v>
      </c>
      <c r="O33" s="42">
        <v>-3</v>
      </c>
      <c r="P33" s="42">
        <v>2</v>
      </c>
      <c r="Q33" s="42">
        <v>8</v>
      </c>
      <c r="R33" s="42">
        <f t="shared" si="27"/>
        <v>11</v>
      </c>
      <c r="S33" s="42">
        <v>-8</v>
      </c>
      <c r="T33" s="42">
        <v>2</v>
      </c>
      <c r="U33" s="42">
        <v>9</v>
      </c>
      <c r="V33" s="49">
        <v>-1.562392986781731</v>
      </c>
    </row>
    <row r="34" spans="1:22" ht="15" customHeight="1" x14ac:dyDescent="0.15">
      <c r="A34" s="3" t="s">
        <v>4</v>
      </c>
      <c r="B34" s="42">
        <f t="shared" si="23"/>
        <v>6</v>
      </c>
      <c r="C34" s="42">
        <v>16</v>
      </c>
      <c r="D34" s="42">
        <f t="shared" si="24"/>
        <v>6</v>
      </c>
      <c r="E34" s="42">
        <f t="shared" si="25"/>
        <v>-4</v>
      </c>
      <c r="F34" s="42">
        <v>4</v>
      </c>
      <c r="G34" s="42">
        <v>3</v>
      </c>
      <c r="H34" s="42">
        <v>8</v>
      </c>
      <c r="I34" s="42">
        <v>2</v>
      </c>
      <c r="J34" s="62">
        <f t="shared" si="3"/>
        <v>-9.4080651605170562</v>
      </c>
      <c r="K34" s="62">
        <v>9.4080651605170562</v>
      </c>
      <c r="L34" s="62">
        <v>18.816130321034112</v>
      </c>
      <c r="M34" s="42">
        <f t="shared" si="26"/>
        <v>10</v>
      </c>
      <c r="N34" s="42">
        <f t="shared" si="28"/>
        <v>14</v>
      </c>
      <c r="O34" s="42">
        <v>7</v>
      </c>
      <c r="P34" s="42">
        <v>10</v>
      </c>
      <c r="Q34" s="42">
        <v>4</v>
      </c>
      <c r="R34" s="42">
        <f t="shared" si="27"/>
        <v>4</v>
      </c>
      <c r="S34" s="42">
        <v>2</v>
      </c>
      <c r="T34" s="42">
        <v>1</v>
      </c>
      <c r="U34" s="42">
        <v>3</v>
      </c>
      <c r="V34" s="49">
        <v>23.520162901292643</v>
      </c>
    </row>
    <row r="35" spans="1:22" ht="15" customHeight="1" x14ac:dyDescent="0.15">
      <c r="A35" s="1" t="s">
        <v>3</v>
      </c>
      <c r="B35" s="43">
        <f t="shared" si="23"/>
        <v>-2</v>
      </c>
      <c r="C35" s="43">
        <v>0</v>
      </c>
      <c r="D35" s="43">
        <f t="shared" si="24"/>
        <v>10</v>
      </c>
      <c r="E35" s="43">
        <f t="shared" si="25"/>
        <v>-7</v>
      </c>
      <c r="F35" s="43">
        <v>3</v>
      </c>
      <c r="G35" s="43">
        <v>1</v>
      </c>
      <c r="H35" s="43">
        <v>10</v>
      </c>
      <c r="I35" s="43">
        <v>0</v>
      </c>
      <c r="J35" s="63">
        <f t="shared" si="3"/>
        <v>-16.375790748799854</v>
      </c>
      <c r="K35" s="63">
        <v>7.0181960351999386</v>
      </c>
      <c r="L35" s="63">
        <v>23.393986783999793</v>
      </c>
      <c r="M35" s="43">
        <f>N35-R35</f>
        <v>5</v>
      </c>
      <c r="N35" s="43">
        <f t="shared" si="28"/>
        <v>12</v>
      </c>
      <c r="O35" s="47">
        <v>5</v>
      </c>
      <c r="P35" s="47">
        <v>6</v>
      </c>
      <c r="Q35" s="47">
        <v>6</v>
      </c>
      <c r="R35" s="47">
        <f t="shared" si="27"/>
        <v>7</v>
      </c>
      <c r="S35" s="47">
        <v>-4</v>
      </c>
      <c r="T35" s="47">
        <v>5</v>
      </c>
      <c r="U35" s="47">
        <v>2</v>
      </c>
      <c r="V35" s="54">
        <v>11.696993391999897</v>
      </c>
    </row>
    <row r="36" spans="1:22" ht="15" customHeight="1" x14ac:dyDescent="0.15">
      <c r="A36" s="5" t="s">
        <v>2</v>
      </c>
      <c r="B36" s="40">
        <f t="shared" si="23"/>
        <v>-6</v>
      </c>
      <c r="C36" s="40">
        <v>5</v>
      </c>
      <c r="D36" s="40">
        <f t="shared" si="24"/>
        <v>-3</v>
      </c>
      <c r="E36" s="40">
        <f t="shared" si="25"/>
        <v>-3</v>
      </c>
      <c r="F36" s="40">
        <v>1</v>
      </c>
      <c r="G36" s="40">
        <v>1</v>
      </c>
      <c r="H36" s="40">
        <v>4</v>
      </c>
      <c r="I36" s="40">
        <v>-3</v>
      </c>
      <c r="J36" s="61">
        <f t="shared" si="3"/>
        <v>-17.573423206547904</v>
      </c>
      <c r="K36" s="61">
        <v>5.8578077355159683</v>
      </c>
      <c r="L36" s="61">
        <v>23.431230942063873</v>
      </c>
      <c r="M36" s="40">
        <f t="shared" si="26"/>
        <v>-3</v>
      </c>
      <c r="N36" s="40">
        <f t="shared" si="28"/>
        <v>1</v>
      </c>
      <c r="O36" s="40">
        <v>-4</v>
      </c>
      <c r="P36" s="40">
        <v>0</v>
      </c>
      <c r="Q36" s="40">
        <v>1</v>
      </c>
      <c r="R36" s="40">
        <f t="shared" si="27"/>
        <v>4</v>
      </c>
      <c r="S36" s="40">
        <v>3</v>
      </c>
      <c r="T36" s="40">
        <v>1</v>
      </c>
      <c r="U36" s="40">
        <v>3</v>
      </c>
      <c r="V36" s="48">
        <v>-17.573423206547904</v>
      </c>
    </row>
    <row r="37" spans="1:22" ht="15" customHeight="1" x14ac:dyDescent="0.15">
      <c r="A37" s="3" t="s">
        <v>1</v>
      </c>
      <c r="B37" s="42">
        <f t="shared" si="23"/>
        <v>-1</v>
      </c>
      <c r="C37" s="42">
        <v>-1</v>
      </c>
      <c r="D37" s="42">
        <f t="shared" si="24"/>
        <v>1</v>
      </c>
      <c r="E37" s="42">
        <f t="shared" si="25"/>
        <v>0</v>
      </c>
      <c r="F37" s="42">
        <v>1</v>
      </c>
      <c r="G37" s="42">
        <v>0</v>
      </c>
      <c r="H37" s="42">
        <v>1</v>
      </c>
      <c r="I37" s="42">
        <v>-2</v>
      </c>
      <c r="J37" s="62">
        <f t="shared" si="3"/>
        <v>0</v>
      </c>
      <c r="K37" s="62">
        <v>8.6131628005757825</v>
      </c>
      <c r="L37" s="62">
        <v>8.6131628005757825</v>
      </c>
      <c r="M37" s="42">
        <f t="shared" si="26"/>
        <v>-1</v>
      </c>
      <c r="N37" s="42">
        <f t="shared" si="28"/>
        <v>2</v>
      </c>
      <c r="O37" s="42">
        <v>1</v>
      </c>
      <c r="P37" s="42">
        <v>1</v>
      </c>
      <c r="Q37" s="42">
        <v>1</v>
      </c>
      <c r="R37" s="42">
        <f t="shared" si="27"/>
        <v>3</v>
      </c>
      <c r="S37" s="42">
        <v>2</v>
      </c>
      <c r="T37" s="42">
        <v>0</v>
      </c>
      <c r="U37" s="42">
        <v>3</v>
      </c>
      <c r="V37" s="49">
        <v>-8.6131628005757861</v>
      </c>
    </row>
    <row r="38" spans="1:22" ht="15" customHeight="1" x14ac:dyDescent="0.15">
      <c r="A38" s="1" t="s">
        <v>0</v>
      </c>
      <c r="B38" s="43">
        <f t="shared" si="23"/>
        <v>-3</v>
      </c>
      <c r="C38" s="43">
        <v>-2</v>
      </c>
      <c r="D38" s="43">
        <f t="shared" si="24"/>
        <v>-2</v>
      </c>
      <c r="E38" s="43">
        <f t="shared" si="25"/>
        <v>-3</v>
      </c>
      <c r="F38" s="43">
        <v>0</v>
      </c>
      <c r="G38" s="43">
        <v>-1</v>
      </c>
      <c r="H38" s="43">
        <v>3</v>
      </c>
      <c r="I38" s="43">
        <v>-1</v>
      </c>
      <c r="J38" s="63">
        <f t="shared" si="3"/>
        <v>-27.467014498570208</v>
      </c>
      <c r="K38" s="63">
        <v>0</v>
      </c>
      <c r="L38" s="63">
        <v>27.467014498570208</v>
      </c>
      <c r="M38" s="43">
        <f t="shared" si="26"/>
        <v>0</v>
      </c>
      <c r="N38" s="43">
        <f t="shared" si="28"/>
        <v>1</v>
      </c>
      <c r="O38" s="43">
        <v>-1</v>
      </c>
      <c r="P38" s="43">
        <v>1</v>
      </c>
      <c r="Q38" s="43">
        <v>0</v>
      </c>
      <c r="R38" s="43">
        <f t="shared" si="27"/>
        <v>1</v>
      </c>
      <c r="S38" s="43">
        <v>1</v>
      </c>
      <c r="T38" s="43">
        <v>0</v>
      </c>
      <c r="U38" s="43">
        <v>1</v>
      </c>
      <c r="V38" s="53">
        <v>0</v>
      </c>
    </row>
    <row r="39" spans="1:22" x14ac:dyDescent="0.15">
      <c r="A39" s="60" t="s">
        <v>60</v>
      </c>
    </row>
    <row r="40" spans="1:22" x14ac:dyDescent="0.15">
      <c r="A40" s="60" t="s">
        <v>61</v>
      </c>
    </row>
    <row r="41" spans="1:22" x14ac:dyDescent="0.15">
      <c r="A41" s="60" t="s">
        <v>62</v>
      </c>
    </row>
  </sheetData>
  <mergeCells count="17">
    <mergeCell ref="A5:A8"/>
    <mergeCell ref="B5:D5"/>
    <mergeCell ref="E5:L5"/>
    <mergeCell ref="M5:V5"/>
    <mergeCell ref="C6:C8"/>
    <mergeCell ref="D6:D8"/>
    <mergeCell ref="J6:L6"/>
    <mergeCell ref="G6:G8"/>
    <mergeCell ref="I6:I8"/>
    <mergeCell ref="O7:O8"/>
    <mergeCell ref="N6:Q6"/>
    <mergeCell ref="R6:U6"/>
    <mergeCell ref="J7:J8"/>
    <mergeCell ref="P7:P8"/>
    <mergeCell ref="T7:T8"/>
    <mergeCell ref="V7:V8"/>
    <mergeCell ref="S7:S8"/>
  </mergeCells>
  <phoneticPr fontId="3"/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22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1"/>
  <sheetViews>
    <sheetView view="pageBreakPreview" zoomScale="90" zoomScaleNormal="100" zoomScaleSheetLayoutView="90" workbookViewId="0">
      <selection activeCell="S21" sqref="S21"/>
    </sheetView>
  </sheetViews>
  <sheetFormatPr defaultRowHeight="13.5" x14ac:dyDescent="0.15"/>
  <cols>
    <col min="1" max="2" width="8.625" customWidth="1"/>
    <col min="3" max="21" width="6.625" customWidth="1"/>
    <col min="22" max="22" width="11.75" customWidth="1"/>
  </cols>
  <sheetData>
    <row r="2" spans="1:22" x14ac:dyDescent="0.15">
      <c r="A2" t="s">
        <v>53</v>
      </c>
      <c r="C2" s="16"/>
      <c r="D2" s="16"/>
    </row>
    <row r="3" spans="1:22" x14ac:dyDescent="0.15">
      <c r="C3" s="16"/>
      <c r="D3" s="16"/>
    </row>
    <row r="4" spans="1:22" x14ac:dyDescent="0.15">
      <c r="A4" t="s">
        <v>51</v>
      </c>
      <c r="C4" s="16"/>
      <c r="D4" s="16"/>
    </row>
    <row r="5" spans="1:22" ht="13.5" customHeight="1" x14ac:dyDescent="0.15">
      <c r="A5" s="80" t="s">
        <v>39</v>
      </c>
      <c r="B5" s="86" t="s">
        <v>42</v>
      </c>
      <c r="C5" s="87"/>
      <c r="D5" s="88"/>
      <c r="E5" s="77" t="s">
        <v>41</v>
      </c>
      <c r="F5" s="78"/>
      <c r="G5" s="78"/>
      <c r="H5" s="78"/>
      <c r="I5" s="78"/>
      <c r="J5" s="78"/>
      <c r="K5" s="78"/>
      <c r="L5" s="79"/>
      <c r="M5" s="86" t="s">
        <v>40</v>
      </c>
      <c r="N5" s="87"/>
      <c r="O5" s="87"/>
      <c r="P5" s="87"/>
      <c r="Q5" s="87"/>
      <c r="R5" s="87"/>
      <c r="S5" s="87"/>
      <c r="T5" s="87"/>
      <c r="U5" s="87"/>
      <c r="V5" s="88"/>
    </row>
    <row r="6" spans="1:22" ht="13.5" customHeight="1" x14ac:dyDescent="0.15">
      <c r="A6" s="81"/>
      <c r="B6" s="25"/>
      <c r="C6" s="83" t="s">
        <v>38</v>
      </c>
      <c r="D6" s="83" t="s">
        <v>37</v>
      </c>
      <c r="E6" s="25"/>
      <c r="F6" s="25"/>
      <c r="G6" s="74" t="s">
        <v>54</v>
      </c>
      <c r="H6" s="33"/>
      <c r="I6" s="74" t="s">
        <v>54</v>
      </c>
      <c r="J6" s="86" t="s">
        <v>48</v>
      </c>
      <c r="K6" s="87"/>
      <c r="L6" s="88"/>
      <c r="M6" s="27"/>
      <c r="N6" s="77" t="s">
        <v>36</v>
      </c>
      <c r="O6" s="78"/>
      <c r="P6" s="78"/>
      <c r="Q6" s="79"/>
      <c r="R6" s="77" t="s">
        <v>35</v>
      </c>
      <c r="S6" s="78"/>
      <c r="T6" s="78"/>
      <c r="U6" s="79"/>
      <c r="V6" s="26" t="s">
        <v>48</v>
      </c>
    </row>
    <row r="7" spans="1:22" ht="13.5" customHeight="1" x14ac:dyDescent="0.15">
      <c r="A7" s="81"/>
      <c r="B7" s="23" t="s">
        <v>43</v>
      </c>
      <c r="C7" s="84"/>
      <c r="D7" s="84"/>
      <c r="E7" s="11" t="s">
        <v>32</v>
      </c>
      <c r="F7" s="23" t="s">
        <v>34</v>
      </c>
      <c r="G7" s="75"/>
      <c r="H7" s="28" t="s">
        <v>33</v>
      </c>
      <c r="I7" s="75"/>
      <c r="J7" s="74" t="s">
        <v>45</v>
      </c>
      <c r="K7" s="27" t="s">
        <v>46</v>
      </c>
      <c r="L7" s="27" t="s">
        <v>47</v>
      </c>
      <c r="M7" s="28" t="s">
        <v>32</v>
      </c>
      <c r="N7" s="27" t="s">
        <v>32</v>
      </c>
      <c r="O7" s="74" t="s">
        <v>54</v>
      </c>
      <c r="P7" s="74" t="s">
        <v>31</v>
      </c>
      <c r="Q7" s="32" t="s">
        <v>30</v>
      </c>
      <c r="R7" s="28" t="s">
        <v>32</v>
      </c>
      <c r="S7" s="74" t="s">
        <v>54</v>
      </c>
      <c r="T7" s="75" t="s">
        <v>31</v>
      </c>
      <c r="U7" s="30" t="s">
        <v>49</v>
      </c>
      <c r="V7" s="74" t="s">
        <v>50</v>
      </c>
    </row>
    <row r="8" spans="1:22" x14ac:dyDescent="0.15">
      <c r="A8" s="82"/>
      <c r="B8" s="24"/>
      <c r="C8" s="85"/>
      <c r="D8" s="85"/>
      <c r="E8" s="11"/>
      <c r="F8" s="24"/>
      <c r="G8" s="76"/>
      <c r="H8" s="29"/>
      <c r="I8" s="76"/>
      <c r="J8" s="76"/>
      <c r="K8" s="29"/>
      <c r="L8" s="29"/>
      <c r="M8" s="29"/>
      <c r="N8" s="29"/>
      <c r="O8" s="76"/>
      <c r="P8" s="76"/>
      <c r="Q8" s="31"/>
      <c r="R8" s="29"/>
      <c r="S8" s="76"/>
      <c r="T8" s="76"/>
      <c r="U8" s="31"/>
      <c r="V8" s="76"/>
    </row>
    <row r="9" spans="1:22" ht="15" customHeight="1" x14ac:dyDescent="0.15">
      <c r="A9" s="8" t="s">
        <v>29</v>
      </c>
      <c r="B9" s="34">
        <f t="shared" ref="B9:I9" si="0">B10+B11</f>
        <v>-248</v>
      </c>
      <c r="C9" s="34">
        <f t="shared" si="0"/>
        <v>-83</v>
      </c>
      <c r="D9" s="34">
        <f t="shared" si="0"/>
        <v>21</v>
      </c>
      <c r="E9" s="34">
        <f t="shared" si="0"/>
        <v>-253</v>
      </c>
      <c r="F9" s="34">
        <f t="shared" si="0"/>
        <v>145</v>
      </c>
      <c r="G9" s="34">
        <f t="shared" si="0"/>
        <v>-42</v>
      </c>
      <c r="H9" s="34">
        <f t="shared" si="0"/>
        <v>398</v>
      </c>
      <c r="I9" s="34">
        <f t="shared" si="0"/>
        <v>15</v>
      </c>
      <c r="J9" s="51">
        <f>K9-L9</f>
        <v>-10.204758205412404</v>
      </c>
      <c r="K9" s="51">
        <v>5.8485768370940674</v>
      </c>
      <c r="L9" s="51">
        <v>16.053335042506472</v>
      </c>
      <c r="M9" s="34">
        <f t="shared" ref="M9:U9" si="1">M10+M11</f>
        <v>5</v>
      </c>
      <c r="N9" s="34">
        <f t="shared" si="1"/>
        <v>460</v>
      </c>
      <c r="O9" s="34">
        <f t="shared" si="1"/>
        <v>29</v>
      </c>
      <c r="P9" s="34">
        <f t="shared" si="1"/>
        <v>253</v>
      </c>
      <c r="Q9" s="34">
        <f t="shared" si="1"/>
        <v>207</v>
      </c>
      <c r="R9" s="34">
        <f>R10+R11</f>
        <v>455</v>
      </c>
      <c r="S9" s="34">
        <f t="shared" si="1"/>
        <v>-49</v>
      </c>
      <c r="T9" s="34">
        <f t="shared" si="1"/>
        <v>248</v>
      </c>
      <c r="U9" s="34">
        <f t="shared" si="1"/>
        <v>207</v>
      </c>
      <c r="V9" s="51">
        <v>0.20167506334806973</v>
      </c>
    </row>
    <row r="10" spans="1:22" ht="15" customHeight="1" x14ac:dyDescent="0.15">
      <c r="A10" s="6" t="s">
        <v>28</v>
      </c>
      <c r="B10" s="35">
        <f t="shared" ref="B10:I10" si="2">B20+B21+B22+B23</f>
        <v>-185</v>
      </c>
      <c r="C10" s="35">
        <f t="shared" si="2"/>
        <v>-98</v>
      </c>
      <c r="D10" s="35">
        <f t="shared" si="2"/>
        <v>-44</v>
      </c>
      <c r="E10" s="35">
        <f t="shared" si="2"/>
        <v>-168</v>
      </c>
      <c r="F10" s="35">
        <f t="shared" si="2"/>
        <v>110</v>
      </c>
      <c r="G10" s="35">
        <f t="shared" si="2"/>
        <v>-42</v>
      </c>
      <c r="H10" s="35">
        <f t="shared" si="2"/>
        <v>278</v>
      </c>
      <c r="I10" s="35">
        <f t="shared" si="2"/>
        <v>30</v>
      </c>
      <c r="J10" s="48">
        <f t="shared" ref="J10:J38" si="3">K10-L10</f>
        <v>-9.0888663462342265</v>
      </c>
      <c r="K10" s="48">
        <v>5.9510434409866964</v>
      </c>
      <c r="L10" s="48">
        <v>15.039909787220923</v>
      </c>
      <c r="M10" s="35">
        <f t="shared" ref="M10:U10" si="4">M20+M21+M22+M23</f>
        <v>-17</v>
      </c>
      <c r="N10" s="35">
        <f t="shared" si="4"/>
        <v>306</v>
      </c>
      <c r="O10" s="35">
        <f t="shared" si="4"/>
        <v>-3</v>
      </c>
      <c r="P10" s="35">
        <f t="shared" si="4"/>
        <v>192</v>
      </c>
      <c r="Q10" s="35">
        <f t="shared" si="4"/>
        <v>114</v>
      </c>
      <c r="R10" s="35">
        <f t="shared" si="4"/>
        <v>323</v>
      </c>
      <c r="S10" s="35">
        <f t="shared" si="4"/>
        <v>-31</v>
      </c>
      <c r="T10" s="35">
        <f t="shared" si="4"/>
        <v>211</v>
      </c>
      <c r="U10" s="35">
        <f t="shared" si="4"/>
        <v>112</v>
      </c>
      <c r="V10" s="48">
        <v>-0.91970671360703804</v>
      </c>
    </row>
    <row r="11" spans="1:22" ht="15" customHeight="1" x14ac:dyDescent="0.15">
      <c r="A11" s="2" t="s">
        <v>27</v>
      </c>
      <c r="B11" s="36">
        <f t="shared" ref="B11:I11" si="5">B12+B13+B14+B15+B16</f>
        <v>-63</v>
      </c>
      <c r="C11" s="36">
        <f t="shared" si="5"/>
        <v>15</v>
      </c>
      <c r="D11" s="36">
        <f t="shared" si="5"/>
        <v>65</v>
      </c>
      <c r="E11" s="36">
        <f t="shared" si="5"/>
        <v>-85</v>
      </c>
      <c r="F11" s="36">
        <f t="shared" si="5"/>
        <v>35</v>
      </c>
      <c r="G11" s="36">
        <f t="shared" si="5"/>
        <v>0</v>
      </c>
      <c r="H11" s="36">
        <f t="shared" si="5"/>
        <v>120</v>
      </c>
      <c r="I11" s="36">
        <f t="shared" si="5"/>
        <v>-15</v>
      </c>
      <c r="J11" s="53">
        <f t="shared" si="3"/>
        <v>-13.474519368997267</v>
      </c>
      <c r="K11" s="53">
        <v>5.5483315048812285</v>
      </c>
      <c r="L11" s="53">
        <v>19.022850873878497</v>
      </c>
      <c r="M11" s="36">
        <f t="shared" ref="M11:U11" si="6">M12+M13+M14+M15+M16</f>
        <v>22</v>
      </c>
      <c r="N11" s="36">
        <f t="shared" si="6"/>
        <v>154</v>
      </c>
      <c r="O11" s="36">
        <f t="shared" si="6"/>
        <v>32</v>
      </c>
      <c r="P11" s="36">
        <f t="shared" si="6"/>
        <v>61</v>
      </c>
      <c r="Q11" s="36">
        <f t="shared" si="6"/>
        <v>93</v>
      </c>
      <c r="R11" s="36">
        <f t="shared" si="6"/>
        <v>132</v>
      </c>
      <c r="S11" s="36">
        <f t="shared" si="6"/>
        <v>-18</v>
      </c>
      <c r="T11" s="36">
        <f t="shared" si="6"/>
        <v>37</v>
      </c>
      <c r="U11" s="36">
        <f t="shared" si="6"/>
        <v>95</v>
      </c>
      <c r="V11" s="53">
        <v>3.4875226602110629</v>
      </c>
    </row>
    <row r="12" spans="1:22" ht="15" customHeight="1" x14ac:dyDescent="0.15">
      <c r="A12" s="6" t="s">
        <v>26</v>
      </c>
      <c r="B12" s="35">
        <f t="shared" ref="B12:I12" si="7">B24</f>
        <v>-1</v>
      </c>
      <c r="C12" s="35">
        <f t="shared" si="7"/>
        <v>5</v>
      </c>
      <c r="D12" s="35">
        <f t="shared" si="7"/>
        <v>9</v>
      </c>
      <c r="E12" s="35">
        <f t="shared" si="7"/>
        <v>0</v>
      </c>
      <c r="F12" s="35">
        <f t="shared" si="7"/>
        <v>4</v>
      </c>
      <c r="G12" s="35">
        <f t="shared" si="7"/>
        <v>1</v>
      </c>
      <c r="H12" s="35">
        <f t="shared" si="7"/>
        <v>4</v>
      </c>
      <c r="I12" s="35">
        <f t="shared" si="7"/>
        <v>-7</v>
      </c>
      <c r="J12" s="48">
        <f t="shared" si="3"/>
        <v>0</v>
      </c>
      <c r="K12" s="48">
        <v>8.1215337460852535</v>
      </c>
      <c r="L12" s="48">
        <v>8.1215337460852535</v>
      </c>
      <c r="M12" s="35">
        <f t="shared" ref="M12:U12" si="8">M24</f>
        <v>-1</v>
      </c>
      <c r="N12" s="35">
        <f t="shared" si="8"/>
        <v>8</v>
      </c>
      <c r="O12" s="35">
        <f t="shared" si="8"/>
        <v>-3</v>
      </c>
      <c r="P12" s="35">
        <f t="shared" si="8"/>
        <v>3</v>
      </c>
      <c r="Q12" s="35">
        <f t="shared" si="8"/>
        <v>5</v>
      </c>
      <c r="R12" s="35">
        <f t="shared" si="8"/>
        <v>9</v>
      </c>
      <c r="S12" s="35">
        <f t="shared" si="8"/>
        <v>-4</v>
      </c>
      <c r="T12" s="35">
        <f t="shared" si="8"/>
        <v>4</v>
      </c>
      <c r="U12" s="35">
        <f t="shared" si="8"/>
        <v>5</v>
      </c>
      <c r="V12" s="48">
        <v>-2.0303834365213156</v>
      </c>
    </row>
    <row r="13" spans="1:22" ht="15" customHeight="1" x14ac:dyDescent="0.15">
      <c r="A13" s="4" t="s">
        <v>25</v>
      </c>
      <c r="B13" s="37">
        <f t="shared" ref="B13:I13" si="9">B25+B26+B27</f>
        <v>-20</v>
      </c>
      <c r="C13" s="37">
        <f t="shared" si="9"/>
        <v>5</v>
      </c>
      <c r="D13" s="37">
        <f t="shared" si="9"/>
        <v>13</v>
      </c>
      <c r="E13" s="37">
        <f t="shared" si="9"/>
        <v>-22</v>
      </c>
      <c r="F13" s="37">
        <f t="shared" si="9"/>
        <v>5</v>
      </c>
      <c r="G13" s="37">
        <f t="shared" si="9"/>
        <v>0</v>
      </c>
      <c r="H13" s="37">
        <f t="shared" si="9"/>
        <v>27</v>
      </c>
      <c r="I13" s="37">
        <f t="shared" si="9"/>
        <v>8</v>
      </c>
      <c r="J13" s="49">
        <f t="shared" si="3"/>
        <v>-19.036691266591909</v>
      </c>
      <c r="K13" s="49">
        <v>4.3265207424072525</v>
      </c>
      <c r="L13" s="49">
        <v>23.36321200899916</v>
      </c>
      <c r="M13" s="37">
        <f t="shared" ref="M13:U13" si="10">M25+M26+M27</f>
        <v>2</v>
      </c>
      <c r="N13" s="37">
        <f t="shared" si="10"/>
        <v>23</v>
      </c>
      <c r="O13" s="37">
        <f t="shared" si="10"/>
        <v>8</v>
      </c>
      <c r="P13" s="37">
        <f t="shared" si="10"/>
        <v>6</v>
      </c>
      <c r="Q13" s="37">
        <f t="shared" si="10"/>
        <v>17</v>
      </c>
      <c r="R13" s="37">
        <f t="shared" si="10"/>
        <v>21</v>
      </c>
      <c r="S13" s="37">
        <f t="shared" si="10"/>
        <v>-13</v>
      </c>
      <c r="T13" s="37">
        <f t="shared" si="10"/>
        <v>7</v>
      </c>
      <c r="U13" s="37">
        <f t="shared" si="10"/>
        <v>14</v>
      </c>
      <c r="V13" s="49">
        <v>1.7306082969629024</v>
      </c>
    </row>
    <row r="14" spans="1:22" ht="15" customHeight="1" x14ac:dyDescent="0.15">
      <c r="A14" s="4" t="s">
        <v>24</v>
      </c>
      <c r="B14" s="37">
        <f t="shared" ref="B14:I14" si="11">B28+B29+B30+B31</f>
        <v>-17</v>
      </c>
      <c r="C14" s="37">
        <f t="shared" si="11"/>
        <v>-2</v>
      </c>
      <c r="D14" s="37">
        <f t="shared" si="11"/>
        <v>11</v>
      </c>
      <c r="E14" s="37">
        <f t="shared" si="11"/>
        <v>-27</v>
      </c>
      <c r="F14" s="37">
        <f t="shared" si="11"/>
        <v>16</v>
      </c>
      <c r="G14" s="37">
        <f t="shared" si="11"/>
        <v>-4</v>
      </c>
      <c r="H14" s="37">
        <f t="shared" si="11"/>
        <v>43</v>
      </c>
      <c r="I14" s="37">
        <f t="shared" si="11"/>
        <v>-5</v>
      </c>
      <c r="J14" s="49">
        <f t="shared" si="3"/>
        <v>-11.301618465158791</v>
      </c>
      <c r="K14" s="49">
        <v>6.697255386760764</v>
      </c>
      <c r="L14" s="49">
        <v>17.998873851919555</v>
      </c>
      <c r="M14" s="37">
        <f t="shared" ref="M14:U14" si="12">M28+M29+M30+M31</f>
        <v>10</v>
      </c>
      <c r="N14" s="37">
        <f t="shared" si="12"/>
        <v>64</v>
      </c>
      <c r="O14" s="37">
        <f t="shared" si="12"/>
        <v>15</v>
      </c>
      <c r="P14" s="37">
        <f t="shared" si="12"/>
        <v>34</v>
      </c>
      <c r="Q14" s="37">
        <f t="shared" si="12"/>
        <v>30</v>
      </c>
      <c r="R14" s="37">
        <f t="shared" si="12"/>
        <v>54</v>
      </c>
      <c r="S14" s="37">
        <f t="shared" si="12"/>
        <v>5</v>
      </c>
      <c r="T14" s="37">
        <f t="shared" si="12"/>
        <v>18</v>
      </c>
      <c r="U14" s="37">
        <f t="shared" si="12"/>
        <v>36</v>
      </c>
      <c r="V14" s="49">
        <v>4.1857846167254777</v>
      </c>
    </row>
    <row r="15" spans="1:22" ht="15" customHeight="1" x14ac:dyDescent="0.15">
      <c r="A15" s="4" t="s">
        <v>23</v>
      </c>
      <c r="B15" s="37">
        <f t="shared" ref="B15:I15" si="13">B32+B33+B34+B35</f>
        <v>-18</v>
      </c>
      <c r="C15" s="37">
        <f t="shared" si="13"/>
        <v>21</v>
      </c>
      <c r="D15" s="37">
        <f t="shared" si="13"/>
        <v>22</v>
      </c>
      <c r="E15" s="37">
        <f t="shared" si="13"/>
        <v>-22</v>
      </c>
      <c r="F15" s="37">
        <f t="shared" si="13"/>
        <v>10</v>
      </c>
      <c r="G15" s="37">
        <f t="shared" si="13"/>
        <v>4</v>
      </c>
      <c r="H15" s="37">
        <f t="shared" si="13"/>
        <v>32</v>
      </c>
      <c r="I15" s="37">
        <f t="shared" si="13"/>
        <v>-7</v>
      </c>
      <c r="J15" s="49">
        <f t="shared" si="3"/>
        <v>-12.11790129418582</v>
      </c>
      <c r="K15" s="49">
        <v>5.508136951902646</v>
      </c>
      <c r="L15" s="49">
        <v>17.626038246088466</v>
      </c>
      <c r="M15" s="37">
        <f t="shared" ref="M15:U15" si="14">M32+M33+M34+M35</f>
        <v>4</v>
      </c>
      <c r="N15" s="37">
        <f t="shared" si="14"/>
        <v>48</v>
      </c>
      <c r="O15" s="37">
        <f t="shared" si="14"/>
        <v>6</v>
      </c>
      <c r="P15" s="37">
        <f t="shared" si="14"/>
        <v>16</v>
      </c>
      <c r="Q15" s="37">
        <f t="shared" si="14"/>
        <v>32</v>
      </c>
      <c r="R15" s="37">
        <f t="shared" si="14"/>
        <v>44</v>
      </c>
      <c r="S15" s="37">
        <f t="shared" si="14"/>
        <v>-5</v>
      </c>
      <c r="T15" s="37">
        <f t="shared" si="14"/>
        <v>6</v>
      </c>
      <c r="U15" s="37">
        <f t="shared" si="14"/>
        <v>38</v>
      </c>
      <c r="V15" s="49">
        <v>2.2032547807610534</v>
      </c>
    </row>
    <row r="16" spans="1:22" ht="15" customHeight="1" x14ac:dyDescent="0.15">
      <c r="A16" s="2" t="s">
        <v>22</v>
      </c>
      <c r="B16" s="36">
        <f t="shared" ref="B16:I16" si="15">B36+B37+B38</f>
        <v>-7</v>
      </c>
      <c r="C16" s="36">
        <f t="shared" si="15"/>
        <v>-14</v>
      </c>
      <c r="D16" s="36">
        <f t="shared" si="15"/>
        <v>10</v>
      </c>
      <c r="E16" s="36">
        <f t="shared" si="15"/>
        <v>-14</v>
      </c>
      <c r="F16" s="36">
        <f t="shared" si="15"/>
        <v>0</v>
      </c>
      <c r="G16" s="36">
        <f t="shared" si="15"/>
        <v>-1</v>
      </c>
      <c r="H16" s="36">
        <f t="shared" si="15"/>
        <v>14</v>
      </c>
      <c r="I16" s="36">
        <f t="shared" si="15"/>
        <v>-4</v>
      </c>
      <c r="J16" s="53">
        <f t="shared" si="3"/>
        <v>-30.736287465489347</v>
      </c>
      <c r="K16" s="53">
        <v>0</v>
      </c>
      <c r="L16" s="53">
        <v>30.736287465489347</v>
      </c>
      <c r="M16" s="36">
        <f t="shared" ref="M16:U16" si="16">M36+M37+M38</f>
        <v>7</v>
      </c>
      <c r="N16" s="36">
        <f t="shared" si="16"/>
        <v>11</v>
      </c>
      <c r="O16" s="36">
        <f t="shared" si="16"/>
        <v>6</v>
      </c>
      <c r="P16" s="36">
        <f t="shared" si="16"/>
        <v>2</v>
      </c>
      <c r="Q16" s="36">
        <f t="shared" si="16"/>
        <v>9</v>
      </c>
      <c r="R16" s="36">
        <f t="shared" si="16"/>
        <v>4</v>
      </c>
      <c r="S16" s="36">
        <f t="shared" si="16"/>
        <v>-1</v>
      </c>
      <c r="T16" s="36">
        <f t="shared" si="16"/>
        <v>2</v>
      </c>
      <c r="U16" s="36">
        <f t="shared" si="16"/>
        <v>2</v>
      </c>
      <c r="V16" s="53">
        <v>15.368143732744674</v>
      </c>
    </row>
    <row r="17" spans="1:22" ht="15" customHeight="1" x14ac:dyDescent="0.15">
      <c r="A17" s="6" t="s">
        <v>21</v>
      </c>
      <c r="B17" s="35">
        <f t="shared" ref="B17:I17" si="17">B12+B13+B20</f>
        <v>-99</v>
      </c>
      <c r="C17" s="35">
        <f t="shared" si="17"/>
        <v>-7</v>
      </c>
      <c r="D17" s="35">
        <f t="shared" si="17"/>
        <v>-24</v>
      </c>
      <c r="E17" s="35">
        <f t="shared" si="17"/>
        <v>-87</v>
      </c>
      <c r="F17" s="35">
        <f t="shared" si="17"/>
        <v>53</v>
      </c>
      <c r="G17" s="35">
        <f t="shared" si="17"/>
        <v>-26</v>
      </c>
      <c r="H17" s="35">
        <f t="shared" si="17"/>
        <v>140</v>
      </c>
      <c r="I17" s="35">
        <f t="shared" si="17"/>
        <v>11</v>
      </c>
      <c r="J17" s="48">
        <f t="shared" si="3"/>
        <v>-8.7661084662029349</v>
      </c>
      <c r="K17" s="48">
        <v>5.3402729736638541</v>
      </c>
      <c r="L17" s="48">
        <v>14.106381439866789</v>
      </c>
      <c r="M17" s="35">
        <f t="shared" ref="M17:U17" si="18">M12+M13+M20</f>
        <v>-12</v>
      </c>
      <c r="N17" s="35">
        <f t="shared" si="18"/>
        <v>128</v>
      </c>
      <c r="O17" s="35">
        <f t="shared" si="18"/>
        <v>-11</v>
      </c>
      <c r="P17" s="35">
        <f t="shared" si="18"/>
        <v>74</v>
      </c>
      <c r="Q17" s="35">
        <f t="shared" si="18"/>
        <v>54</v>
      </c>
      <c r="R17" s="35">
        <f t="shared" si="18"/>
        <v>140</v>
      </c>
      <c r="S17" s="35">
        <f t="shared" si="18"/>
        <v>-24</v>
      </c>
      <c r="T17" s="35">
        <f t="shared" si="18"/>
        <v>89</v>
      </c>
      <c r="U17" s="35">
        <f t="shared" si="18"/>
        <v>51</v>
      </c>
      <c r="V17" s="48">
        <v>-1.2091184091314418</v>
      </c>
    </row>
    <row r="18" spans="1:22" ht="15" customHeight="1" x14ac:dyDescent="0.15">
      <c r="A18" s="4" t="s">
        <v>20</v>
      </c>
      <c r="B18" s="37">
        <f t="shared" ref="B18:I18" si="19">B14+B22</f>
        <v>-44</v>
      </c>
      <c r="C18" s="37">
        <f t="shared" si="19"/>
        <v>-11</v>
      </c>
      <c r="D18" s="37">
        <f t="shared" si="19"/>
        <v>1</v>
      </c>
      <c r="E18" s="37">
        <f t="shared" si="19"/>
        <v>-53</v>
      </c>
      <c r="F18" s="37">
        <f t="shared" si="19"/>
        <v>30</v>
      </c>
      <c r="G18" s="37">
        <f t="shared" si="19"/>
        <v>-8</v>
      </c>
      <c r="H18" s="37">
        <f t="shared" si="19"/>
        <v>83</v>
      </c>
      <c r="I18" s="37">
        <f t="shared" si="19"/>
        <v>-4</v>
      </c>
      <c r="J18" s="49">
        <f t="shared" si="3"/>
        <v>-11.742952862469963</v>
      </c>
      <c r="K18" s="49">
        <v>6.646954450454694</v>
      </c>
      <c r="L18" s="49">
        <v>18.389907312924656</v>
      </c>
      <c r="M18" s="37">
        <f t="shared" ref="M18:U18" si="20">M14+M22</f>
        <v>9</v>
      </c>
      <c r="N18" s="37">
        <f t="shared" si="20"/>
        <v>107</v>
      </c>
      <c r="O18" s="37">
        <f t="shared" si="20"/>
        <v>19</v>
      </c>
      <c r="P18" s="37">
        <f t="shared" si="20"/>
        <v>49</v>
      </c>
      <c r="Q18" s="37">
        <f t="shared" si="20"/>
        <v>58</v>
      </c>
      <c r="R18" s="37">
        <f t="shared" si="20"/>
        <v>98</v>
      </c>
      <c r="S18" s="37">
        <f t="shared" si="20"/>
        <v>14</v>
      </c>
      <c r="T18" s="37">
        <f t="shared" si="20"/>
        <v>37</v>
      </c>
      <c r="U18" s="37">
        <f t="shared" si="20"/>
        <v>61</v>
      </c>
      <c r="V18" s="49">
        <v>1.9940863351364086</v>
      </c>
    </row>
    <row r="19" spans="1:22" ht="15" customHeight="1" x14ac:dyDescent="0.15">
      <c r="A19" s="2" t="s">
        <v>19</v>
      </c>
      <c r="B19" s="36">
        <f t="shared" ref="B19:I19" si="21">B15+B16+B21+B23</f>
        <v>-105</v>
      </c>
      <c r="C19" s="36">
        <f t="shared" si="21"/>
        <v>-65</v>
      </c>
      <c r="D19" s="36">
        <f t="shared" si="21"/>
        <v>44</v>
      </c>
      <c r="E19" s="36">
        <f t="shared" si="21"/>
        <v>-113</v>
      </c>
      <c r="F19" s="36">
        <f t="shared" si="21"/>
        <v>62</v>
      </c>
      <c r="G19" s="36">
        <f t="shared" si="21"/>
        <v>-8</v>
      </c>
      <c r="H19" s="36">
        <f t="shared" si="21"/>
        <v>175</v>
      </c>
      <c r="I19" s="36">
        <f t="shared" si="21"/>
        <v>8</v>
      </c>
      <c r="J19" s="53">
        <f t="shared" si="3"/>
        <v>-10.913208964998088</v>
      </c>
      <c r="K19" s="53">
        <v>5.9877783701759419</v>
      </c>
      <c r="L19" s="53">
        <v>16.90098733517403</v>
      </c>
      <c r="M19" s="36">
        <f t="shared" ref="M19:U19" si="22">M15+M16+M21+M23</f>
        <v>8</v>
      </c>
      <c r="N19" s="36">
        <f t="shared" si="22"/>
        <v>225</v>
      </c>
      <c r="O19" s="36">
        <f t="shared" si="22"/>
        <v>21</v>
      </c>
      <c r="P19" s="36">
        <f t="shared" si="22"/>
        <v>130</v>
      </c>
      <c r="Q19" s="36">
        <f t="shared" si="22"/>
        <v>95</v>
      </c>
      <c r="R19" s="36">
        <f t="shared" si="22"/>
        <v>217</v>
      </c>
      <c r="S19" s="36">
        <f t="shared" si="22"/>
        <v>-39</v>
      </c>
      <c r="T19" s="36">
        <f t="shared" si="22"/>
        <v>122</v>
      </c>
      <c r="U19" s="36">
        <f t="shared" si="22"/>
        <v>95</v>
      </c>
      <c r="V19" s="53">
        <v>0.77261656389366706</v>
      </c>
    </row>
    <row r="20" spans="1:22" ht="15" customHeight="1" x14ac:dyDescent="0.15">
      <c r="A20" s="5" t="s">
        <v>18</v>
      </c>
      <c r="B20" s="40">
        <f>E20+M20</f>
        <v>-78</v>
      </c>
      <c r="C20" s="40">
        <v>-17</v>
      </c>
      <c r="D20" s="40">
        <f>G20-I20+O20-S20</f>
        <v>-46</v>
      </c>
      <c r="E20" s="40">
        <f>F20-H20</f>
        <v>-65</v>
      </c>
      <c r="F20" s="40">
        <v>44</v>
      </c>
      <c r="G20" s="40">
        <v>-27</v>
      </c>
      <c r="H20" s="40">
        <v>109</v>
      </c>
      <c r="I20" s="40">
        <v>10</v>
      </c>
      <c r="J20" s="61">
        <f t="shared" si="3"/>
        <v>-7.8536509794471039</v>
      </c>
      <c r="K20" s="61">
        <v>5.31631758608727</v>
      </c>
      <c r="L20" s="61">
        <v>13.169968565534374</v>
      </c>
      <c r="M20" s="40">
        <f>N20-R20</f>
        <v>-13</v>
      </c>
      <c r="N20" s="40">
        <f>SUM(P20:Q20)</f>
        <v>97</v>
      </c>
      <c r="O20" s="41">
        <v>-16</v>
      </c>
      <c r="P20" s="41">
        <v>65</v>
      </c>
      <c r="Q20" s="41">
        <v>32</v>
      </c>
      <c r="R20" s="41">
        <f>SUM(T20:U20)</f>
        <v>110</v>
      </c>
      <c r="S20" s="41">
        <v>-7</v>
      </c>
      <c r="T20" s="41">
        <v>78</v>
      </c>
      <c r="U20" s="41">
        <v>32</v>
      </c>
      <c r="V20" s="52">
        <v>-1.5707301958894213</v>
      </c>
    </row>
    <row r="21" spans="1:22" ht="15" customHeight="1" x14ac:dyDescent="0.15">
      <c r="A21" s="3" t="s">
        <v>17</v>
      </c>
      <c r="B21" s="42">
        <f t="shared" ref="B21:B38" si="23">E21+M21</f>
        <v>-51</v>
      </c>
      <c r="C21" s="42">
        <v>-52</v>
      </c>
      <c r="D21" s="42">
        <f t="shared" ref="D21:D38" si="24">G21-I21+O21-S21</f>
        <v>13</v>
      </c>
      <c r="E21" s="42">
        <f t="shared" ref="E21:E38" si="25">F21-H21</f>
        <v>-58</v>
      </c>
      <c r="F21" s="42">
        <v>45</v>
      </c>
      <c r="G21" s="42">
        <v>-9</v>
      </c>
      <c r="H21" s="42">
        <v>103</v>
      </c>
      <c r="I21" s="42">
        <v>15</v>
      </c>
      <c r="J21" s="62">
        <f t="shared" si="3"/>
        <v>-8.7641584420745851</v>
      </c>
      <c r="K21" s="62">
        <v>6.7997781016095917</v>
      </c>
      <c r="L21" s="62">
        <v>15.563936543684177</v>
      </c>
      <c r="M21" s="42">
        <f t="shared" ref="M21:M38" si="26">N21-R21</f>
        <v>7</v>
      </c>
      <c r="N21" s="42">
        <f>SUM(P21:Q21)</f>
        <v>138</v>
      </c>
      <c r="O21" s="42">
        <v>16</v>
      </c>
      <c r="P21" s="42">
        <v>93</v>
      </c>
      <c r="Q21" s="42">
        <v>45</v>
      </c>
      <c r="R21" s="42">
        <f t="shared" ref="R21:R38" si="27">SUM(T21:U21)</f>
        <v>131</v>
      </c>
      <c r="S21" s="42">
        <v>-21</v>
      </c>
      <c r="T21" s="42">
        <v>88</v>
      </c>
      <c r="U21" s="42">
        <v>43</v>
      </c>
      <c r="V21" s="49">
        <v>1.0577432602503798</v>
      </c>
    </row>
    <row r="22" spans="1:22" ht="15" customHeight="1" x14ac:dyDescent="0.15">
      <c r="A22" s="3" t="s">
        <v>16</v>
      </c>
      <c r="B22" s="42">
        <f t="shared" si="23"/>
        <v>-27</v>
      </c>
      <c r="C22" s="42">
        <v>-9</v>
      </c>
      <c r="D22" s="42">
        <f t="shared" si="24"/>
        <v>-10</v>
      </c>
      <c r="E22" s="42">
        <f t="shared" si="25"/>
        <v>-26</v>
      </c>
      <c r="F22" s="42">
        <v>14</v>
      </c>
      <c r="G22" s="42">
        <v>-4</v>
      </c>
      <c r="H22" s="42">
        <v>40</v>
      </c>
      <c r="I22" s="42">
        <v>1</v>
      </c>
      <c r="J22" s="62">
        <f t="shared" si="3"/>
        <v>-12.239286432834817</v>
      </c>
      <c r="K22" s="62">
        <v>6.5903850022956725</v>
      </c>
      <c r="L22" s="62">
        <v>18.829671435130489</v>
      </c>
      <c r="M22" s="42">
        <f t="shared" si="26"/>
        <v>-1</v>
      </c>
      <c r="N22" s="42">
        <f t="shared" ref="N22:N38" si="28">SUM(P22:Q22)</f>
        <v>43</v>
      </c>
      <c r="O22" s="42">
        <v>4</v>
      </c>
      <c r="P22" s="42">
        <v>15</v>
      </c>
      <c r="Q22" s="42">
        <v>28</v>
      </c>
      <c r="R22" s="42">
        <f t="shared" si="27"/>
        <v>44</v>
      </c>
      <c r="S22" s="42">
        <v>9</v>
      </c>
      <c r="T22" s="42">
        <v>19</v>
      </c>
      <c r="U22" s="42">
        <v>25</v>
      </c>
      <c r="V22" s="49">
        <v>-0.47074178587826765</v>
      </c>
    </row>
    <row r="23" spans="1:22" ht="15" customHeight="1" x14ac:dyDescent="0.15">
      <c r="A23" s="1" t="s">
        <v>15</v>
      </c>
      <c r="B23" s="43">
        <f t="shared" si="23"/>
        <v>-29</v>
      </c>
      <c r="C23" s="43">
        <v>-20</v>
      </c>
      <c r="D23" s="43">
        <f t="shared" si="24"/>
        <v>-1</v>
      </c>
      <c r="E23" s="43">
        <f t="shared" si="25"/>
        <v>-19</v>
      </c>
      <c r="F23" s="43">
        <v>7</v>
      </c>
      <c r="G23" s="43">
        <v>-2</v>
      </c>
      <c r="H23" s="43">
        <v>26</v>
      </c>
      <c r="I23" s="43">
        <v>4</v>
      </c>
      <c r="J23" s="63">
        <f t="shared" si="3"/>
        <v>-12.964167676133219</v>
      </c>
      <c r="K23" s="63">
        <v>4.7762723017332922</v>
      </c>
      <c r="L23" s="63">
        <v>17.740439977866512</v>
      </c>
      <c r="M23" s="43">
        <f t="shared" si="26"/>
        <v>-10</v>
      </c>
      <c r="N23" s="43">
        <f t="shared" si="28"/>
        <v>28</v>
      </c>
      <c r="O23" s="43">
        <v>-7</v>
      </c>
      <c r="P23" s="43">
        <v>19</v>
      </c>
      <c r="Q23" s="43">
        <v>9</v>
      </c>
      <c r="R23" s="43">
        <f t="shared" si="27"/>
        <v>38</v>
      </c>
      <c r="S23" s="47">
        <v>-12</v>
      </c>
      <c r="T23" s="47">
        <v>26</v>
      </c>
      <c r="U23" s="47">
        <v>12</v>
      </c>
      <c r="V23" s="54">
        <v>-6.8232461453332718</v>
      </c>
    </row>
    <row r="24" spans="1:22" ht="15" customHeight="1" x14ac:dyDescent="0.15">
      <c r="A24" s="7" t="s">
        <v>14</v>
      </c>
      <c r="B24" s="45">
        <f t="shared" si="23"/>
        <v>-1</v>
      </c>
      <c r="C24" s="45">
        <v>5</v>
      </c>
      <c r="D24" s="45">
        <f t="shared" si="24"/>
        <v>9</v>
      </c>
      <c r="E24" s="40">
        <f t="shared" si="25"/>
        <v>0</v>
      </c>
      <c r="F24" s="45">
        <v>4</v>
      </c>
      <c r="G24" s="45">
        <v>1</v>
      </c>
      <c r="H24" s="45">
        <v>4</v>
      </c>
      <c r="I24" s="46">
        <v>-7</v>
      </c>
      <c r="J24" s="73">
        <f t="shared" si="3"/>
        <v>0</v>
      </c>
      <c r="K24" s="73">
        <v>8.1215337460852535</v>
      </c>
      <c r="L24" s="73">
        <v>8.1215337460852535</v>
      </c>
      <c r="M24" s="40">
        <f t="shared" si="26"/>
        <v>-1</v>
      </c>
      <c r="N24" s="45">
        <f t="shared" si="28"/>
        <v>8</v>
      </c>
      <c r="O24" s="45">
        <v>-3</v>
      </c>
      <c r="P24" s="45">
        <v>3</v>
      </c>
      <c r="Q24" s="45">
        <v>5</v>
      </c>
      <c r="R24" s="45">
        <f t="shared" si="27"/>
        <v>9</v>
      </c>
      <c r="S24" s="45">
        <v>-4</v>
      </c>
      <c r="T24" s="45">
        <v>4</v>
      </c>
      <c r="U24" s="45">
        <v>5</v>
      </c>
      <c r="V24" s="51">
        <v>-2.0303834365213156</v>
      </c>
    </row>
    <row r="25" spans="1:22" ht="15" customHeight="1" x14ac:dyDescent="0.15">
      <c r="A25" s="5" t="s">
        <v>13</v>
      </c>
      <c r="B25" s="40">
        <f t="shared" si="23"/>
        <v>-3</v>
      </c>
      <c r="C25" s="40">
        <v>5</v>
      </c>
      <c r="D25" s="40">
        <f t="shared" si="24"/>
        <v>1</v>
      </c>
      <c r="E25" s="40">
        <f t="shared" si="25"/>
        <v>-3</v>
      </c>
      <c r="F25" s="40">
        <v>1</v>
      </c>
      <c r="G25" s="40">
        <v>0</v>
      </c>
      <c r="H25" s="40">
        <v>4</v>
      </c>
      <c r="I25" s="40">
        <v>3</v>
      </c>
      <c r="J25" s="61">
        <f t="shared" si="3"/>
        <v>-22.131942760126122</v>
      </c>
      <c r="K25" s="61">
        <v>7.3773142533753742</v>
      </c>
      <c r="L25" s="61">
        <v>29.509257013501497</v>
      </c>
      <c r="M25" s="40">
        <f t="shared" si="26"/>
        <v>0</v>
      </c>
      <c r="N25" s="40">
        <f t="shared" si="28"/>
        <v>1</v>
      </c>
      <c r="O25" s="40">
        <v>-2</v>
      </c>
      <c r="P25" s="40">
        <v>0</v>
      </c>
      <c r="Q25" s="40">
        <v>1</v>
      </c>
      <c r="R25" s="40">
        <f t="shared" si="27"/>
        <v>1</v>
      </c>
      <c r="S25" s="41">
        <v>-6</v>
      </c>
      <c r="T25" s="41">
        <v>0</v>
      </c>
      <c r="U25" s="41">
        <v>1</v>
      </c>
      <c r="V25" s="52">
        <v>0</v>
      </c>
    </row>
    <row r="26" spans="1:22" ht="15" customHeight="1" x14ac:dyDescent="0.15">
      <c r="A26" s="3" t="s">
        <v>12</v>
      </c>
      <c r="B26" s="42">
        <f t="shared" si="23"/>
        <v>-8</v>
      </c>
      <c r="C26" s="42">
        <v>1</v>
      </c>
      <c r="D26" s="42">
        <f t="shared" si="24"/>
        <v>5</v>
      </c>
      <c r="E26" s="42">
        <f t="shared" si="25"/>
        <v>-6</v>
      </c>
      <c r="F26" s="42">
        <v>1</v>
      </c>
      <c r="G26" s="42">
        <v>1</v>
      </c>
      <c r="H26" s="42">
        <v>7</v>
      </c>
      <c r="I26" s="42">
        <v>1</v>
      </c>
      <c r="J26" s="62">
        <f t="shared" si="3"/>
        <v>-19.877648083939953</v>
      </c>
      <c r="K26" s="62">
        <v>3.3129413473233247</v>
      </c>
      <c r="L26" s="62">
        <v>23.190589431263277</v>
      </c>
      <c r="M26" s="42">
        <f t="shared" si="26"/>
        <v>-2</v>
      </c>
      <c r="N26" s="42">
        <f t="shared" si="28"/>
        <v>5</v>
      </c>
      <c r="O26" s="42">
        <v>2</v>
      </c>
      <c r="P26" s="42">
        <v>4</v>
      </c>
      <c r="Q26" s="42">
        <v>1</v>
      </c>
      <c r="R26" s="42">
        <f t="shared" si="27"/>
        <v>7</v>
      </c>
      <c r="S26" s="42">
        <v>-3</v>
      </c>
      <c r="T26" s="42">
        <v>1</v>
      </c>
      <c r="U26" s="42">
        <v>6</v>
      </c>
      <c r="V26" s="49">
        <v>-6.625882694646652</v>
      </c>
    </row>
    <row r="27" spans="1:22" ht="15" customHeight="1" x14ac:dyDescent="0.15">
      <c r="A27" s="1" t="s">
        <v>11</v>
      </c>
      <c r="B27" s="43">
        <f t="shared" si="23"/>
        <v>-9</v>
      </c>
      <c r="C27" s="43">
        <v>-1</v>
      </c>
      <c r="D27" s="43">
        <f t="shared" si="24"/>
        <v>7</v>
      </c>
      <c r="E27" s="43">
        <f t="shared" si="25"/>
        <v>-13</v>
      </c>
      <c r="F27" s="43">
        <v>3</v>
      </c>
      <c r="G27" s="43">
        <v>-1</v>
      </c>
      <c r="H27" s="43">
        <v>16</v>
      </c>
      <c r="I27" s="43">
        <v>4</v>
      </c>
      <c r="J27" s="63">
        <f t="shared" si="3"/>
        <v>-18.099150541448772</v>
      </c>
      <c r="K27" s="63">
        <v>4.1767270480266392</v>
      </c>
      <c r="L27" s="63">
        <v>22.27587758947541</v>
      </c>
      <c r="M27" s="43">
        <f t="shared" si="26"/>
        <v>4</v>
      </c>
      <c r="N27" s="43">
        <f t="shared" si="28"/>
        <v>17</v>
      </c>
      <c r="O27" s="47">
        <v>8</v>
      </c>
      <c r="P27" s="47">
        <v>2</v>
      </c>
      <c r="Q27" s="47">
        <v>15</v>
      </c>
      <c r="R27" s="47">
        <f t="shared" si="27"/>
        <v>13</v>
      </c>
      <c r="S27" s="47">
        <v>-4</v>
      </c>
      <c r="T27" s="47">
        <v>6</v>
      </c>
      <c r="U27" s="47">
        <v>7</v>
      </c>
      <c r="V27" s="54">
        <v>5.5689693973688499</v>
      </c>
    </row>
    <row r="28" spans="1:22" ht="15" customHeight="1" x14ac:dyDescent="0.15">
      <c r="A28" s="5" t="s">
        <v>10</v>
      </c>
      <c r="B28" s="40">
        <f t="shared" si="23"/>
        <v>0</v>
      </c>
      <c r="C28" s="40">
        <v>-1</v>
      </c>
      <c r="D28" s="40">
        <f t="shared" si="24"/>
        <v>3</v>
      </c>
      <c r="E28" s="40">
        <f t="shared" si="25"/>
        <v>-6</v>
      </c>
      <c r="F28" s="40">
        <v>2</v>
      </c>
      <c r="G28" s="40">
        <v>1</v>
      </c>
      <c r="H28" s="40">
        <v>8</v>
      </c>
      <c r="I28" s="40">
        <v>5</v>
      </c>
      <c r="J28" s="61">
        <f t="shared" si="3"/>
        <v>-21.637109124141677</v>
      </c>
      <c r="K28" s="61">
        <v>7.212369708047226</v>
      </c>
      <c r="L28" s="61">
        <v>28.849478832188904</v>
      </c>
      <c r="M28" s="40">
        <f t="shared" si="26"/>
        <v>6</v>
      </c>
      <c r="N28" s="40">
        <f t="shared" si="28"/>
        <v>10</v>
      </c>
      <c r="O28" s="40">
        <v>5</v>
      </c>
      <c r="P28" s="40">
        <v>5</v>
      </c>
      <c r="Q28" s="40">
        <v>5</v>
      </c>
      <c r="R28" s="40">
        <f t="shared" si="27"/>
        <v>4</v>
      </c>
      <c r="S28" s="40">
        <v>-2</v>
      </c>
      <c r="T28" s="40">
        <v>1</v>
      </c>
      <c r="U28" s="40">
        <v>3</v>
      </c>
      <c r="V28" s="48">
        <v>21.637109124141674</v>
      </c>
    </row>
    <row r="29" spans="1:22" ht="15" customHeight="1" x14ac:dyDescent="0.15">
      <c r="A29" s="3" t="s">
        <v>9</v>
      </c>
      <c r="B29" s="42">
        <f t="shared" si="23"/>
        <v>-14</v>
      </c>
      <c r="C29" s="42">
        <v>-20</v>
      </c>
      <c r="D29" s="42">
        <f t="shared" si="24"/>
        <v>2</v>
      </c>
      <c r="E29" s="42">
        <f t="shared" si="25"/>
        <v>-4</v>
      </c>
      <c r="F29" s="42">
        <v>8</v>
      </c>
      <c r="G29" s="42">
        <v>2</v>
      </c>
      <c r="H29" s="42">
        <v>12</v>
      </c>
      <c r="I29" s="42">
        <v>1</v>
      </c>
      <c r="J29" s="62">
        <f t="shared" si="3"/>
        <v>-5.5447108775074625</v>
      </c>
      <c r="K29" s="62">
        <v>11.089421755014925</v>
      </c>
      <c r="L29" s="62">
        <v>16.634132632522387</v>
      </c>
      <c r="M29" s="42">
        <f t="shared" si="26"/>
        <v>-10</v>
      </c>
      <c r="N29" s="42">
        <f t="shared" si="28"/>
        <v>16</v>
      </c>
      <c r="O29" s="42">
        <v>6</v>
      </c>
      <c r="P29" s="42">
        <v>6</v>
      </c>
      <c r="Q29" s="42">
        <v>10</v>
      </c>
      <c r="R29" s="42">
        <f t="shared" si="27"/>
        <v>26</v>
      </c>
      <c r="S29" s="42">
        <v>5</v>
      </c>
      <c r="T29" s="42">
        <v>15</v>
      </c>
      <c r="U29" s="42">
        <v>11</v>
      </c>
      <c r="V29" s="49">
        <v>-13.86177719376866</v>
      </c>
    </row>
    <row r="30" spans="1:22" ht="15" customHeight="1" x14ac:dyDescent="0.15">
      <c r="A30" s="3" t="s">
        <v>8</v>
      </c>
      <c r="B30" s="42">
        <f t="shared" si="23"/>
        <v>11</v>
      </c>
      <c r="C30" s="42">
        <v>29</v>
      </c>
      <c r="D30" s="42">
        <f t="shared" si="24"/>
        <v>16</v>
      </c>
      <c r="E30" s="42">
        <f t="shared" si="25"/>
        <v>-14</v>
      </c>
      <c r="F30" s="42">
        <v>2</v>
      </c>
      <c r="G30" s="42">
        <v>-5</v>
      </c>
      <c r="H30" s="42">
        <v>16</v>
      </c>
      <c r="I30" s="42">
        <v>-8</v>
      </c>
      <c r="J30" s="62">
        <f t="shared" si="3"/>
        <v>-18.585940881431881</v>
      </c>
      <c r="K30" s="62">
        <v>2.6551344116331257</v>
      </c>
      <c r="L30" s="62">
        <v>21.241075293065006</v>
      </c>
      <c r="M30" s="42">
        <f t="shared" si="26"/>
        <v>25</v>
      </c>
      <c r="N30" s="42">
        <f t="shared" si="28"/>
        <v>31</v>
      </c>
      <c r="O30" s="42">
        <v>5</v>
      </c>
      <c r="P30" s="42">
        <v>22</v>
      </c>
      <c r="Q30" s="42">
        <v>9</v>
      </c>
      <c r="R30" s="42">
        <f t="shared" si="27"/>
        <v>6</v>
      </c>
      <c r="S30" s="42">
        <v>-8</v>
      </c>
      <c r="T30" s="42">
        <v>2</v>
      </c>
      <c r="U30" s="42">
        <v>4</v>
      </c>
      <c r="V30" s="49">
        <v>33.18918014541407</v>
      </c>
    </row>
    <row r="31" spans="1:22" ht="15" customHeight="1" x14ac:dyDescent="0.15">
      <c r="A31" s="1" t="s">
        <v>7</v>
      </c>
      <c r="B31" s="43">
        <f t="shared" si="23"/>
        <v>-14</v>
      </c>
      <c r="C31" s="43">
        <v>-10</v>
      </c>
      <c r="D31" s="43">
        <f t="shared" si="24"/>
        <v>-10</v>
      </c>
      <c r="E31" s="43">
        <f t="shared" si="25"/>
        <v>-3</v>
      </c>
      <c r="F31" s="43">
        <v>4</v>
      </c>
      <c r="G31" s="43">
        <v>-2</v>
      </c>
      <c r="H31" s="43">
        <v>7</v>
      </c>
      <c r="I31" s="43">
        <v>-3</v>
      </c>
      <c r="J31" s="63">
        <f t="shared" si="3"/>
        <v>-4.7090495460820279</v>
      </c>
      <c r="K31" s="63">
        <v>6.2787327281093699</v>
      </c>
      <c r="L31" s="63">
        <v>10.987782274191398</v>
      </c>
      <c r="M31" s="43">
        <f t="shared" si="26"/>
        <v>-11</v>
      </c>
      <c r="N31" s="43">
        <f t="shared" si="28"/>
        <v>7</v>
      </c>
      <c r="O31" s="43">
        <v>-1</v>
      </c>
      <c r="P31" s="43">
        <v>1</v>
      </c>
      <c r="Q31" s="43">
        <v>6</v>
      </c>
      <c r="R31" s="43">
        <f t="shared" si="27"/>
        <v>18</v>
      </c>
      <c r="S31" s="43">
        <v>10</v>
      </c>
      <c r="T31" s="43">
        <v>0</v>
      </c>
      <c r="U31" s="43">
        <v>18</v>
      </c>
      <c r="V31" s="53">
        <v>-17.266515002300771</v>
      </c>
    </row>
    <row r="32" spans="1:22" ht="15" customHeight="1" x14ac:dyDescent="0.15">
      <c r="A32" s="5" t="s">
        <v>6</v>
      </c>
      <c r="B32" s="40">
        <f t="shared" si="23"/>
        <v>-7</v>
      </c>
      <c r="C32" s="40">
        <v>6</v>
      </c>
      <c r="D32" s="40">
        <f t="shared" si="24"/>
        <v>-7</v>
      </c>
      <c r="E32" s="40">
        <f t="shared" si="25"/>
        <v>-1</v>
      </c>
      <c r="F32" s="40">
        <v>2</v>
      </c>
      <c r="G32" s="40">
        <v>2</v>
      </c>
      <c r="H32" s="40">
        <v>3</v>
      </c>
      <c r="I32" s="40">
        <v>1</v>
      </c>
      <c r="J32" s="61">
        <f t="shared" si="3"/>
        <v>-6.2264376247419886</v>
      </c>
      <c r="K32" s="61">
        <v>12.452875249483972</v>
      </c>
      <c r="L32" s="61">
        <v>18.67931287422596</v>
      </c>
      <c r="M32" s="40">
        <f t="shared" si="26"/>
        <v>-6</v>
      </c>
      <c r="N32" s="40">
        <f t="shared" si="28"/>
        <v>8</v>
      </c>
      <c r="O32" s="41">
        <v>1</v>
      </c>
      <c r="P32" s="41">
        <v>1</v>
      </c>
      <c r="Q32" s="41">
        <v>7</v>
      </c>
      <c r="R32" s="41">
        <f t="shared" si="27"/>
        <v>14</v>
      </c>
      <c r="S32" s="41">
        <v>9</v>
      </c>
      <c r="T32" s="41">
        <v>3</v>
      </c>
      <c r="U32" s="41">
        <v>11</v>
      </c>
      <c r="V32" s="52">
        <v>-37.358625748451921</v>
      </c>
    </row>
    <row r="33" spans="1:22" ht="15" customHeight="1" x14ac:dyDescent="0.15">
      <c r="A33" s="3" t="s">
        <v>5</v>
      </c>
      <c r="B33" s="42">
        <f t="shared" si="23"/>
        <v>-10</v>
      </c>
      <c r="C33" s="42">
        <v>5</v>
      </c>
      <c r="D33" s="42">
        <f t="shared" si="24"/>
        <v>8</v>
      </c>
      <c r="E33" s="42">
        <f>F33-H33</f>
        <v>-13</v>
      </c>
      <c r="F33" s="42">
        <v>4</v>
      </c>
      <c r="G33" s="42">
        <v>0</v>
      </c>
      <c r="H33" s="42">
        <v>17</v>
      </c>
      <c r="I33" s="42">
        <v>1</v>
      </c>
      <c r="J33" s="62">
        <f t="shared" si="3"/>
        <v>-18.569030223102303</v>
      </c>
      <c r="K33" s="62">
        <v>5.7135477609545529</v>
      </c>
      <c r="L33" s="62">
        <v>24.282577984056854</v>
      </c>
      <c r="M33" s="42">
        <f>N33-R33</f>
        <v>3</v>
      </c>
      <c r="N33" s="42">
        <f t="shared" si="28"/>
        <v>18</v>
      </c>
      <c r="O33" s="42">
        <v>1</v>
      </c>
      <c r="P33" s="42">
        <v>4</v>
      </c>
      <c r="Q33" s="42">
        <v>14</v>
      </c>
      <c r="R33" s="42">
        <f t="shared" si="27"/>
        <v>15</v>
      </c>
      <c r="S33" s="42">
        <v>-8</v>
      </c>
      <c r="T33" s="42">
        <v>0</v>
      </c>
      <c r="U33" s="42">
        <v>15</v>
      </c>
      <c r="V33" s="49">
        <v>4.2851608207159124</v>
      </c>
    </row>
    <row r="34" spans="1:22" ht="15" customHeight="1" x14ac:dyDescent="0.15">
      <c r="A34" s="3" t="s">
        <v>4</v>
      </c>
      <c r="B34" s="42">
        <f t="shared" si="23"/>
        <v>-6</v>
      </c>
      <c r="C34" s="42">
        <v>-1</v>
      </c>
      <c r="D34" s="42">
        <f t="shared" si="24"/>
        <v>-1</v>
      </c>
      <c r="E34" s="42">
        <f t="shared" si="25"/>
        <v>-5</v>
      </c>
      <c r="F34" s="42">
        <v>1</v>
      </c>
      <c r="G34" s="42">
        <v>1</v>
      </c>
      <c r="H34" s="42">
        <v>6</v>
      </c>
      <c r="I34" s="42">
        <v>-3</v>
      </c>
      <c r="J34" s="62">
        <f t="shared" si="3"/>
        <v>-10.574989714736031</v>
      </c>
      <c r="K34" s="62">
        <v>2.1149979429472059</v>
      </c>
      <c r="L34" s="62">
        <v>12.689987657683236</v>
      </c>
      <c r="M34" s="42">
        <f t="shared" si="26"/>
        <v>-1</v>
      </c>
      <c r="N34" s="42">
        <f t="shared" si="28"/>
        <v>6</v>
      </c>
      <c r="O34" s="42">
        <v>-3</v>
      </c>
      <c r="P34" s="42">
        <v>4</v>
      </c>
      <c r="Q34" s="42">
        <v>2</v>
      </c>
      <c r="R34" s="42">
        <f t="shared" si="27"/>
        <v>7</v>
      </c>
      <c r="S34" s="42">
        <v>2</v>
      </c>
      <c r="T34" s="42">
        <v>2</v>
      </c>
      <c r="U34" s="42">
        <v>5</v>
      </c>
      <c r="V34" s="49">
        <v>-2.114997942947209</v>
      </c>
    </row>
    <row r="35" spans="1:22" ht="15" customHeight="1" x14ac:dyDescent="0.15">
      <c r="A35" s="1" t="s">
        <v>3</v>
      </c>
      <c r="B35" s="43">
        <f t="shared" si="23"/>
        <v>5</v>
      </c>
      <c r="C35" s="43">
        <v>11</v>
      </c>
      <c r="D35" s="43">
        <f t="shared" si="24"/>
        <v>22</v>
      </c>
      <c r="E35" s="43">
        <f t="shared" si="25"/>
        <v>-3</v>
      </c>
      <c r="F35" s="43">
        <v>3</v>
      </c>
      <c r="G35" s="43">
        <v>1</v>
      </c>
      <c r="H35" s="43">
        <v>6</v>
      </c>
      <c r="I35" s="43">
        <v>-6</v>
      </c>
      <c r="J35" s="63">
        <f t="shared" si="3"/>
        <v>-6.2242432854909762</v>
      </c>
      <c r="K35" s="63">
        <v>6.2242432854909762</v>
      </c>
      <c r="L35" s="63">
        <v>12.448486570981952</v>
      </c>
      <c r="M35" s="43">
        <f t="shared" si="26"/>
        <v>8</v>
      </c>
      <c r="N35" s="43">
        <f t="shared" si="28"/>
        <v>16</v>
      </c>
      <c r="O35" s="47">
        <v>7</v>
      </c>
      <c r="P35" s="47">
        <v>7</v>
      </c>
      <c r="Q35" s="47">
        <v>9</v>
      </c>
      <c r="R35" s="47">
        <f t="shared" si="27"/>
        <v>8</v>
      </c>
      <c r="S35" s="47">
        <v>-8</v>
      </c>
      <c r="T35" s="47">
        <v>1</v>
      </c>
      <c r="U35" s="47">
        <v>7</v>
      </c>
      <c r="V35" s="54">
        <v>16.597982094642603</v>
      </c>
    </row>
    <row r="36" spans="1:22" ht="15" customHeight="1" x14ac:dyDescent="0.15">
      <c r="A36" s="5" t="s">
        <v>2</v>
      </c>
      <c r="B36" s="40">
        <f t="shared" si="23"/>
        <v>-4</v>
      </c>
      <c r="C36" s="40">
        <v>0</v>
      </c>
      <c r="D36" s="40">
        <f t="shared" si="24"/>
        <v>4</v>
      </c>
      <c r="E36" s="40">
        <f t="shared" si="25"/>
        <v>-9</v>
      </c>
      <c r="F36" s="40">
        <v>0</v>
      </c>
      <c r="G36" s="40">
        <v>0</v>
      </c>
      <c r="H36" s="40">
        <v>9</v>
      </c>
      <c r="I36" s="40">
        <v>1</v>
      </c>
      <c r="J36" s="61">
        <f t="shared" si="3"/>
        <v>-46.909137642976482</v>
      </c>
      <c r="K36" s="61">
        <v>0</v>
      </c>
      <c r="L36" s="61">
        <v>46.909137642976482</v>
      </c>
      <c r="M36" s="40">
        <f t="shared" si="26"/>
        <v>5</v>
      </c>
      <c r="N36" s="40">
        <f t="shared" si="28"/>
        <v>6</v>
      </c>
      <c r="O36" s="40">
        <v>6</v>
      </c>
      <c r="P36" s="40">
        <v>2</v>
      </c>
      <c r="Q36" s="40">
        <v>4</v>
      </c>
      <c r="R36" s="40">
        <f t="shared" si="27"/>
        <v>1</v>
      </c>
      <c r="S36" s="40">
        <v>1</v>
      </c>
      <c r="T36" s="40">
        <v>0</v>
      </c>
      <c r="U36" s="40">
        <v>1</v>
      </c>
      <c r="V36" s="48">
        <v>26.060632023875826</v>
      </c>
    </row>
    <row r="37" spans="1:22" ht="15" customHeight="1" x14ac:dyDescent="0.15">
      <c r="A37" s="3" t="s">
        <v>1</v>
      </c>
      <c r="B37" s="42">
        <f t="shared" si="23"/>
        <v>1</v>
      </c>
      <c r="C37" s="42">
        <v>-5</v>
      </c>
      <c r="D37" s="42">
        <f t="shared" si="24"/>
        <v>7</v>
      </c>
      <c r="E37" s="42">
        <f t="shared" si="25"/>
        <v>-1</v>
      </c>
      <c r="F37" s="42">
        <v>0</v>
      </c>
      <c r="G37" s="42">
        <v>0</v>
      </c>
      <c r="H37" s="42">
        <v>1</v>
      </c>
      <c r="I37" s="42">
        <v>-4</v>
      </c>
      <c r="J37" s="62">
        <f t="shared" si="3"/>
        <v>-7.2905223209827223</v>
      </c>
      <c r="K37" s="62">
        <v>0</v>
      </c>
      <c r="L37" s="62">
        <v>7.2905223209827223</v>
      </c>
      <c r="M37" s="42">
        <f t="shared" si="26"/>
        <v>2</v>
      </c>
      <c r="N37" s="42">
        <f t="shared" si="28"/>
        <v>3</v>
      </c>
      <c r="O37" s="42">
        <v>1</v>
      </c>
      <c r="P37" s="42">
        <v>0</v>
      </c>
      <c r="Q37" s="42">
        <v>3</v>
      </c>
      <c r="R37" s="42">
        <f t="shared" si="27"/>
        <v>1</v>
      </c>
      <c r="S37" s="42">
        <v>-2</v>
      </c>
      <c r="T37" s="42">
        <v>0</v>
      </c>
      <c r="U37" s="42">
        <v>1</v>
      </c>
      <c r="V37" s="49">
        <v>14.581044641965446</v>
      </c>
    </row>
    <row r="38" spans="1:22" ht="15" customHeight="1" x14ac:dyDescent="0.15">
      <c r="A38" s="1" t="s">
        <v>0</v>
      </c>
      <c r="B38" s="43">
        <f t="shared" si="23"/>
        <v>-4</v>
      </c>
      <c r="C38" s="43">
        <v>-9</v>
      </c>
      <c r="D38" s="43">
        <f t="shared" si="24"/>
        <v>-1</v>
      </c>
      <c r="E38" s="43">
        <f t="shared" si="25"/>
        <v>-4</v>
      </c>
      <c r="F38" s="43">
        <v>0</v>
      </c>
      <c r="G38" s="43">
        <v>-1</v>
      </c>
      <c r="H38" s="43">
        <v>4</v>
      </c>
      <c r="I38" s="43">
        <v>-1</v>
      </c>
      <c r="J38" s="63">
        <f t="shared" si="3"/>
        <v>-31.629801338850495</v>
      </c>
      <c r="K38" s="63">
        <v>0</v>
      </c>
      <c r="L38" s="63">
        <v>31.629801338850495</v>
      </c>
      <c r="M38" s="43">
        <f t="shared" si="26"/>
        <v>0</v>
      </c>
      <c r="N38" s="43">
        <f t="shared" si="28"/>
        <v>2</v>
      </c>
      <c r="O38" s="43">
        <v>-1</v>
      </c>
      <c r="P38" s="43">
        <v>0</v>
      </c>
      <c r="Q38" s="43">
        <v>2</v>
      </c>
      <c r="R38" s="43">
        <f t="shared" si="27"/>
        <v>2</v>
      </c>
      <c r="S38" s="43">
        <v>0</v>
      </c>
      <c r="T38" s="43">
        <v>2</v>
      </c>
      <c r="U38" s="43">
        <v>0</v>
      </c>
      <c r="V38" s="53">
        <v>0</v>
      </c>
    </row>
    <row r="39" spans="1:22" x14ac:dyDescent="0.15">
      <c r="A39" s="60" t="s">
        <v>60</v>
      </c>
    </row>
    <row r="40" spans="1:22" x14ac:dyDescent="0.15">
      <c r="A40" s="60" t="s">
        <v>61</v>
      </c>
    </row>
    <row r="41" spans="1:22" x14ac:dyDescent="0.15">
      <c r="A41" s="60" t="s">
        <v>62</v>
      </c>
    </row>
  </sheetData>
  <mergeCells count="17">
    <mergeCell ref="A5:A8"/>
    <mergeCell ref="B5:D5"/>
    <mergeCell ref="E5:L5"/>
    <mergeCell ref="M5:V5"/>
    <mergeCell ref="C6:C8"/>
    <mergeCell ref="D6:D8"/>
    <mergeCell ref="J6:L6"/>
    <mergeCell ref="G6:G8"/>
    <mergeCell ref="I6:I8"/>
    <mergeCell ref="O7:O8"/>
    <mergeCell ref="N6:Q6"/>
    <mergeCell ref="R6:U6"/>
    <mergeCell ref="J7:J8"/>
    <mergeCell ref="P7:P8"/>
    <mergeCell ref="T7:T8"/>
    <mergeCell ref="V7:V8"/>
    <mergeCell ref="S7:S8"/>
  </mergeCells>
  <phoneticPr fontId="3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colBreaks count="1" manualBreakCount="1">
    <brk id="1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市町村別計</vt:lpstr>
      <vt:lpstr>市町村別 (男)</vt:lpstr>
      <vt:lpstr>市町村別 (女)</vt:lpstr>
      <vt:lpstr>'市町村別 (女)'!Print_Area</vt:lpstr>
      <vt:lpstr>'市町村別 (男)'!Print_Area</vt:lpstr>
      <vt:lpstr>市町村別計!Print_Area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2017-11-02T09:41:08Z</cp:lastPrinted>
  <dcterms:created xsi:type="dcterms:W3CDTF">2017-09-15T07:21:02Z</dcterms:created>
  <dcterms:modified xsi:type="dcterms:W3CDTF">2019-02-18T09:06:16Z</dcterms:modified>
</cp:coreProperties>
</file>