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2909\Desktop\【1_25〆】公営企業事業に係る「経営比較分析表」の作成について\○【経営比較分析表】2017_312011_47_111\"/>
    </mc:Choice>
  </mc:AlternateContent>
  <workbookProtection workbookAlgorithmName="SHA-512" workbookHashValue="+9dtPBN60glKOufNN2qkE+N/dWqR3eQ0DsaELVP24/BtcP2aju0b0R2oBKcTSq0ZJ+kH8gU3tOAj4uQpEJlMTQ==" workbookSaltValue="enrCa0YyRhaSllT94q1T7A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76" i="4" l="1"/>
  <c r="IX52" i="4"/>
  <c r="BV76" i="4"/>
  <c r="FJ52" i="4"/>
  <c r="IX30" i="4"/>
  <c r="ML76" i="4"/>
  <c r="BV52" i="4"/>
  <c r="FJ30" i="4"/>
  <c r="BV30" i="4"/>
  <c r="ML52" i="4"/>
  <c r="C11" i="5"/>
  <c r="D11" i="5"/>
  <c r="E11" i="5"/>
  <c r="B11" i="5"/>
  <c r="LJ76" i="4" l="1"/>
  <c r="AT52" i="4"/>
  <c r="EH30" i="4"/>
  <c r="EH52" i="4"/>
  <c r="HV30" i="4"/>
  <c r="HV76" i="4"/>
  <c r="LJ52" i="4"/>
  <c r="AT30" i="4"/>
  <c r="HV52" i="4"/>
  <c r="AT76" i="4"/>
  <c r="AF76" i="4"/>
  <c r="DT52" i="4"/>
  <c r="HH30" i="4"/>
  <c r="KV76" i="4"/>
  <c r="AF52" i="4"/>
  <c r="DT30" i="4"/>
  <c r="KV52" i="4"/>
  <c r="HH52" i="4"/>
  <c r="HH76" i="4"/>
  <c r="AF30" i="4"/>
  <c r="GT52" i="4"/>
  <c r="DF30" i="4"/>
  <c r="GT76" i="4"/>
  <c r="KH52" i="4"/>
  <c r="R30" i="4"/>
  <c r="R76" i="4"/>
  <c r="DF52" i="4"/>
  <c r="GT30" i="4"/>
  <c r="KH76" i="4"/>
  <c r="R52" i="4"/>
  <c r="IJ76" i="4"/>
  <c r="LX52" i="4"/>
  <c r="BH30" i="4"/>
  <c r="LX76" i="4"/>
  <c r="IJ52" i="4"/>
  <c r="BH76" i="4"/>
  <c r="BH52" i="4"/>
  <c r="EV52" i="4"/>
  <c r="IJ30" i="4"/>
  <c r="EV30" i="4"/>
</calcChain>
</file>

<file path=xl/sharedStrings.xml><?xml version="1.0" encoding="utf-8"?>
<sst xmlns="http://schemas.openxmlformats.org/spreadsheetml/2006/main" count="313" uniqueCount="157">
  <si>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</si>
  <si>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</si>
  <si>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</si>
  <si>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</si>
  <si>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</si>
  <si>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</si>
  <si>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</si>
  <si>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</si>
  <si>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</si>
  <si>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</si>
  <si>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</si>
  <si>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</si>
  <si>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</si>
  <si>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</si>
  <si>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</si>
  <si>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</si>
  <si>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</si>
  <si>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</si>
  <si>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</si>
  <si>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</si>
  <si>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</si>
  <si>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</si>
  <si>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</si>
  <si>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</si>
  <si>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</si>
  <si>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</si>
  <si>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</si>
  <si>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</si>
  <si>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</si>
  <si>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</si>
  <si>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</si>
  <si>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</si>
  <si>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</si>
  <si>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</si>
  <si>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</si>
  <si>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</si>
  <si>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</si>
  <si>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</si>
  <si>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</si>
  <si>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</si>
  <si>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</si>
  <si>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</si>
  <si>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</si>
  <si>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</si>
  <si>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</si>
  <si>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</si>
  <si>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</si>
  <si>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</si>
  <si>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</si>
  <si>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</si>
  <si>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</si>
  <si>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</si>
  <si>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</si>
  <si>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</si>
  <si>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</si>
  <si>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</si>
  <si>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</si>
  <si>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</si>
  <si>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</si>
  <si>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</si>
  <si>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</si>
  <si>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</si>
  <si>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</si>
  <si>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</si>
  <si>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</si>
  <si>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</si>
  <si>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</si>
  <si>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</si>
  <si>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</si>
  <si>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</si>
  <si>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</si>
  <si>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</si>
  <si>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</si>
  <si>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</si>
  <si>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</si>
  <si>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</si>
  <si>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</si>
  <si>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</si>
  <si>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</si>
  <si>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</si>
  <si>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</si>
  <si>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</si>
  <si>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</si>
  <si>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</si>
  <si>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</si>
  <si>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</si>
  <si>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</si>
  <si>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</si>
  <si>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</si>
  <si>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</si>
  <si>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</si>
  <si>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</si>
  <si>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</si>
  <si>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</si>
  <si>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</si>
  <si>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</si>
  <si>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</si>
  <si>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</si>
  <si>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</si>
  <si>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</si>
  <si>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</si>
  <si>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</si>
  <si>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</si>
  <si>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</si>
  <si>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</si>
  <si>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</si>
  <si>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</si>
  <si>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</si>
  <si>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</si>
  <si>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</si>
  <si>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</si>
  <si>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</si>
  <si>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</si>
  <si>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</si>
  <si>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</si>
  <si>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</si>
  <si>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</si>
  <si>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</si>
  <si>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</si>
  <si>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</si>
  <si>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</si>
  <si>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</si>
  <si>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</si>
  <si>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</si>
  <si>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</si>
  <si>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</si>
  <si>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</si>
  <si>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</si>
  <si>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</si>
  <si>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</si>
  <si>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</si>
  <si>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</si>
  <si>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</si>
  <si>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</si>
  <si>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</si>
  <si>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</si>
  <si>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鳥取市</t>
  </si>
  <si>
    <t>浜村温泉館</t>
  </si>
  <si>
    <t>法非適用</t>
  </si>
  <si>
    <t>観光施設事業</t>
  </si>
  <si>
    <t>休養宿泊施設</t>
  </si>
  <si>
    <t>Ａ１Ｂ１</t>
  </si>
  <si>
    <t>非設置</t>
  </si>
  <si>
    <t>該当数値なし</t>
  </si>
  <si>
    <t>利用料金制</t>
  </si>
  <si>
    <t>－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</si>
  <si>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</si>
  <si>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</si>
  <si>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</si>
  <si>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</si>
  <si>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</si>
  <si>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</si>
  <si>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</si>
  <si>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浜村温泉館は施設老朽化によりＨ27末で休館となっている。維持管理費がについては、一般会計からの繰入金で賄っている。
公営企業の施設（指定管理施設）としては運営は厳しく、民間譲渡等への検討を行っている。</t>
    <rPh sb="0" eb="2">
      <t>ハマムラ</t>
    </rPh>
    <rPh sb="2" eb="4">
      <t>オンセン</t>
    </rPh>
    <rPh sb="4" eb="5">
      <t>カン</t>
    </rPh>
    <rPh sb="6" eb="8">
      <t>シセツ</t>
    </rPh>
    <rPh sb="8" eb="11">
      <t>ロウキュウカ</t>
    </rPh>
    <rPh sb="17" eb="18">
      <t>マツ</t>
    </rPh>
    <rPh sb="19" eb="21">
      <t>キュウカン</t>
    </rPh>
    <rPh sb="28" eb="30">
      <t>イジ</t>
    </rPh>
    <rPh sb="30" eb="33">
      <t>カンリヒ</t>
    </rPh>
    <rPh sb="40" eb="42">
      <t>イッパン</t>
    </rPh>
    <rPh sb="42" eb="44">
      <t>カイケイ</t>
    </rPh>
    <rPh sb="47" eb="49">
      <t>クリイレ</t>
    </rPh>
    <rPh sb="49" eb="50">
      <t>キン</t>
    </rPh>
    <rPh sb="51" eb="52">
      <t>マカナ</t>
    </rPh>
    <rPh sb="58" eb="60">
      <t>コウエイ</t>
    </rPh>
    <rPh sb="60" eb="62">
      <t>キギョウ</t>
    </rPh>
    <rPh sb="63" eb="65">
      <t>シセツ</t>
    </rPh>
    <rPh sb="66" eb="68">
      <t>シテイ</t>
    </rPh>
    <rPh sb="68" eb="70">
      <t>カンリ</t>
    </rPh>
    <rPh sb="70" eb="72">
      <t>シセツ</t>
    </rPh>
    <rPh sb="77" eb="79">
      <t>ウンエイ</t>
    </rPh>
    <rPh sb="80" eb="81">
      <t>キビ</t>
    </rPh>
    <rPh sb="84" eb="86">
      <t>ミンカン</t>
    </rPh>
    <rPh sb="86" eb="88">
      <t>ジョウト</t>
    </rPh>
    <rPh sb="88" eb="89">
      <t>トウ</t>
    </rPh>
    <rPh sb="91" eb="93">
      <t>ケントウ</t>
    </rPh>
    <rPh sb="94" eb="95">
      <t>オコナ</t>
    </rPh>
    <phoneticPr fontId="5"/>
  </si>
  <si>
    <t>資産については、建物の築年数が異なるものが混在しており、中には活用できる部分もあるが、施設や設備等ほとんどの部分で老朽化が進んでおり、運営するためには大規模な修繕が必要となっている。</t>
    <rPh sb="0" eb="2">
      <t>シサン</t>
    </rPh>
    <rPh sb="8" eb="10">
      <t>タテモノ</t>
    </rPh>
    <rPh sb="11" eb="12">
      <t>チク</t>
    </rPh>
    <rPh sb="12" eb="14">
      <t>ネンスウ</t>
    </rPh>
    <rPh sb="15" eb="16">
      <t>コト</t>
    </rPh>
    <rPh sb="21" eb="23">
      <t>コンザイ</t>
    </rPh>
    <rPh sb="28" eb="29">
      <t>ナカ</t>
    </rPh>
    <rPh sb="31" eb="33">
      <t>カツヨウ</t>
    </rPh>
    <rPh sb="36" eb="38">
      <t>ブブン</t>
    </rPh>
    <rPh sb="43" eb="45">
      <t>シセツ</t>
    </rPh>
    <rPh sb="46" eb="48">
      <t>セツビ</t>
    </rPh>
    <rPh sb="48" eb="49">
      <t>トウ</t>
    </rPh>
    <rPh sb="54" eb="56">
      <t>ブブン</t>
    </rPh>
    <rPh sb="57" eb="60">
      <t>ロウキュウカ</t>
    </rPh>
    <rPh sb="61" eb="62">
      <t>スス</t>
    </rPh>
    <rPh sb="67" eb="69">
      <t>ウンエイ</t>
    </rPh>
    <rPh sb="75" eb="78">
      <t>ダイキボ</t>
    </rPh>
    <rPh sb="79" eb="81">
      <t>シュウゼン</t>
    </rPh>
    <rPh sb="82" eb="84">
      <t>ヒツヨウ</t>
    </rPh>
    <phoneticPr fontId="5"/>
  </si>
  <si>
    <t>浜村温泉館は施設老朽化によりＨ27末で休館となっている。</t>
    <rPh sb="0" eb="2">
      <t>ハマムラ</t>
    </rPh>
    <rPh sb="2" eb="4">
      <t>オンセン</t>
    </rPh>
    <rPh sb="4" eb="5">
      <t>カン</t>
    </rPh>
    <rPh sb="6" eb="8">
      <t>シセツ</t>
    </rPh>
    <rPh sb="8" eb="11">
      <t>ロウキュウカ</t>
    </rPh>
    <phoneticPr fontId="5"/>
  </si>
  <si>
    <t>施設等の状況によると、公営企業の宿泊施設としては継続することは難しく、当該施設のあり方を再検討し課題等を整理した上で、民間譲渡を軸に検討を行っていきたい。</t>
    <rPh sb="0" eb="2">
      <t>シセツ</t>
    </rPh>
    <rPh sb="2" eb="3">
      <t>トウ</t>
    </rPh>
    <rPh sb="4" eb="6">
      <t>ジョウキョウ</t>
    </rPh>
    <rPh sb="11" eb="13">
      <t>コウエイ</t>
    </rPh>
    <rPh sb="13" eb="15">
      <t>キギョウ</t>
    </rPh>
    <rPh sb="16" eb="18">
      <t>シュクハク</t>
    </rPh>
    <rPh sb="18" eb="20">
      <t>シセツ</t>
    </rPh>
    <rPh sb="24" eb="26">
      <t>ケイゾク</t>
    </rPh>
    <rPh sb="31" eb="32">
      <t>ムズカ</t>
    </rPh>
    <rPh sb="35" eb="37">
      <t>トウガイ</t>
    </rPh>
    <rPh sb="37" eb="39">
      <t>シセツ</t>
    </rPh>
    <rPh sb="42" eb="43">
      <t>カタ</t>
    </rPh>
    <rPh sb="44" eb="47">
      <t>サイケントウ</t>
    </rPh>
    <rPh sb="48" eb="50">
      <t>カダイ</t>
    </rPh>
    <rPh sb="50" eb="51">
      <t>トウ</t>
    </rPh>
    <rPh sb="52" eb="54">
      <t>セイリ</t>
    </rPh>
    <rPh sb="56" eb="57">
      <t>ウエ</t>
    </rPh>
    <rPh sb="59" eb="61">
      <t>ミンカン</t>
    </rPh>
    <rPh sb="61" eb="63">
      <t>ジョウト</t>
    </rPh>
    <rPh sb="64" eb="65">
      <t>ジク</t>
    </rPh>
    <rPh sb="66" eb="68">
      <t>ケントウ</t>
    </rPh>
    <rPh sb="69" eb="70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</si>
</sst>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43413</c:v>
                </c:pt>
                <c:pt idx="1">
                  <c:v>3853</c:v>
                </c:pt>
                <c:pt idx="2">
                  <c:v>642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FB-4A2D-919F-A154EA793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067728"/>
        <c:axId val="351858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29009</c:v>
                </c:pt>
                <c:pt idx="1">
                  <c:v>4046</c:v>
                </c:pt>
                <c:pt idx="2">
                  <c:v>4096</c:v>
                </c:pt>
                <c:pt idx="3">
                  <c:v>11889</c:v>
                </c:pt>
                <c:pt idx="4">
                  <c:v>15661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FB-4A2D-919F-A154EA793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67728"/>
        <c:axId val="351858952"/>
      </c:lineChart>
      <c:dateAx>
        <c:axId val="35206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858952"/>
        <c:crosses val="autoZero"/>
        <c:auto val="1"/>
        <c:lblOffset val="100"/>
        <c:baseTimeUnit val="years"/>
      </c:dateAx>
      <c:valAx>
        <c:axId val="351858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067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5E-410D-9FC8-918DC5692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47688"/>
        <c:axId val="35294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5E-410D-9FC8-918DC5692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7688"/>
        <c:axId val="352948080"/>
      </c:lineChart>
      <c:dateAx>
        <c:axId val="35294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48080"/>
        <c:crosses val="autoZero"/>
        <c:auto val="1"/>
        <c:lblOffset val="100"/>
        <c:baseTimeUnit val="years"/>
      </c:dateAx>
      <c:valAx>
        <c:axId val="35294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947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0.25530000000000003</c:v>
                </c:pt>
                <c:pt idx="1">
                  <c:v>0.21029999999999999</c:v>
                </c:pt>
                <c:pt idx="2">
                  <c:v>0.1741</c:v>
                </c:pt>
                <c:pt idx="3">
                  <c:v>0.21360000000000001</c:v>
                </c:pt>
                <c:pt idx="4">
                  <c:v>0.19950000000000001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65-40C9-923F-EF6CE6A0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4552"/>
        <c:axId val="35295160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1E-4</c:v>
                </c:pt>
                <c:pt idx="2">
                  <c:v>1E-4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65-40C9-923F-EF6CE6A0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9648"/>
        <c:axId val="352948864"/>
      </c:lineChart>
      <c:dateAx>
        <c:axId val="352944552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52951608"/>
        <c:crosses val="autoZero"/>
        <c:auto val="1"/>
        <c:lblOffset val="100"/>
        <c:baseTimeUnit val="years"/>
      </c:dateAx>
      <c:valAx>
        <c:axId val="352951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52944552"/>
        <c:crosses val="autoZero"/>
        <c:crossBetween val="between"/>
      </c:valAx>
      <c:valAx>
        <c:axId val="35294886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52949648"/>
        <c:crosses val="max"/>
        <c:crossBetween val="between"/>
      </c:valAx>
      <c:dateAx>
        <c:axId val="352949648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52948864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32</c:v>
                </c:pt>
                <c:pt idx="2">
                  <c:v>29</c:v>
                </c:pt>
                <c:pt idx="3">
                  <c:v>96</c:v>
                </c:pt>
                <c:pt idx="4">
                  <c:v>18.8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6-4491-AFEA-43D73C27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17232"/>
        <c:axId val="12011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34.4</c:v>
                </c:pt>
                <c:pt idx="2">
                  <c:v>35.5</c:v>
                </c:pt>
                <c:pt idx="3">
                  <c:v>34.700000000000003</c:v>
                </c:pt>
                <c:pt idx="4">
                  <c:v>32.299999999999997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16-4491-AFEA-43D73C27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7232"/>
        <c:axId val="120116840"/>
      </c:lineChart>
      <c:dateAx>
        <c:axId val="12011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16840"/>
        <c:crosses val="autoZero"/>
        <c:auto val="1"/>
        <c:lblOffset val="100"/>
        <c:baseTimeUnit val="years"/>
      </c:dateAx>
      <c:valAx>
        <c:axId val="12011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11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31</c:v>
                </c:pt>
                <c:pt idx="1">
                  <c:v>55</c:v>
                </c:pt>
                <c:pt idx="2">
                  <c:v>66</c:v>
                </c:pt>
                <c:pt idx="3">
                  <c:v>22</c:v>
                </c:pt>
                <c:pt idx="4">
                  <c:v>22.5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F3-423F-8B28-57D8F160A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18408"/>
        <c:axId val="12011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86.7</c:v>
                </c:pt>
                <c:pt idx="2">
                  <c:v>90.7</c:v>
                </c:pt>
                <c:pt idx="3">
                  <c:v>86.4</c:v>
                </c:pt>
                <c:pt idx="4">
                  <c:v>93.1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F3-423F-8B28-57D8F160A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8408"/>
        <c:axId val="120118800"/>
      </c:lineChart>
      <c:dateAx>
        <c:axId val="12011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18800"/>
        <c:crosses val="autoZero"/>
        <c:auto val="1"/>
        <c:lblOffset val="100"/>
        <c:baseTimeUnit val="years"/>
      </c:dateAx>
      <c:valAx>
        <c:axId val="12011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118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-5811</c:v>
                </c:pt>
                <c:pt idx="1">
                  <c:v>-3875</c:v>
                </c:pt>
                <c:pt idx="2">
                  <c:v>-1834</c:v>
                </c:pt>
                <c:pt idx="3">
                  <c:v>-2080</c:v>
                </c:pt>
                <c:pt idx="4">
                  <c:v>-1990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9-4DD6-B89A-AB8E6946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18016"/>
        <c:axId val="12011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-7408</c:v>
                </c:pt>
                <c:pt idx="1">
                  <c:v>-10419</c:v>
                </c:pt>
                <c:pt idx="2">
                  <c:v>-9739</c:v>
                </c:pt>
                <c:pt idx="3">
                  <c:v>-10274</c:v>
                </c:pt>
                <c:pt idx="4">
                  <c:v>-13530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99-4DD6-B89A-AB8E6946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8016"/>
        <c:axId val="120119192"/>
      </c:lineChart>
      <c:dateAx>
        <c:axId val="12011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19192"/>
        <c:crosses val="autoZero"/>
        <c:auto val="1"/>
        <c:lblOffset val="100"/>
        <c:baseTimeUnit val="years"/>
      </c:dateAx>
      <c:valAx>
        <c:axId val="12011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011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208</c:v>
                </c:pt>
                <c:pt idx="1">
                  <c:v>219</c:v>
                </c:pt>
                <c:pt idx="2">
                  <c:v>204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CA-4EB8-A98B-09C598A0C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14488"/>
        <c:axId val="12011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-23.1</c:v>
                </c:pt>
                <c:pt idx="1">
                  <c:v>-22.8</c:v>
                </c:pt>
                <c:pt idx="2">
                  <c:v>-17.100000000000001</c:v>
                </c:pt>
                <c:pt idx="3">
                  <c:v>-18.899999999999999</c:v>
                </c:pt>
                <c:pt idx="4">
                  <c:v>-20.100000000000001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A-4EB8-A98B-09C598A0C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4488"/>
        <c:axId val="120119584"/>
      </c:lineChart>
      <c:dateAx>
        <c:axId val="120114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19584"/>
        <c:crosses val="autoZero"/>
        <c:auto val="1"/>
        <c:lblOffset val="100"/>
        <c:baseTimeUnit val="years"/>
      </c:dateAx>
      <c:valAx>
        <c:axId val="12011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114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32</c:v>
                </c:pt>
                <c:pt idx="1">
                  <c:v>31</c:v>
                </c:pt>
                <c:pt idx="2">
                  <c:v>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5B-403D-9B00-69C3092AF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16056"/>
        <c:axId val="12011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39.9</c:v>
                </c:pt>
                <c:pt idx="1">
                  <c:v>38.4</c:v>
                </c:pt>
                <c:pt idx="2">
                  <c:v>35.799999999999997</c:v>
                </c:pt>
                <c:pt idx="3">
                  <c:v>39.4</c:v>
                </c:pt>
                <c:pt idx="4">
                  <c:v>41.5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5B-403D-9B00-69C3092AF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6056"/>
        <c:axId val="120114096"/>
      </c:lineChart>
      <c:dateAx>
        <c:axId val="120116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14096"/>
        <c:crosses val="autoZero"/>
        <c:auto val="1"/>
        <c:lblOffset val="100"/>
        <c:baseTimeUnit val="years"/>
      </c:dateAx>
      <c:valAx>
        <c:axId val="12011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116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1.4</c:v>
                </c:pt>
                <c:pt idx="1">
                  <c:v>2.2999999999999998</c:v>
                </c:pt>
                <c:pt idx="2">
                  <c:v>2.4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F8-4B6F-9EEE-013784D6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45728"/>
        <c:axId val="35294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17.3</c:v>
                </c:pt>
                <c:pt idx="1">
                  <c:v>16.7</c:v>
                </c:pt>
                <c:pt idx="2">
                  <c:v>17.399999999999999</c:v>
                </c:pt>
                <c:pt idx="3">
                  <c:v>16</c:v>
                </c:pt>
                <c:pt idx="4">
                  <c:v>15.6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F8-4B6F-9EEE-013784D6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5728"/>
        <c:axId val="352945336"/>
      </c:lineChart>
      <c:dateAx>
        <c:axId val="35294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45336"/>
        <c:crosses val="autoZero"/>
        <c:auto val="1"/>
        <c:lblOffset val="100"/>
        <c:baseTimeUnit val="years"/>
      </c:dateAx>
      <c:valAx>
        <c:axId val="35294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94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7B-4484-8805-334D2C5D8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48472"/>
        <c:axId val="35294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48.8</c:v>
                </c:pt>
                <c:pt idx="1">
                  <c:v>48</c:v>
                </c:pt>
                <c:pt idx="2">
                  <c:v>41.2</c:v>
                </c:pt>
                <c:pt idx="3">
                  <c:v>38.5</c:v>
                </c:pt>
                <c:pt idx="4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7B-4484-8805-334D2C5D8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8472"/>
        <c:axId val="352946120"/>
      </c:lineChart>
      <c:dateAx>
        <c:axId val="35294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46120"/>
        <c:crosses val="autoZero"/>
        <c:auto val="1"/>
        <c:lblOffset val="100"/>
        <c:baseTimeUnit val="years"/>
      </c:dateAx>
      <c:valAx>
        <c:axId val="35294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948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7B-439C-B442-E4B3BEF56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46904"/>
        <c:axId val="35295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7B-439C-B442-E4B3BEF56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6904"/>
        <c:axId val="352951216"/>
      </c:lineChart>
      <c:dateAx>
        <c:axId val="35294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51216"/>
        <c:crosses val="autoZero"/>
        <c:auto val="1"/>
        <c:lblOffset val="100"/>
        <c:baseTimeUnit val="years"/>
      </c:dateAx>
      <c:valAx>
        <c:axId val="35295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946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【6,552】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【△10,266】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X4" zoomScaleNormal="10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</row>
    <row r="3" spans="1:387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</row>
    <row r="4" spans="1:387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2" t="str">
        <f>データ!H6&amp;"　"&amp;データ!I6</f>
        <v>鳥取県鳥取市　浜村温泉館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6" t="s">
        <v>6</v>
      </c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 t="s">
        <v>7</v>
      </c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 t="s">
        <v>8</v>
      </c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観光施設事業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休養宿泊施設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4">
        <f>データ!S7</f>
        <v>0</v>
      </c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4"/>
      <c r="JV8" s="87" t="str">
        <f>データ!T7</f>
        <v>利用料金制</v>
      </c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 t="str">
        <f>データ!U7</f>
        <v>－</v>
      </c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3"/>
      <c r="NI8" s="89" t="s">
        <v>10</v>
      </c>
      <c r="NJ8" s="90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6" t="s">
        <v>16</v>
      </c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 t="s">
        <v>17</v>
      </c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 t="s">
        <v>18</v>
      </c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86"/>
      <c r="ND9" s="86"/>
      <c r="NE9" s="86"/>
      <c r="NF9" s="86"/>
      <c r="NG9" s="86"/>
      <c r="NH9" s="3"/>
      <c r="NI9" s="95" t="s">
        <v>19</v>
      </c>
      <c r="NJ9" s="96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7" t="str">
        <f>データ!O7</f>
        <v>該当数値なし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9"/>
      <c r="AQ10" s="97" t="str">
        <f>データ!P7</f>
        <v>該当数値なし</v>
      </c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9"/>
      <c r="CF10" s="100">
        <f>データ!Q7</f>
        <v>1996</v>
      </c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2"/>
      <c r="DU10" s="94">
        <f>データ!R7</f>
        <v>32</v>
      </c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7" t="str">
        <f>データ!V7</f>
        <v>無</v>
      </c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>
        <f>データ!W7</f>
        <v>100</v>
      </c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7" t="str">
        <f>データ!X7</f>
        <v>無</v>
      </c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2"/>
      <c r="NI10" s="103" t="s">
        <v>21</v>
      </c>
      <c r="NJ10" s="104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5" t="s">
        <v>23</v>
      </c>
      <c r="NJ11" s="105"/>
      <c r="NK11" s="105"/>
      <c r="NL11" s="105"/>
      <c r="NM11" s="105"/>
      <c r="NN11" s="105"/>
      <c r="NO11" s="105"/>
      <c r="NP11" s="105"/>
      <c r="NQ11" s="105"/>
      <c r="NR11" s="105"/>
      <c r="NS11" s="105"/>
      <c r="NT11" s="105"/>
      <c r="NU11" s="105"/>
      <c r="NV11" s="105"/>
      <c r="NW11" s="105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  <c r="NS12" s="105"/>
      <c r="NT12" s="105"/>
      <c r="NU12" s="105"/>
      <c r="NV12" s="105"/>
      <c r="NW12" s="105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  <c r="NS13" s="106"/>
      <c r="NT13" s="106"/>
      <c r="NU13" s="106"/>
      <c r="NV13" s="106"/>
      <c r="NW13" s="106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7" t="s">
        <v>24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  <c r="IW14" s="107"/>
      <c r="IX14" s="107"/>
      <c r="IY14" s="107"/>
      <c r="IZ14" s="107"/>
      <c r="JA14" s="107"/>
      <c r="JB14" s="107"/>
      <c r="JC14" s="107"/>
      <c r="JD14" s="107"/>
      <c r="JE14" s="107"/>
      <c r="JF14" s="107"/>
      <c r="JG14" s="107"/>
      <c r="JH14" s="107"/>
      <c r="JI14" s="107"/>
      <c r="JJ14" s="107"/>
      <c r="JK14" s="107"/>
      <c r="JL14" s="107"/>
      <c r="JM14" s="107"/>
      <c r="JN14" s="7"/>
      <c r="JO14" s="7"/>
      <c r="JP14" s="7"/>
      <c r="JQ14" s="7"/>
      <c r="JR14" s="7"/>
      <c r="JS14" s="7"/>
      <c r="JT14" s="109" t="s">
        <v>25</v>
      </c>
      <c r="JU14" s="107"/>
      <c r="JV14" s="107"/>
      <c r="JW14" s="107"/>
      <c r="JX14" s="107"/>
      <c r="JY14" s="107"/>
      <c r="JZ14" s="107"/>
      <c r="KA14" s="107"/>
      <c r="KB14" s="107"/>
      <c r="KC14" s="107"/>
      <c r="KD14" s="107"/>
      <c r="KE14" s="107"/>
      <c r="KF14" s="107"/>
      <c r="KG14" s="107"/>
      <c r="KH14" s="107"/>
      <c r="KI14" s="107"/>
      <c r="KJ14" s="107"/>
      <c r="KK14" s="107"/>
      <c r="KL14" s="107"/>
      <c r="KM14" s="107"/>
      <c r="KN14" s="107"/>
      <c r="KO14" s="107"/>
      <c r="KP14" s="107"/>
      <c r="KQ14" s="107"/>
      <c r="KR14" s="107"/>
      <c r="KS14" s="107"/>
      <c r="KT14" s="107"/>
      <c r="KU14" s="107"/>
      <c r="KV14" s="107"/>
      <c r="KW14" s="107"/>
      <c r="KX14" s="107"/>
      <c r="KY14" s="107"/>
      <c r="KZ14" s="107"/>
      <c r="LA14" s="107"/>
      <c r="LB14" s="107"/>
      <c r="LC14" s="107"/>
      <c r="LD14" s="107"/>
      <c r="LE14" s="107"/>
      <c r="LF14" s="107"/>
      <c r="LG14" s="107"/>
      <c r="LH14" s="107"/>
      <c r="LI14" s="107"/>
      <c r="LJ14" s="107"/>
      <c r="LK14" s="107"/>
      <c r="LL14" s="107"/>
      <c r="LM14" s="107"/>
      <c r="LN14" s="107"/>
      <c r="LO14" s="107"/>
      <c r="LP14" s="107"/>
      <c r="LQ14" s="107"/>
      <c r="LR14" s="107"/>
      <c r="LS14" s="107"/>
      <c r="LT14" s="107"/>
      <c r="LU14" s="107"/>
      <c r="LV14" s="107"/>
      <c r="LW14" s="107"/>
      <c r="LX14" s="107"/>
      <c r="LY14" s="107"/>
      <c r="LZ14" s="107"/>
      <c r="MA14" s="107"/>
      <c r="MB14" s="107"/>
      <c r="MC14" s="107"/>
      <c r="MD14" s="107"/>
      <c r="ME14" s="107"/>
      <c r="MF14" s="107"/>
      <c r="MG14" s="107"/>
      <c r="MH14" s="107"/>
      <c r="MI14" s="107"/>
      <c r="MJ14" s="107"/>
      <c r="MK14" s="107"/>
      <c r="ML14" s="107"/>
      <c r="MM14" s="107"/>
      <c r="MN14" s="107"/>
      <c r="MO14" s="107"/>
      <c r="MP14" s="107"/>
      <c r="MQ14" s="107"/>
      <c r="MR14" s="107"/>
      <c r="MS14" s="107"/>
      <c r="MT14" s="107"/>
      <c r="MU14" s="107"/>
      <c r="MV14" s="107"/>
      <c r="MW14" s="107"/>
      <c r="MX14" s="107"/>
      <c r="MY14" s="107"/>
      <c r="MZ14" s="107"/>
      <c r="NA14" s="107"/>
      <c r="NB14" s="107"/>
      <c r="NC14" s="107"/>
      <c r="ND14" s="107"/>
      <c r="NE14" s="107"/>
      <c r="NF14" s="107"/>
      <c r="NG14" s="110"/>
      <c r="NH14" s="2"/>
      <c r="NI14" s="113" t="s">
        <v>26</v>
      </c>
      <c r="NJ14" s="114"/>
      <c r="NK14" s="114"/>
      <c r="NL14" s="114"/>
      <c r="NM14" s="114"/>
      <c r="NN14" s="114"/>
      <c r="NO14" s="114"/>
      <c r="NP14" s="114"/>
      <c r="NQ14" s="114"/>
      <c r="NR14" s="114"/>
      <c r="NS14" s="114"/>
      <c r="NT14" s="114"/>
      <c r="NU14" s="114"/>
      <c r="NV14" s="114"/>
      <c r="NW14" s="115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20"/>
      <c r="JO15" s="20"/>
      <c r="JP15" s="20"/>
      <c r="JQ15" s="20"/>
      <c r="JR15" s="20"/>
      <c r="JS15" s="20"/>
      <c r="JT15" s="111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12"/>
      <c r="NH15" s="2"/>
      <c r="NI15" s="116" t="s">
        <v>153</v>
      </c>
      <c r="NJ15" s="117"/>
      <c r="NK15" s="117"/>
      <c r="NL15" s="117"/>
      <c r="NM15" s="117"/>
      <c r="NN15" s="117"/>
      <c r="NO15" s="117"/>
      <c r="NP15" s="117"/>
      <c r="NQ15" s="117"/>
      <c r="NR15" s="117"/>
      <c r="NS15" s="117"/>
      <c r="NT15" s="117"/>
      <c r="NU15" s="117"/>
      <c r="NV15" s="117"/>
      <c r="NW15" s="118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6"/>
      <c r="NJ16" s="117"/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8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6"/>
      <c r="NJ17" s="117"/>
      <c r="NK17" s="117"/>
      <c r="NL17" s="117"/>
      <c r="NM17" s="117"/>
      <c r="NN17" s="117"/>
      <c r="NO17" s="117"/>
      <c r="NP17" s="117"/>
      <c r="NQ17" s="117"/>
      <c r="NR17" s="117"/>
      <c r="NS17" s="117"/>
      <c r="NT17" s="117"/>
      <c r="NU17" s="117"/>
      <c r="NV17" s="117"/>
      <c r="NW17" s="118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6"/>
      <c r="NJ18" s="117"/>
      <c r="NK18" s="117"/>
      <c r="NL18" s="117"/>
      <c r="NM18" s="117"/>
      <c r="NN18" s="117"/>
      <c r="NO18" s="117"/>
      <c r="NP18" s="117"/>
      <c r="NQ18" s="117"/>
      <c r="NR18" s="117"/>
      <c r="NS18" s="117"/>
      <c r="NT18" s="117"/>
      <c r="NU18" s="117"/>
      <c r="NV18" s="117"/>
      <c r="NW18" s="118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6"/>
      <c r="NJ19" s="117"/>
      <c r="NK19" s="117"/>
      <c r="NL19" s="117"/>
      <c r="NM19" s="117"/>
      <c r="NN19" s="117"/>
      <c r="NO19" s="117"/>
      <c r="NP19" s="117"/>
      <c r="NQ19" s="117"/>
      <c r="NR19" s="117"/>
      <c r="NS19" s="117"/>
      <c r="NT19" s="117"/>
      <c r="NU19" s="117"/>
      <c r="NV19" s="117"/>
      <c r="NW19" s="118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6"/>
      <c r="NJ20" s="117"/>
      <c r="NK20" s="117"/>
      <c r="NL20" s="117"/>
      <c r="NM20" s="117"/>
      <c r="NN20" s="117"/>
      <c r="NO20" s="117"/>
      <c r="NP20" s="117"/>
      <c r="NQ20" s="117"/>
      <c r="NR20" s="117"/>
      <c r="NS20" s="117"/>
      <c r="NT20" s="117"/>
      <c r="NU20" s="117"/>
      <c r="NV20" s="117"/>
      <c r="NW20" s="118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6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8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6"/>
      <c r="NJ22" s="117"/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8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6"/>
      <c r="NJ23" s="117"/>
      <c r="NK23" s="117"/>
      <c r="NL23" s="117"/>
      <c r="NM23" s="117"/>
      <c r="NN23" s="117"/>
      <c r="NO23" s="117"/>
      <c r="NP23" s="117"/>
      <c r="NQ23" s="117"/>
      <c r="NR23" s="117"/>
      <c r="NS23" s="117"/>
      <c r="NT23" s="117"/>
      <c r="NU23" s="117"/>
      <c r="NV23" s="117"/>
      <c r="NW23" s="118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6"/>
      <c r="NJ24" s="117"/>
      <c r="NK24" s="117"/>
      <c r="NL24" s="117"/>
      <c r="NM24" s="117"/>
      <c r="NN24" s="117"/>
      <c r="NO24" s="117"/>
      <c r="NP24" s="117"/>
      <c r="NQ24" s="117"/>
      <c r="NR24" s="117"/>
      <c r="NS24" s="117"/>
      <c r="NT24" s="117"/>
      <c r="NU24" s="117"/>
      <c r="NV24" s="117"/>
      <c r="NW24" s="118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6"/>
      <c r="NJ25" s="117"/>
      <c r="NK25" s="117"/>
      <c r="NL25" s="117"/>
      <c r="NM25" s="117"/>
      <c r="NN25" s="117"/>
      <c r="NO25" s="117"/>
      <c r="NP25" s="117"/>
      <c r="NQ25" s="117"/>
      <c r="NR25" s="117"/>
      <c r="NS25" s="117"/>
      <c r="NT25" s="117"/>
      <c r="NU25" s="117"/>
      <c r="NV25" s="117"/>
      <c r="NW25" s="118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6"/>
      <c r="NJ26" s="117"/>
      <c r="NK26" s="117"/>
      <c r="NL26" s="117"/>
      <c r="NM26" s="117"/>
      <c r="NN26" s="117"/>
      <c r="NO26" s="117"/>
      <c r="NP26" s="117"/>
      <c r="NQ26" s="117"/>
      <c r="NR26" s="117"/>
      <c r="NS26" s="117"/>
      <c r="NT26" s="117"/>
      <c r="NU26" s="117"/>
      <c r="NV26" s="117"/>
      <c r="NW26" s="118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6"/>
      <c r="NJ27" s="117"/>
      <c r="NK27" s="117"/>
      <c r="NL27" s="117"/>
      <c r="NM27" s="117"/>
      <c r="NN27" s="117"/>
      <c r="NO27" s="117"/>
      <c r="NP27" s="117"/>
      <c r="NQ27" s="117"/>
      <c r="NR27" s="117"/>
      <c r="NS27" s="117"/>
      <c r="NT27" s="117"/>
      <c r="NU27" s="117"/>
      <c r="NV27" s="117"/>
      <c r="NW27" s="118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6"/>
      <c r="NJ28" s="117"/>
      <c r="NK28" s="117"/>
      <c r="NL28" s="117"/>
      <c r="NM28" s="117"/>
      <c r="NN28" s="117"/>
      <c r="NO28" s="117"/>
      <c r="NP28" s="117"/>
      <c r="NQ28" s="117"/>
      <c r="NR28" s="117"/>
      <c r="NS28" s="117"/>
      <c r="NT28" s="117"/>
      <c r="NU28" s="117"/>
      <c r="NV28" s="117"/>
      <c r="NW28" s="118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6"/>
      <c r="NJ29" s="117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8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2">
        <f>データ!$B$11</f>
        <v>41275</v>
      </c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>
        <f>データ!$C$11</f>
        <v>41640</v>
      </c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>
        <f>データ!$D$11</f>
        <v>42005</v>
      </c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>
        <f>データ!$E$11</f>
        <v>42370</v>
      </c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>
        <f>データ!$F$11</f>
        <v>42736</v>
      </c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2">
        <f>データ!$B$11</f>
        <v>41275</v>
      </c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>
        <f>データ!$C$11</f>
        <v>41640</v>
      </c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>
        <f>データ!$D$11</f>
        <v>42005</v>
      </c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>
        <f>データ!$E$11</f>
        <v>42370</v>
      </c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>
        <f>データ!$F$11</f>
        <v>42736</v>
      </c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2">
        <f>データ!$B$11</f>
        <v>41275</v>
      </c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>
        <f>データ!$C$11</f>
        <v>41640</v>
      </c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>
        <f>データ!$D$11</f>
        <v>42005</v>
      </c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>
        <f>データ!$E$11</f>
        <v>42370</v>
      </c>
      <c r="IK30" s="122"/>
      <c r="IL30" s="122"/>
      <c r="IM30" s="122"/>
      <c r="IN30" s="122"/>
      <c r="IO30" s="122"/>
      <c r="IP30" s="122"/>
      <c r="IQ30" s="122"/>
      <c r="IR30" s="122"/>
      <c r="IS30" s="122"/>
      <c r="IT30" s="122"/>
      <c r="IU30" s="122"/>
      <c r="IV30" s="122"/>
      <c r="IW30" s="122"/>
      <c r="IX30" s="122">
        <f>データ!$F$11</f>
        <v>42736</v>
      </c>
      <c r="IY30" s="122"/>
      <c r="IZ30" s="122"/>
      <c r="JA30" s="122"/>
      <c r="JB30" s="122"/>
      <c r="JC30" s="122"/>
      <c r="JD30" s="122"/>
      <c r="JE30" s="122"/>
      <c r="JF30" s="122"/>
      <c r="JG30" s="122"/>
      <c r="JH30" s="122"/>
      <c r="JI30" s="122"/>
      <c r="JJ30" s="122"/>
      <c r="JK30" s="122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19"/>
      <c r="NJ30" s="120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1"/>
    </row>
    <row r="31" spans="1:387" ht="13.5" customHeight="1" x14ac:dyDescent="0.15">
      <c r="A31" s="2"/>
      <c r="B31" s="21"/>
      <c r="C31" s="4"/>
      <c r="D31" s="4"/>
      <c r="E31" s="4"/>
      <c r="F31" s="4"/>
      <c r="I31" s="123" t="s">
        <v>27</v>
      </c>
      <c r="J31" s="123"/>
      <c r="K31" s="123"/>
      <c r="L31" s="123"/>
      <c r="M31" s="123"/>
      <c r="N31" s="123"/>
      <c r="O31" s="123"/>
      <c r="P31" s="123"/>
      <c r="Q31" s="123"/>
      <c r="R31" s="124">
        <f>データ!Y7</f>
        <v>31</v>
      </c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>
        <f>データ!Z7</f>
        <v>55</v>
      </c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>
        <f>データ!AA7</f>
        <v>66</v>
      </c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>
        <f>データ!AB7</f>
        <v>22</v>
      </c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>
        <f>データ!AC7</f>
        <v>22.5</v>
      </c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3" t="s">
        <v>27</v>
      </c>
      <c r="CX31" s="123"/>
      <c r="CY31" s="123"/>
      <c r="CZ31" s="123"/>
      <c r="DA31" s="123"/>
      <c r="DB31" s="123"/>
      <c r="DC31" s="123"/>
      <c r="DD31" s="123"/>
      <c r="DE31" s="123"/>
      <c r="DF31" s="124">
        <f>データ!AJ7</f>
        <v>60</v>
      </c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>
        <f>データ!AK7</f>
        <v>32</v>
      </c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>
        <f>データ!AL7</f>
        <v>29</v>
      </c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>
        <f>データ!AM7</f>
        <v>96</v>
      </c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>
        <f>データ!AN7</f>
        <v>18.8</v>
      </c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3" t="s">
        <v>27</v>
      </c>
      <c r="GL31" s="123"/>
      <c r="GM31" s="123"/>
      <c r="GN31" s="123"/>
      <c r="GO31" s="123"/>
      <c r="GP31" s="123"/>
      <c r="GQ31" s="123"/>
      <c r="GR31" s="123"/>
      <c r="GS31" s="123"/>
      <c r="GT31" s="125">
        <f>データ!AU7</f>
        <v>43413</v>
      </c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>
        <f>データ!AV7</f>
        <v>3853</v>
      </c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>
        <f>データ!AW7</f>
        <v>642</v>
      </c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>
        <f>データ!AX7</f>
        <v>0</v>
      </c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  <c r="IW31" s="125"/>
      <c r="IX31" s="125">
        <f>データ!AY7</f>
        <v>0</v>
      </c>
      <c r="IY31" s="125"/>
      <c r="IZ31" s="125"/>
      <c r="JA31" s="125"/>
      <c r="JB31" s="125"/>
      <c r="JC31" s="125"/>
      <c r="JD31" s="125"/>
      <c r="JE31" s="125"/>
      <c r="JF31" s="125"/>
      <c r="JG31" s="125"/>
      <c r="JH31" s="125"/>
      <c r="JI31" s="125"/>
      <c r="JJ31" s="125"/>
      <c r="JK31" s="125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3" t="s">
        <v>28</v>
      </c>
      <c r="NJ31" s="114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5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3" t="s">
        <v>29</v>
      </c>
      <c r="J32" s="123"/>
      <c r="K32" s="123"/>
      <c r="L32" s="123"/>
      <c r="M32" s="123"/>
      <c r="N32" s="123"/>
      <c r="O32" s="123"/>
      <c r="P32" s="123"/>
      <c r="Q32" s="123"/>
      <c r="R32" s="124">
        <f>データ!AD7</f>
        <v>83.8</v>
      </c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>
        <f>データ!AE7</f>
        <v>86.7</v>
      </c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>
        <f>データ!AF7</f>
        <v>90.7</v>
      </c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>
        <f>データ!AG7</f>
        <v>86.4</v>
      </c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>
        <f>データ!AH7</f>
        <v>93.1</v>
      </c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3" t="s">
        <v>29</v>
      </c>
      <c r="CX32" s="123"/>
      <c r="CY32" s="123"/>
      <c r="CZ32" s="123"/>
      <c r="DA32" s="123"/>
      <c r="DB32" s="123"/>
      <c r="DC32" s="123"/>
      <c r="DD32" s="123"/>
      <c r="DE32" s="123"/>
      <c r="DF32" s="124">
        <f>データ!AO7</f>
        <v>29.3</v>
      </c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>
        <f>データ!AP7</f>
        <v>34.4</v>
      </c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>
        <f>データ!AQ7</f>
        <v>35.5</v>
      </c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>
        <f>データ!AR7</f>
        <v>34.700000000000003</v>
      </c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>
        <f>データ!AS7</f>
        <v>32.299999999999997</v>
      </c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3" t="s">
        <v>29</v>
      </c>
      <c r="GL32" s="123"/>
      <c r="GM32" s="123"/>
      <c r="GN32" s="123"/>
      <c r="GO32" s="123"/>
      <c r="GP32" s="123"/>
      <c r="GQ32" s="123"/>
      <c r="GR32" s="123"/>
      <c r="GS32" s="123"/>
      <c r="GT32" s="125">
        <f>データ!AZ7</f>
        <v>29009</v>
      </c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>
        <f>データ!BA7</f>
        <v>4046</v>
      </c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>
        <f>データ!BB7</f>
        <v>4096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>
        <f>データ!BC7</f>
        <v>11889</v>
      </c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>
        <f>データ!BD7</f>
        <v>15661</v>
      </c>
      <c r="IY32" s="125"/>
      <c r="IZ32" s="125"/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6" t="s">
        <v>154</v>
      </c>
      <c r="NJ32" s="117"/>
      <c r="NK32" s="117"/>
      <c r="NL32" s="117"/>
      <c r="NM32" s="117"/>
      <c r="NN32" s="117"/>
      <c r="NO32" s="117"/>
      <c r="NP32" s="117"/>
      <c r="NQ32" s="117"/>
      <c r="NR32" s="117"/>
      <c r="NS32" s="117"/>
      <c r="NT32" s="117"/>
      <c r="NU32" s="117"/>
      <c r="NV32" s="117"/>
      <c r="NW32" s="118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6"/>
      <c r="NJ33" s="117"/>
      <c r="NK33" s="117"/>
      <c r="NL33" s="117"/>
      <c r="NM33" s="117"/>
      <c r="NN33" s="117"/>
      <c r="NO33" s="117"/>
      <c r="NP33" s="117"/>
      <c r="NQ33" s="117"/>
      <c r="NR33" s="117"/>
      <c r="NS33" s="117"/>
      <c r="NT33" s="117"/>
      <c r="NU33" s="117"/>
      <c r="NV33" s="117"/>
      <c r="NW33" s="118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126" t="s">
        <v>30</v>
      </c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4"/>
      <c r="CN34" s="4"/>
      <c r="CO34" s="4"/>
      <c r="CP34" s="4"/>
      <c r="CQ34" s="4"/>
      <c r="CR34" s="4"/>
      <c r="CS34" s="4"/>
      <c r="CT34" s="4"/>
      <c r="CU34" s="4"/>
      <c r="CV34" s="126" t="s">
        <v>31</v>
      </c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23"/>
      <c r="GB34" s="23"/>
      <c r="GC34" s="23"/>
      <c r="GD34" s="23"/>
      <c r="GE34" s="23"/>
      <c r="GF34" s="23"/>
      <c r="GG34" s="23"/>
      <c r="GH34" s="23"/>
      <c r="GI34" s="23"/>
      <c r="GJ34" s="126" t="s">
        <v>32</v>
      </c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  <c r="IV34" s="126"/>
      <c r="IW34" s="126"/>
      <c r="IX34" s="126"/>
      <c r="IY34" s="126"/>
      <c r="IZ34" s="126"/>
      <c r="JA34" s="126"/>
      <c r="JB34" s="126"/>
      <c r="JC34" s="126"/>
      <c r="JD34" s="126"/>
      <c r="JE34" s="126"/>
      <c r="JF34" s="126"/>
      <c r="JG34" s="126"/>
      <c r="JH34" s="126"/>
      <c r="JI34" s="126"/>
      <c r="JJ34" s="126"/>
      <c r="JK34" s="126"/>
      <c r="JL34" s="126"/>
      <c r="JM34" s="126"/>
      <c r="JN34" s="126"/>
      <c r="JO34" s="4"/>
      <c r="JP34" s="4"/>
      <c r="JQ34" s="4"/>
      <c r="JR34" s="4"/>
      <c r="JS34" s="4"/>
      <c r="JT34" s="127" t="s">
        <v>33</v>
      </c>
      <c r="JU34" s="126"/>
      <c r="JV34" s="126"/>
      <c r="JW34" s="126"/>
      <c r="JX34" s="126"/>
      <c r="JY34" s="126"/>
      <c r="JZ34" s="126"/>
      <c r="KA34" s="126"/>
      <c r="KB34" s="126"/>
      <c r="KC34" s="126"/>
      <c r="KD34" s="126"/>
      <c r="KE34" s="126"/>
      <c r="KF34" s="126"/>
      <c r="KG34" s="126"/>
      <c r="KH34" s="126"/>
      <c r="KI34" s="126"/>
      <c r="KJ34" s="126"/>
      <c r="KK34" s="126"/>
      <c r="KL34" s="126"/>
      <c r="KM34" s="126"/>
      <c r="KN34" s="126"/>
      <c r="KO34" s="126"/>
      <c r="KP34" s="126"/>
      <c r="KQ34" s="126"/>
      <c r="KR34" s="126"/>
      <c r="KS34" s="126"/>
      <c r="KT34" s="126"/>
      <c r="KU34" s="126"/>
      <c r="KV34" s="126"/>
      <c r="KW34" s="126"/>
      <c r="KX34" s="126"/>
      <c r="KY34" s="126"/>
      <c r="KZ34" s="126"/>
      <c r="LA34" s="126"/>
      <c r="LB34" s="126"/>
      <c r="LC34" s="126"/>
      <c r="LD34" s="126"/>
      <c r="LE34" s="126"/>
      <c r="LF34" s="126"/>
      <c r="LG34" s="126"/>
      <c r="LH34" s="126"/>
      <c r="LI34" s="126"/>
      <c r="LJ34" s="126"/>
      <c r="LK34" s="126"/>
      <c r="LL34" s="126"/>
      <c r="LM34" s="126"/>
      <c r="LN34" s="126"/>
      <c r="LO34" s="126"/>
      <c r="LP34" s="126"/>
      <c r="LQ34" s="126"/>
      <c r="LR34" s="126"/>
      <c r="LS34" s="126"/>
      <c r="LT34" s="126"/>
      <c r="LU34" s="126"/>
      <c r="LV34" s="126"/>
      <c r="LW34" s="126"/>
      <c r="LX34" s="126"/>
      <c r="LY34" s="126"/>
      <c r="LZ34" s="126"/>
      <c r="MA34" s="126"/>
      <c r="MB34" s="126"/>
      <c r="MC34" s="126"/>
      <c r="MD34" s="126"/>
      <c r="ME34" s="126"/>
      <c r="MF34" s="126"/>
      <c r="MG34" s="126"/>
      <c r="MH34" s="126"/>
      <c r="MI34" s="126"/>
      <c r="MJ34" s="126"/>
      <c r="MK34" s="126"/>
      <c r="ML34" s="126"/>
      <c r="MM34" s="126"/>
      <c r="MN34" s="126"/>
      <c r="MO34" s="126"/>
      <c r="MP34" s="126"/>
      <c r="MQ34" s="126"/>
      <c r="MR34" s="126"/>
      <c r="MS34" s="126"/>
      <c r="MT34" s="126"/>
      <c r="MU34" s="126"/>
      <c r="MV34" s="126"/>
      <c r="MW34" s="126"/>
      <c r="MX34" s="126"/>
      <c r="MY34" s="126"/>
      <c r="MZ34" s="126"/>
      <c r="NA34" s="126"/>
      <c r="NB34" s="126"/>
      <c r="NC34" s="126"/>
      <c r="ND34" s="126"/>
      <c r="NE34" s="126"/>
      <c r="NF34" s="126"/>
      <c r="NG34" s="128"/>
      <c r="NH34" s="2"/>
      <c r="NI34" s="116"/>
      <c r="NJ34" s="117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8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4"/>
      <c r="CN35" s="4"/>
      <c r="CO35" s="4"/>
      <c r="CP35" s="4"/>
      <c r="CQ35" s="4"/>
      <c r="CR35" s="4"/>
      <c r="CS35" s="4"/>
      <c r="CT35" s="4"/>
      <c r="CU35" s="4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23"/>
      <c r="GB35" s="23"/>
      <c r="GC35" s="23"/>
      <c r="GD35" s="23"/>
      <c r="GE35" s="23"/>
      <c r="GF35" s="23"/>
      <c r="GG35" s="23"/>
      <c r="GH35" s="23"/>
      <c r="GI35" s="23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  <c r="IV35" s="126"/>
      <c r="IW35" s="126"/>
      <c r="IX35" s="126"/>
      <c r="IY35" s="126"/>
      <c r="IZ35" s="126"/>
      <c r="JA35" s="126"/>
      <c r="JB35" s="126"/>
      <c r="JC35" s="126"/>
      <c r="JD35" s="126"/>
      <c r="JE35" s="126"/>
      <c r="JF35" s="126"/>
      <c r="JG35" s="126"/>
      <c r="JH35" s="126"/>
      <c r="JI35" s="126"/>
      <c r="JJ35" s="126"/>
      <c r="JK35" s="126"/>
      <c r="JL35" s="126"/>
      <c r="JM35" s="126"/>
      <c r="JN35" s="126"/>
      <c r="JO35" s="4"/>
      <c r="JP35" s="4"/>
      <c r="JQ35" s="4"/>
      <c r="JR35" s="4"/>
      <c r="JS35" s="4"/>
      <c r="JT35" s="103"/>
      <c r="JU35" s="104"/>
      <c r="JV35" s="104"/>
      <c r="JW35" s="104"/>
      <c r="JX35" s="104"/>
      <c r="JY35" s="104"/>
      <c r="JZ35" s="104"/>
      <c r="KA35" s="104"/>
      <c r="KB35" s="104"/>
      <c r="KC35" s="104"/>
      <c r="KD35" s="104"/>
      <c r="KE35" s="104"/>
      <c r="KF35" s="104"/>
      <c r="KG35" s="104"/>
      <c r="KH35" s="104"/>
      <c r="KI35" s="104"/>
      <c r="KJ35" s="104"/>
      <c r="KK35" s="104"/>
      <c r="KL35" s="104"/>
      <c r="KM35" s="104"/>
      <c r="KN35" s="104"/>
      <c r="KO35" s="104"/>
      <c r="KP35" s="104"/>
      <c r="KQ35" s="104"/>
      <c r="KR35" s="104"/>
      <c r="KS35" s="104"/>
      <c r="KT35" s="104"/>
      <c r="KU35" s="104"/>
      <c r="KV35" s="104"/>
      <c r="KW35" s="104"/>
      <c r="KX35" s="104"/>
      <c r="KY35" s="104"/>
      <c r="KZ35" s="104"/>
      <c r="LA35" s="104"/>
      <c r="LB35" s="104"/>
      <c r="LC35" s="104"/>
      <c r="LD35" s="104"/>
      <c r="LE35" s="104"/>
      <c r="LF35" s="104"/>
      <c r="LG35" s="104"/>
      <c r="LH35" s="104"/>
      <c r="LI35" s="104"/>
      <c r="LJ35" s="104"/>
      <c r="LK35" s="104"/>
      <c r="LL35" s="104"/>
      <c r="LM35" s="104"/>
      <c r="LN35" s="104"/>
      <c r="LO35" s="104"/>
      <c r="LP35" s="104"/>
      <c r="LQ35" s="104"/>
      <c r="LR35" s="104"/>
      <c r="LS35" s="104"/>
      <c r="LT35" s="104"/>
      <c r="LU35" s="104"/>
      <c r="LV35" s="104"/>
      <c r="LW35" s="104"/>
      <c r="LX35" s="104"/>
      <c r="LY35" s="104"/>
      <c r="LZ35" s="104"/>
      <c r="MA35" s="104"/>
      <c r="MB35" s="104"/>
      <c r="MC35" s="104"/>
      <c r="MD35" s="104"/>
      <c r="ME35" s="104"/>
      <c r="MF35" s="104"/>
      <c r="MG35" s="104"/>
      <c r="MH35" s="104"/>
      <c r="MI35" s="104"/>
      <c r="MJ35" s="104"/>
      <c r="MK35" s="104"/>
      <c r="ML35" s="104"/>
      <c r="MM35" s="104"/>
      <c r="MN35" s="104"/>
      <c r="MO35" s="104"/>
      <c r="MP35" s="104"/>
      <c r="MQ35" s="104"/>
      <c r="MR35" s="104"/>
      <c r="MS35" s="104"/>
      <c r="MT35" s="104"/>
      <c r="MU35" s="104"/>
      <c r="MV35" s="104"/>
      <c r="MW35" s="104"/>
      <c r="MX35" s="104"/>
      <c r="MY35" s="104"/>
      <c r="MZ35" s="104"/>
      <c r="NA35" s="104"/>
      <c r="NB35" s="104"/>
      <c r="NC35" s="104"/>
      <c r="ND35" s="104"/>
      <c r="NE35" s="104"/>
      <c r="NF35" s="104"/>
      <c r="NG35" s="129"/>
      <c r="NH35" s="2"/>
      <c r="NI35" s="116"/>
      <c r="NJ35" s="117"/>
      <c r="NK35" s="117"/>
      <c r="NL35" s="117"/>
      <c r="NM35" s="117"/>
      <c r="NN35" s="117"/>
      <c r="NO35" s="117"/>
      <c r="NP35" s="117"/>
      <c r="NQ35" s="117"/>
      <c r="NR35" s="117"/>
      <c r="NS35" s="117"/>
      <c r="NT35" s="117"/>
      <c r="NU35" s="117"/>
      <c r="NV35" s="117"/>
      <c r="NW35" s="118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6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8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6"/>
      <c r="NJ37" s="117"/>
      <c r="NK37" s="117"/>
      <c r="NL37" s="117"/>
      <c r="NM37" s="117"/>
      <c r="NN37" s="117"/>
      <c r="NO37" s="117"/>
      <c r="NP37" s="117"/>
      <c r="NQ37" s="117"/>
      <c r="NR37" s="117"/>
      <c r="NS37" s="117"/>
      <c r="NT37" s="117"/>
      <c r="NU37" s="117"/>
      <c r="NV37" s="117"/>
      <c r="NW37" s="118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6"/>
      <c r="NJ38" s="117"/>
      <c r="NK38" s="117"/>
      <c r="NL38" s="117"/>
      <c r="NM38" s="117"/>
      <c r="NN38" s="117"/>
      <c r="NO38" s="117"/>
      <c r="NP38" s="117"/>
      <c r="NQ38" s="117"/>
      <c r="NR38" s="117"/>
      <c r="NS38" s="117"/>
      <c r="NT38" s="117"/>
      <c r="NU38" s="117"/>
      <c r="NV38" s="117"/>
      <c r="NW38" s="118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6"/>
      <c r="NJ39" s="117"/>
      <c r="NK39" s="117"/>
      <c r="NL39" s="117"/>
      <c r="NM39" s="117"/>
      <c r="NN39" s="117"/>
      <c r="NO39" s="117"/>
      <c r="NP39" s="117"/>
      <c r="NQ39" s="117"/>
      <c r="NR39" s="117"/>
      <c r="NS39" s="117"/>
      <c r="NT39" s="117"/>
      <c r="NU39" s="117"/>
      <c r="NV39" s="117"/>
      <c r="NW39" s="118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6"/>
      <c r="NJ40" s="117"/>
      <c r="NK40" s="117"/>
      <c r="NL40" s="117"/>
      <c r="NM40" s="117"/>
      <c r="NN40" s="117"/>
      <c r="NO40" s="117"/>
      <c r="NP40" s="117"/>
      <c r="NQ40" s="117"/>
      <c r="NR40" s="117"/>
      <c r="NS40" s="117"/>
      <c r="NT40" s="117"/>
      <c r="NU40" s="117"/>
      <c r="NV40" s="117"/>
      <c r="NW40" s="118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6"/>
      <c r="NJ41" s="117"/>
      <c r="NK41" s="117"/>
      <c r="NL41" s="117"/>
      <c r="NM41" s="117"/>
      <c r="NN41" s="117"/>
      <c r="NO41" s="117"/>
      <c r="NP41" s="117"/>
      <c r="NQ41" s="117"/>
      <c r="NR41" s="117"/>
      <c r="NS41" s="117"/>
      <c r="NT41" s="117"/>
      <c r="NU41" s="117"/>
      <c r="NV41" s="117"/>
      <c r="NW41" s="118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6"/>
      <c r="NJ42" s="117"/>
      <c r="NK42" s="117"/>
      <c r="NL42" s="117"/>
      <c r="NM42" s="117"/>
      <c r="NN42" s="117"/>
      <c r="NO42" s="117"/>
      <c r="NP42" s="117"/>
      <c r="NQ42" s="117"/>
      <c r="NR42" s="117"/>
      <c r="NS42" s="117"/>
      <c r="NT42" s="117"/>
      <c r="NU42" s="117"/>
      <c r="NV42" s="117"/>
      <c r="NW42" s="118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6"/>
      <c r="NJ43" s="117"/>
      <c r="NK43" s="117"/>
      <c r="NL43" s="117"/>
      <c r="NM43" s="117"/>
      <c r="NN43" s="117"/>
      <c r="NO43" s="117"/>
      <c r="NP43" s="117"/>
      <c r="NQ43" s="117"/>
      <c r="NR43" s="117"/>
      <c r="NS43" s="117"/>
      <c r="NT43" s="117"/>
      <c r="NU43" s="117"/>
      <c r="NV43" s="117"/>
      <c r="NW43" s="118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6"/>
      <c r="NJ44" s="117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8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6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8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6"/>
      <c r="NJ46" s="117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8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19"/>
      <c r="NJ47" s="120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1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3" t="s">
        <v>34</v>
      </c>
      <c r="NJ48" s="114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5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6" t="s">
        <v>155</v>
      </c>
      <c r="NJ49" s="117"/>
      <c r="NK49" s="117"/>
      <c r="NL49" s="117"/>
      <c r="NM49" s="117"/>
      <c r="NN49" s="117"/>
      <c r="NO49" s="117"/>
      <c r="NP49" s="117"/>
      <c r="NQ49" s="117"/>
      <c r="NR49" s="117"/>
      <c r="NS49" s="117"/>
      <c r="NT49" s="117"/>
      <c r="NU49" s="117"/>
      <c r="NV49" s="117"/>
      <c r="NW49" s="118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6"/>
      <c r="NJ50" s="117"/>
      <c r="NK50" s="117"/>
      <c r="NL50" s="117"/>
      <c r="NM50" s="117"/>
      <c r="NN50" s="117"/>
      <c r="NO50" s="117"/>
      <c r="NP50" s="117"/>
      <c r="NQ50" s="117"/>
      <c r="NR50" s="117"/>
      <c r="NS50" s="117"/>
      <c r="NT50" s="117"/>
      <c r="NU50" s="117"/>
      <c r="NV50" s="117"/>
      <c r="NW50" s="118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6"/>
      <c r="NJ51" s="117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8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2">
        <f>データ!$B$11</f>
        <v>41275</v>
      </c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>
        <f>データ!$C$11</f>
        <v>41640</v>
      </c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>
        <f>データ!$D$11</f>
        <v>42005</v>
      </c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>
        <f>データ!$E$11</f>
        <v>42370</v>
      </c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>
        <f>データ!$F$11</f>
        <v>42736</v>
      </c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2">
        <f>データ!$B$11</f>
        <v>41275</v>
      </c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>
        <f>データ!$C$11</f>
        <v>41640</v>
      </c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>
        <f>データ!$D$11</f>
        <v>42005</v>
      </c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>
        <f>データ!$E$11</f>
        <v>42370</v>
      </c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>
        <f>データ!$F$11</f>
        <v>42736</v>
      </c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2">
        <f>データ!$B$11</f>
        <v>41275</v>
      </c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>
        <f>データ!$C$11</f>
        <v>41640</v>
      </c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>
        <f>データ!$D$11</f>
        <v>42005</v>
      </c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>
        <f>データ!$E$11</f>
        <v>42370</v>
      </c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  <c r="IW52" s="122"/>
      <c r="IX52" s="122">
        <f>データ!$F$11</f>
        <v>42736</v>
      </c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2">
        <f>データ!$B$11</f>
        <v>41275</v>
      </c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>
        <f>データ!$C$11</f>
        <v>41640</v>
      </c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>
        <f>データ!$D$11</f>
        <v>42005</v>
      </c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>
        <f>データ!$E$11</f>
        <v>42370</v>
      </c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>
        <f>データ!$F$11</f>
        <v>42736</v>
      </c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4"/>
      <c r="NA52" s="4"/>
      <c r="NB52" s="4"/>
      <c r="NC52" s="4"/>
      <c r="ND52" s="4"/>
      <c r="NE52" s="4"/>
      <c r="NF52" s="4"/>
      <c r="NG52" s="22"/>
      <c r="NH52" s="2"/>
      <c r="NI52" s="116"/>
      <c r="NJ52" s="117"/>
      <c r="NK52" s="117"/>
      <c r="NL52" s="117"/>
      <c r="NM52" s="117"/>
      <c r="NN52" s="117"/>
      <c r="NO52" s="117"/>
      <c r="NP52" s="117"/>
      <c r="NQ52" s="117"/>
      <c r="NR52" s="117"/>
      <c r="NS52" s="117"/>
      <c r="NT52" s="117"/>
      <c r="NU52" s="117"/>
      <c r="NV52" s="117"/>
      <c r="NW52" s="118"/>
    </row>
    <row r="53" spans="1:387" ht="13.5" customHeight="1" x14ac:dyDescent="0.15">
      <c r="A53" s="2"/>
      <c r="B53" s="21"/>
      <c r="C53" s="4"/>
      <c r="D53" s="4"/>
      <c r="E53" s="4"/>
      <c r="F53" s="4"/>
      <c r="I53" s="123" t="s">
        <v>27</v>
      </c>
      <c r="J53" s="123"/>
      <c r="K53" s="123"/>
      <c r="L53" s="123"/>
      <c r="M53" s="123"/>
      <c r="N53" s="123"/>
      <c r="O53" s="123"/>
      <c r="P53" s="123"/>
      <c r="Q53" s="123"/>
      <c r="R53" s="124">
        <f>データ!BF7</f>
        <v>1.4</v>
      </c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>
        <f>データ!BG7</f>
        <v>2.2999999999999998</v>
      </c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>
        <f>データ!BH7</f>
        <v>2.4</v>
      </c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>
        <f>データ!BI7</f>
        <v>0</v>
      </c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>
        <f>データ!BJ7</f>
        <v>0</v>
      </c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3" t="s">
        <v>27</v>
      </c>
      <c r="CX53" s="123"/>
      <c r="CY53" s="123"/>
      <c r="CZ53" s="123"/>
      <c r="DA53" s="123"/>
      <c r="DB53" s="123"/>
      <c r="DC53" s="123"/>
      <c r="DD53" s="123"/>
      <c r="DE53" s="123"/>
      <c r="DF53" s="124">
        <f>データ!BQ7</f>
        <v>32</v>
      </c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>
        <f>データ!BR7</f>
        <v>31</v>
      </c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>
        <f>データ!BS7</f>
        <v>28</v>
      </c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>
        <f>データ!BT7</f>
        <v>0</v>
      </c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>
        <f>データ!BU7</f>
        <v>0</v>
      </c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3" t="s">
        <v>27</v>
      </c>
      <c r="GL53" s="123"/>
      <c r="GM53" s="123"/>
      <c r="GN53" s="123"/>
      <c r="GO53" s="123"/>
      <c r="GP53" s="123"/>
      <c r="GQ53" s="123"/>
      <c r="GR53" s="123"/>
      <c r="GS53" s="123"/>
      <c r="GT53" s="124">
        <f>データ!CB7</f>
        <v>208</v>
      </c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>
        <f>データ!CC7</f>
        <v>219</v>
      </c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>
        <f>データ!CD7</f>
        <v>204</v>
      </c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>
        <f>データ!CE7</f>
        <v>0</v>
      </c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  <c r="IU53" s="124"/>
      <c r="IV53" s="124"/>
      <c r="IW53" s="124"/>
      <c r="IX53" s="124">
        <f>データ!CF7</f>
        <v>0</v>
      </c>
      <c r="IY53" s="124"/>
      <c r="IZ53" s="124"/>
      <c r="JA53" s="124"/>
      <c r="JB53" s="124"/>
      <c r="JC53" s="124"/>
      <c r="JD53" s="124"/>
      <c r="JE53" s="124"/>
      <c r="JF53" s="124"/>
      <c r="JG53" s="124"/>
      <c r="JH53" s="124"/>
      <c r="JI53" s="124"/>
      <c r="JJ53" s="124"/>
      <c r="JK53" s="12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3" t="s">
        <v>27</v>
      </c>
      <c r="JZ53" s="123"/>
      <c r="KA53" s="123"/>
      <c r="KB53" s="123"/>
      <c r="KC53" s="123"/>
      <c r="KD53" s="123"/>
      <c r="KE53" s="123"/>
      <c r="KF53" s="123"/>
      <c r="KG53" s="123"/>
      <c r="KH53" s="125">
        <f>データ!CM7</f>
        <v>-5811</v>
      </c>
      <c r="KI53" s="125"/>
      <c r="KJ53" s="125"/>
      <c r="KK53" s="125"/>
      <c r="KL53" s="125"/>
      <c r="KM53" s="125"/>
      <c r="KN53" s="125"/>
      <c r="KO53" s="125"/>
      <c r="KP53" s="125"/>
      <c r="KQ53" s="125"/>
      <c r="KR53" s="125"/>
      <c r="KS53" s="125"/>
      <c r="KT53" s="125"/>
      <c r="KU53" s="125"/>
      <c r="KV53" s="125">
        <f>データ!CN7</f>
        <v>-3875</v>
      </c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/>
      <c r="LI53" s="125"/>
      <c r="LJ53" s="125">
        <f>データ!CO7</f>
        <v>-1834</v>
      </c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>
        <f>データ!CP7</f>
        <v>-2080</v>
      </c>
      <c r="LY53" s="125"/>
      <c r="LZ53" s="125"/>
      <c r="MA53" s="125"/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>
        <f>データ!CQ7</f>
        <v>-1990</v>
      </c>
      <c r="MM53" s="125"/>
      <c r="MN53" s="125"/>
      <c r="MO53" s="125"/>
      <c r="MP53" s="125"/>
      <c r="MQ53" s="125"/>
      <c r="MR53" s="125"/>
      <c r="MS53" s="125"/>
      <c r="MT53" s="125"/>
      <c r="MU53" s="125"/>
      <c r="MV53" s="125"/>
      <c r="MW53" s="125"/>
      <c r="MX53" s="125"/>
      <c r="MY53" s="125"/>
      <c r="MZ53" s="4"/>
      <c r="NA53" s="4"/>
      <c r="NB53" s="4"/>
      <c r="NC53" s="4"/>
      <c r="ND53" s="4"/>
      <c r="NE53" s="4"/>
      <c r="NF53" s="4"/>
      <c r="NG53" s="22"/>
      <c r="NH53" s="2"/>
      <c r="NI53" s="116"/>
      <c r="NJ53" s="117"/>
      <c r="NK53" s="117"/>
      <c r="NL53" s="117"/>
      <c r="NM53" s="117"/>
      <c r="NN53" s="117"/>
      <c r="NO53" s="117"/>
      <c r="NP53" s="117"/>
      <c r="NQ53" s="117"/>
      <c r="NR53" s="117"/>
      <c r="NS53" s="117"/>
      <c r="NT53" s="117"/>
      <c r="NU53" s="117"/>
      <c r="NV53" s="117"/>
      <c r="NW53" s="118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3" t="s">
        <v>29</v>
      </c>
      <c r="J54" s="123"/>
      <c r="K54" s="123"/>
      <c r="L54" s="123"/>
      <c r="M54" s="123"/>
      <c r="N54" s="123"/>
      <c r="O54" s="123"/>
      <c r="P54" s="123"/>
      <c r="Q54" s="123"/>
      <c r="R54" s="124">
        <f>データ!BK7</f>
        <v>17.3</v>
      </c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>
        <f>データ!BL7</f>
        <v>16.7</v>
      </c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>
        <f>データ!BM7</f>
        <v>17.399999999999999</v>
      </c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>
        <f>データ!BN7</f>
        <v>16</v>
      </c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>
        <f>データ!BO7</f>
        <v>15.6</v>
      </c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3" t="s">
        <v>29</v>
      </c>
      <c r="CX54" s="123"/>
      <c r="CY54" s="123"/>
      <c r="CZ54" s="123"/>
      <c r="DA54" s="123"/>
      <c r="DB54" s="123"/>
      <c r="DC54" s="123"/>
      <c r="DD54" s="123"/>
      <c r="DE54" s="123"/>
      <c r="DF54" s="124">
        <f>データ!BV7</f>
        <v>39.9</v>
      </c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>
        <f>データ!BW7</f>
        <v>38.4</v>
      </c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>
        <f>データ!BX7</f>
        <v>35.799999999999997</v>
      </c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>
        <f>データ!BY7</f>
        <v>39.4</v>
      </c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>
        <f>データ!BZ7</f>
        <v>41.5</v>
      </c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3" t="s">
        <v>29</v>
      </c>
      <c r="GL54" s="123"/>
      <c r="GM54" s="123"/>
      <c r="GN54" s="123"/>
      <c r="GO54" s="123"/>
      <c r="GP54" s="123"/>
      <c r="GQ54" s="123"/>
      <c r="GR54" s="123"/>
      <c r="GS54" s="123"/>
      <c r="GT54" s="124">
        <f>データ!CG7</f>
        <v>-23.1</v>
      </c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>
        <f>データ!CH7</f>
        <v>-22.8</v>
      </c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>
        <f>データ!CI7</f>
        <v>-17.100000000000001</v>
      </c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>
        <f>データ!CJ7</f>
        <v>-18.899999999999999</v>
      </c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  <c r="IU54" s="124"/>
      <c r="IV54" s="124"/>
      <c r="IW54" s="124"/>
      <c r="IX54" s="124">
        <f>データ!CK7</f>
        <v>-20.100000000000001</v>
      </c>
      <c r="IY54" s="124"/>
      <c r="IZ54" s="124"/>
      <c r="JA54" s="124"/>
      <c r="JB54" s="124"/>
      <c r="JC54" s="124"/>
      <c r="JD54" s="124"/>
      <c r="JE54" s="124"/>
      <c r="JF54" s="124"/>
      <c r="JG54" s="124"/>
      <c r="JH54" s="124"/>
      <c r="JI54" s="124"/>
      <c r="JJ54" s="124"/>
      <c r="JK54" s="12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3" t="s">
        <v>29</v>
      </c>
      <c r="JZ54" s="123"/>
      <c r="KA54" s="123"/>
      <c r="KB54" s="123"/>
      <c r="KC54" s="123"/>
      <c r="KD54" s="123"/>
      <c r="KE54" s="123"/>
      <c r="KF54" s="123"/>
      <c r="KG54" s="123"/>
      <c r="KH54" s="131">
        <f>データ!CR7</f>
        <v>-7408</v>
      </c>
      <c r="KI54" s="132"/>
      <c r="KJ54" s="132"/>
      <c r="KK54" s="132"/>
      <c r="KL54" s="132"/>
      <c r="KM54" s="132"/>
      <c r="KN54" s="132"/>
      <c r="KO54" s="132"/>
      <c r="KP54" s="132"/>
      <c r="KQ54" s="132"/>
      <c r="KR54" s="132"/>
      <c r="KS54" s="132"/>
      <c r="KT54" s="132"/>
      <c r="KU54" s="133"/>
      <c r="KV54" s="131">
        <f>データ!CS7</f>
        <v>-10419</v>
      </c>
      <c r="KW54" s="132"/>
      <c r="KX54" s="132"/>
      <c r="KY54" s="132"/>
      <c r="KZ54" s="132"/>
      <c r="LA54" s="132"/>
      <c r="LB54" s="132"/>
      <c r="LC54" s="132"/>
      <c r="LD54" s="132"/>
      <c r="LE54" s="132"/>
      <c r="LF54" s="132"/>
      <c r="LG54" s="132"/>
      <c r="LH54" s="132"/>
      <c r="LI54" s="133"/>
      <c r="LJ54" s="131">
        <f>データ!CT7</f>
        <v>-9739</v>
      </c>
      <c r="LK54" s="132"/>
      <c r="LL54" s="132"/>
      <c r="LM54" s="132"/>
      <c r="LN54" s="132"/>
      <c r="LO54" s="132"/>
      <c r="LP54" s="132"/>
      <c r="LQ54" s="132"/>
      <c r="LR54" s="132"/>
      <c r="LS54" s="132"/>
      <c r="LT54" s="132"/>
      <c r="LU54" s="132"/>
      <c r="LV54" s="132"/>
      <c r="LW54" s="133"/>
      <c r="LX54" s="131">
        <f>データ!CU7</f>
        <v>-10274</v>
      </c>
      <c r="LY54" s="132"/>
      <c r="LZ54" s="132"/>
      <c r="MA54" s="132"/>
      <c r="MB54" s="132"/>
      <c r="MC54" s="132"/>
      <c r="MD54" s="132"/>
      <c r="ME54" s="132"/>
      <c r="MF54" s="132"/>
      <c r="MG54" s="132"/>
      <c r="MH54" s="132"/>
      <c r="MI54" s="132"/>
      <c r="MJ54" s="132"/>
      <c r="MK54" s="133"/>
      <c r="ML54" s="131">
        <f>データ!CV7</f>
        <v>-13530</v>
      </c>
      <c r="MM54" s="132"/>
      <c r="MN54" s="132"/>
      <c r="MO54" s="132"/>
      <c r="MP54" s="132"/>
      <c r="MQ54" s="132"/>
      <c r="MR54" s="132"/>
      <c r="MS54" s="132"/>
      <c r="MT54" s="132"/>
      <c r="MU54" s="132"/>
      <c r="MV54" s="132"/>
      <c r="MW54" s="132"/>
      <c r="MX54" s="132"/>
      <c r="MY54" s="133"/>
      <c r="MZ54" s="4"/>
      <c r="NA54" s="4"/>
      <c r="NB54" s="4"/>
      <c r="NC54" s="4"/>
      <c r="ND54" s="4"/>
      <c r="NE54" s="4"/>
      <c r="NF54" s="4"/>
      <c r="NG54" s="22"/>
      <c r="NH54" s="2"/>
      <c r="NI54" s="116"/>
      <c r="NJ54" s="117"/>
      <c r="NK54" s="117"/>
      <c r="NL54" s="117"/>
      <c r="NM54" s="117"/>
      <c r="NN54" s="117"/>
      <c r="NO54" s="117"/>
      <c r="NP54" s="117"/>
      <c r="NQ54" s="117"/>
      <c r="NR54" s="117"/>
      <c r="NS54" s="117"/>
      <c r="NT54" s="117"/>
      <c r="NU54" s="117"/>
      <c r="NV54" s="117"/>
      <c r="NW54" s="118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6"/>
      <c r="NJ55" s="117"/>
      <c r="NK55" s="117"/>
      <c r="NL55" s="117"/>
      <c r="NM55" s="117"/>
      <c r="NN55" s="117"/>
      <c r="NO55" s="117"/>
      <c r="NP55" s="117"/>
      <c r="NQ55" s="117"/>
      <c r="NR55" s="117"/>
      <c r="NS55" s="117"/>
      <c r="NT55" s="117"/>
      <c r="NU55" s="117"/>
      <c r="NV55" s="117"/>
      <c r="NW55" s="118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126" t="s">
        <v>35</v>
      </c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4"/>
      <c r="CN56" s="4"/>
      <c r="CO56" s="4"/>
      <c r="CP56" s="4"/>
      <c r="CQ56" s="4"/>
      <c r="CR56" s="4"/>
      <c r="CS56" s="4"/>
      <c r="CT56" s="4"/>
      <c r="CU56" s="4"/>
      <c r="CV56" s="126" t="s">
        <v>36</v>
      </c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  <c r="FS56" s="126"/>
      <c r="FT56" s="126"/>
      <c r="FU56" s="126"/>
      <c r="FV56" s="126"/>
      <c r="FW56" s="126"/>
      <c r="FX56" s="126"/>
      <c r="FY56" s="126"/>
      <c r="FZ56" s="126"/>
      <c r="GA56" s="23"/>
      <c r="GB56" s="23"/>
      <c r="GC56" s="23"/>
      <c r="GD56" s="23"/>
      <c r="GE56" s="23"/>
      <c r="GF56" s="23"/>
      <c r="GG56" s="23"/>
      <c r="GH56" s="23"/>
      <c r="GI56" s="23"/>
      <c r="GJ56" s="126" t="s">
        <v>37</v>
      </c>
      <c r="GK56" s="126"/>
      <c r="GL56" s="126"/>
      <c r="GM56" s="126"/>
      <c r="GN56" s="126"/>
      <c r="GO56" s="126"/>
      <c r="GP56" s="126"/>
      <c r="GQ56" s="126"/>
      <c r="GR56" s="126"/>
      <c r="GS56" s="126"/>
      <c r="GT56" s="126"/>
      <c r="GU56" s="126"/>
      <c r="GV56" s="126"/>
      <c r="GW56" s="126"/>
      <c r="GX56" s="126"/>
      <c r="GY56" s="126"/>
      <c r="GZ56" s="126"/>
      <c r="HA56" s="126"/>
      <c r="HB56" s="126"/>
      <c r="HC56" s="126"/>
      <c r="HD56" s="126"/>
      <c r="HE56" s="126"/>
      <c r="HF56" s="126"/>
      <c r="HG56" s="126"/>
      <c r="HH56" s="126"/>
      <c r="HI56" s="126"/>
      <c r="HJ56" s="126"/>
      <c r="HK56" s="126"/>
      <c r="HL56" s="126"/>
      <c r="HM56" s="126"/>
      <c r="HN56" s="126"/>
      <c r="HO56" s="126"/>
      <c r="HP56" s="126"/>
      <c r="HQ56" s="126"/>
      <c r="HR56" s="126"/>
      <c r="HS56" s="126"/>
      <c r="HT56" s="126"/>
      <c r="HU56" s="126"/>
      <c r="HV56" s="126"/>
      <c r="HW56" s="126"/>
      <c r="HX56" s="126"/>
      <c r="HY56" s="126"/>
      <c r="HZ56" s="126"/>
      <c r="IA56" s="126"/>
      <c r="IB56" s="126"/>
      <c r="IC56" s="126"/>
      <c r="ID56" s="126"/>
      <c r="IE56" s="126"/>
      <c r="IF56" s="126"/>
      <c r="IG56" s="126"/>
      <c r="IH56" s="126"/>
      <c r="II56" s="126"/>
      <c r="IJ56" s="126"/>
      <c r="IK56" s="126"/>
      <c r="IL56" s="126"/>
      <c r="IM56" s="126"/>
      <c r="IN56" s="126"/>
      <c r="IO56" s="126"/>
      <c r="IP56" s="126"/>
      <c r="IQ56" s="126"/>
      <c r="IR56" s="126"/>
      <c r="IS56" s="126"/>
      <c r="IT56" s="126"/>
      <c r="IU56" s="126"/>
      <c r="IV56" s="126"/>
      <c r="IW56" s="126"/>
      <c r="IX56" s="126"/>
      <c r="IY56" s="126"/>
      <c r="IZ56" s="126"/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6"/>
      <c r="JL56" s="126"/>
      <c r="JM56" s="126"/>
      <c r="JN56" s="126"/>
      <c r="JO56" s="4"/>
      <c r="JP56" s="4"/>
      <c r="JQ56" s="4"/>
      <c r="JR56" s="4"/>
      <c r="JS56" s="4"/>
      <c r="JT56" s="4"/>
      <c r="JU56" s="4"/>
      <c r="JV56" s="4"/>
      <c r="JW56" s="4"/>
      <c r="JX56" s="126" t="s">
        <v>38</v>
      </c>
      <c r="JY56" s="126"/>
      <c r="JZ56" s="126"/>
      <c r="KA56" s="126"/>
      <c r="KB56" s="126"/>
      <c r="KC56" s="126"/>
      <c r="KD56" s="126"/>
      <c r="KE56" s="126"/>
      <c r="KF56" s="126"/>
      <c r="KG56" s="126"/>
      <c r="KH56" s="126"/>
      <c r="KI56" s="126"/>
      <c r="KJ56" s="126"/>
      <c r="KK56" s="126"/>
      <c r="KL56" s="126"/>
      <c r="KM56" s="126"/>
      <c r="KN56" s="126"/>
      <c r="KO56" s="126"/>
      <c r="KP56" s="126"/>
      <c r="KQ56" s="126"/>
      <c r="KR56" s="126"/>
      <c r="KS56" s="126"/>
      <c r="KT56" s="126"/>
      <c r="KU56" s="126"/>
      <c r="KV56" s="126"/>
      <c r="KW56" s="126"/>
      <c r="KX56" s="126"/>
      <c r="KY56" s="126"/>
      <c r="KZ56" s="126"/>
      <c r="LA56" s="126"/>
      <c r="LB56" s="126"/>
      <c r="LC56" s="126"/>
      <c r="LD56" s="126"/>
      <c r="LE56" s="126"/>
      <c r="LF56" s="126"/>
      <c r="LG56" s="126"/>
      <c r="LH56" s="126"/>
      <c r="LI56" s="126"/>
      <c r="LJ56" s="126"/>
      <c r="LK56" s="126"/>
      <c r="LL56" s="126"/>
      <c r="LM56" s="126"/>
      <c r="LN56" s="126"/>
      <c r="LO56" s="126"/>
      <c r="LP56" s="126"/>
      <c r="LQ56" s="126"/>
      <c r="LR56" s="126"/>
      <c r="LS56" s="126"/>
      <c r="LT56" s="126"/>
      <c r="LU56" s="126"/>
      <c r="LV56" s="126"/>
      <c r="LW56" s="126"/>
      <c r="LX56" s="126"/>
      <c r="LY56" s="126"/>
      <c r="LZ56" s="126"/>
      <c r="MA56" s="126"/>
      <c r="MB56" s="126"/>
      <c r="MC56" s="126"/>
      <c r="MD56" s="126"/>
      <c r="ME56" s="126"/>
      <c r="MF56" s="126"/>
      <c r="MG56" s="126"/>
      <c r="MH56" s="126"/>
      <c r="MI56" s="126"/>
      <c r="MJ56" s="126"/>
      <c r="MK56" s="126"/>
      <c r="ML56" s="126"/>
      <c r="MM56" s="126"/>
      <c r="MN56" s="126"/>
      <c r="MO56" s="126"/>
      <c r="MP56" s="126"/>
      <c r="MQ56" s="126"/>
      <c r="MR56" s="126"/>
      <c r="MS56" s="126"/>
      <c r="MT56" s="126"/>
      <c r="MU56" s="126"/>
      <c r="MV56" s="126"/>
      <c r="MW56" s="126"/>
      <c r="MX56" s="126"/>
      <c r="MY56" s="126"/>
      <c r="MZ56" s="126"/>
      <c r="NA56" s="126"/>
      <c r="NB56" s="126"/>
      <c r="NC56" s="23"/>
      <c r="ND56" s="23"/>
      <c r="NE56" s="23"/>
      <c r="NF56" s="23"/>
      <c r="NG56" s="22"/>
      <c r="NH56" s="2"/>
      <c r="NI56" s="116"/>
      <c r="NJ56" s="117"/>
      <c r="NK56" s="117"/>
      <c r="NL56" s="117"/>
      <c r="NM56" s="117"/>
      <c r="NN56" s="117"/>
      <c r="NO56" s="117"/>
      <c r="NP56" s="117"/>
      <c r="NQ56" s="117"/>
      <c r="NR56" s="117"/>
      <c r="NS56" s="117"/>
      <c r="NT56" s="117"/>
      <c r="NU56" s="117"/>
      <c r="NV56" s="117"/>
      <c r="NW56" s="118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4"/>
      <c r="CN57" s="4"/>
      <c r="CO57" s="4"/>
      <c r="CP57" s="4"/>
      <c r="CQ57" s="4"/>
      <c r="CR57" s="4"/>
      <c r="CS57" s="4"/>
      <c r="CT57" s="4"/>
      <c r="CU57" s="4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  <c r="FS57" s="126"/>
      <c r="FT57" s="126"/>
      <c r="FU57" s="126"/>
      <c r="FV57" s="126"/>
      <c r="FW57" s="126"/>
      <c r="FX57" s="126"/>
      <c r="FY57" s="126"/>
      <c r="FZ57" s="126"/>
      <c r="GA57" s="23"/>
      <c r="GB57" s="23"/>
      <c r="GC57" s="23"/>
      <c r="GD57" s="23"/>
      <c r="GE57" s="23"/>
      <c r="GF57" s="23"/>
      <c r="GG57" s="23"/>
      <c r="GH57" s="23"/>
      <c r="GI57" s="23"/>
      <c r="GJ57" s="126"/>
      <c r="GK57" s="126"/>
      <c r="GL57" s="126"/>
      <c r="GM57" s="126"/>
      <c r="GN57" s="126"/>
      <c r="GO57" s="126"/>
      <c r="GP57" s="126"/>
      <c r="GQ57" s="126"/>
      <c r="GR57" s="126"/>
      <c r="GS57" s="126"/>
      <c r="GT57" s="126"/>
      <c r="GU57" s="126"/>
      <c r="GV57" s="126"/>
      <c r="GW57" s="126"/>
      <c r="GX57" s="126"/>
      <c r="GY57" s="126"/>
      <c r="GZ57" s="126"/>
      <c r="HA57" s="126"/>
      <c r="HB57" s="126"/>
      <c r="HC57" s="126"/>
      <c r="HD57" s="126"/>
      <c r="HE57" s="126"/>
      <c r="HF57" s="126"/>
      <c r="HG57" s="126"/>
      <c r="HH57" s="126"/>
      <c r="HI57" s="126"/>
      <c r="HJ57" s="126"/>
      <c r="HK57" s="126"/>
      <c r="HL57" s="126"/>
      <c r="HM57" s="126"/>
      <c r="HN57" s="126"/>
      <c r="HO57" s="126"/>
      <c r="HP57" s="126"/>
      <c r="HQ57" s="126"/>
      <c r="HR57" s="126"/>
      <c r="HS57" s="126"/>
      <c r="HT57" s="126"/>
      <c r="HU57" s="126"/>
      <c r="HV57" s="126"/>
      <c r="HW57" s="126"/>
      <c r="HX57" s="126"/>
      <c r="HY57" s="126"/>
      <c r="HZ57" s="126"/>
      <c r="IA57" s="126"/>
      <c r="IB57" s="126"/>
      <c r="IC57" s="126"/>
      <c r="ID57" s="126"/>
      <c r="IE57" s="126"/>
      <c r="IF57" s="126"/>
      <c r="IG57" s="126"/>
      <c r="IH57" s="126"/>
      <c r="II57" s="126"/>
      <c r="IJ57" s="126"/>
      <c r="IK57" s="126"/>
      <c r="IL57" s="126"/>
      <c r="IM57" s="126"/>
      <c r="IN57" s="126"/>
      <c r="IO57" s="126"/>
      <c r="IP57" s="126"/>
      <c r="IQ57" s="126"/>
      <c r="IR57" s="126"/>
      <c r="IS57" s="126"/>
      <c r="IT57" s="126"/>
      <c r="IU57" s="126"/>
      <c r="IV57" s="126"/>
      <c r="IW57" s="126"/>
      <c r="IX57" s="126"/>
      <c r="IY57" s="126"/>
      <c r="IZ57" s="126"/>
      <c r="JA57" s="126"/>
      <c r="JB57" s="126"/>
      <c r="JC57" s="126"/>
      <c r="JD57" s="126"/>
      <c r="JE57" s="126"/>
      <c r="JF57" s="126"/>
      <c r="JG57" s="126"/>
      <c r="JH57" s="126"/>
      <c r="JI57" s="126"/>
      <c r="JJ57" s="126"/>
      <c r="JK57" s="126"/>
      <c r="JL57" s="126"/>
      <c r="JM57" s="126"/>
      <c r="JN57" s="126"/>
      <c r="JO57" s="4"/>
      <c r="JP57" s="4"/>
      <c r="JQ57" s="4"/>
      <c r="JR57" s="4"/>
      <c r="JS57" s="4"/>
      <c r="JT57" s="4"/>
      <c r="JU57" s="4"/>
      <c r="JV57" s="4"/>
      <c r="JW57" s="4"/>
      <c r="JX57" s="126"/>
      <c r="JY57" s="126"/>
      <c r="JZ57" s="126"/>
      <c r="KA57" s="126"/>
      <c r="KB57" s="126"/>
      <c r="KC57" s="126"/>
      <c r="KD57" s="126"/>
      <c r="KE57" s="126"/>
      <c r="KF57" s="126"/>
      <c r="KG57" s="126"/>
      <c r="KH57" s="126"/>
      <c r="KI57" s="126"/>
      <c r="KJ57" s="126"/>
      <c r="KK57" s="126"/>
      <c r="KL57" s="126"/>
      <c r="KM57" s="126"/>
      <c r="KN57" s="126"/>
      <c r="KO57" s="126"/>
      <c r="KP57" s="126"/>
      <c r="KQ57" s="126"/>
      <c r="KR57" s="126"/>
      <c r="KS57" s="126"/>
      <c r="KT57" s="126"/>
      <c r="KU57" s="126"/>
      <c r="KV57" s="126"/>
      <c r="KW57" s="126"/>
      <c r="KX57" s="126"/>
      <c r="KY57" s="126"/>
      <c r="KZ57" s="126"/>
      <c r="LA57" s="126"/>
      <c r="LB57" s="126"/>
      <c r="LC57" s="126"/>
      <c r="LD57" s="126"/>
      <c r="LE57" s="126"/>
      <c r="LF57" s="126"/>
      <c r="LG57" s="126"/>
      <c r="LH57" s="126"/>
      <c r="LI57" s="126"/>
      <c r="LJ57" s="126"/>
      <c r="LK57" s="126"/>
      <c r="LL57" s="126"/>
      <c r="LM57" s="126"/>
      <c r="LN57" s="126"/>
      <c r="LO57" s="126"/>
      <c r="LP57" s="126"/>
      <c r="LQ57" s="126"/>
      <c r="LR57" s="126"/>
      <c r="LS57" s="126"/>
      <c r="LT57" s="126"/>
      <c r="LU57" s="126"/>
      <c r="LV57" s="126"/>
      <c r="LW57" s="126"/>
      <c r="LX57" s="126"/>
      <c r="LY57" s="126"/>
      <c r="LZ57" s="126"/>
      <c r="MA57" s="126"/>
      <c r="MB57" s="126"/>
      <c r="MC57" s="126"/>
      <c r="MD57" s="126"/>
      <c r="ME57" s="126"/>
      <c r="MF57" s="126"/>
      <c r="MG57" s="126"/>
      <c r="MH57" s="126"/>
      <c r="MI57" s="126"/>
      <c r="MJ57" s="126"/>
      <c r="MK57" s="126"/>
      <c r="ML57" s="126"/>
      <c r="MM57" s="126"/>
      <c r="MN57" s="126"/>
      <c r="MO57" s="126"/>
      <c r="MP57" s="126"/>
      <c r="MQ57" s="126"/>
      <c r="MR57" s="126"/>
      <c r="MS57" s="126"/>
      <c r="MT57" s="126"/>
      <c r="MU57" s="126"/>
      <c r="MV57" s="126"/>
      <c r="MW57" s="126"/>
      <c r="MX57" s="126"/>
      <c r="MY57" s="126"/>
      <c r="MZ57" s="126"/>
      <c r="NA57" s="126"/>
      <c r="NB57" s="126"/>
      <c r="NC57" s="23"/>
      <c r="ND57" s="23"/>
      <c r="NE57" s="23"/>
      <c r="NF57" s="23"/>
      <c r="NG57" s="22"/>
      <c r="NH57" s="2"/>
      <c r="NI57" s="116"/>
      <c r="NJ57" s="117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8"/>
    </row>
    <row r="58" spans="1:387" ht="13.5" customHeight="1" x14ac:dyDescent="0.15">
      <c r="A58" s="2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5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4"/>
      <c r="BG58" s="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5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5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5"/>
      <c r="DB58" s="24"/>
      <c r="DC58" s="24"/>
      <c r="DD58" s="24"/>
      <c r="DE58" s="24"/>
      <c r="DF58" s="24"/>
      <c r="DG58" s="24"/>
      <c r="DH58" s="24"/>
      <c r="DI58" s="24"/>
      <c r="DJ58" s="25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4"/>
      <c r="GQ58" s="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5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5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5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4"/>
      <c r="IU58" s="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5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5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5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4"/>
      <c r="LC58" s="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5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2"/>
      <c r="NH58" s="2"/>
      <c r="NI58" s="116"/>
      <c r="NJ58" s="117"/>
      <c r="NK58" s="117"/>
      <c r="NL58" s="117"/>
      <c r="NM58" s="117"/>
      <c r="NN58" s="117"/>
      <c r="NO58" s="117"/>
      <c r="NP58" s="117"/>
      <c r="NQ58" s="117"/>
      <c r="NR58" s="117"/>
      <c r="NS58" s="117"/>
      <c r="NT58" s="117"/>
      <c r="NU58" s="117"/>
      <c r="NV58" s="117"/>
      <c r="NW58" s="118"/>
    </row>
    <row r="59" spans="1:387" ht="13.5" customHeight="1" x14ac:dyDescent="0.15">
      <c r="A59" s="2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8"/>
      <c r="NH59" s="2"/>
      <c r="NI59" s="116"/>
      <c r="NJ59" s="117"/>
      <c r="NK59" s="117"/>
      <c r="NL59" s="117"/>
      <c r="NM59" s="117"/>
      <c r="NN59" s="117"/>
      <c r="NO59" s="117"/>
      <c r="NP59" s="117"/>
      <c r="NQ59" s="117"/>
      <c r="NR59" s="117"/>
      <c r="NS59" s="117"/>
      <c r="NT59" s="117"/>
      <c r="NU59" s="117"/>
      <c r="NV59" s="117"/>
      <c r="NW59" s="118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7" t="s">
        <v>39</v>
      </c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  <c r="IW60" s="107"/>
      <c r="IX60" s="107"/>
      <c r="IY60" s="107"/>
      <c r="IZ60" s="107"/>
      <c r="JA60" s="107"/>
      <c r="JB60" s="107"/>
      <c r="JC60" s="107"/>
      <c r="JD60" s="107"/>
      <c r="JE60" s="107"/>
      <c r="JF60" s="107"/>
      <c r="JG60" s="107"/>
      <c r="JH60" s="107"/>
      <c r="JI60" s="107"/>
      <c r="JJ60" s="107"/>
      <c r="JK60" s="107"/>
      <c r="JL60" s="107"/>
      <c r="JM60" s="107"/>
      <c r="JN60" s="107"/>
      <c r="JO60" s="107"/>
      <c r="JP60" s="107"/>
      <c r="JQ60" s="107"/>
      <c r="JR60" s="107"/>
      <c r="JS60" s="107"/>
      <c r="JT60" s="107"/>
      <c r="JU60" s="107"/>
      <c r="JV60" s="107"/>
      <c r="JW60" s="107"/>
      <c r="JX60" s="107"/>
      <c r="JY60" s="107"/>
      <c r="JZ60" s="107"/>
      <c r="KA60" s="107"/>
      <c r="KB60" s="107"/>
      <c r="KC60" s="107"/>
      <c r="KD60" s="107"/>
      <c r="KE60" s="107"/>
      <c r="KF60" s="107"/>
      <c r="KG60" s="107"/>
      <c r="KH60" s="107"/>
      <c r="KI60" s="107"/>
      <c r="KJ60" s="107"/>
      <c r="KK60" s="107"/>
      <c r="KL60" s="107"/>
      <c r="KM60" s="107"/>
      <c r="KN60" s="107"/>
      <c r="KO60" s="107"/>
      <c r="KP60" s="107"/>
      <c r="KQ60" s="107"/>
      <c r="KR60" s="107"/>
      <c r="KS60" s="107"/>
      <c r="KT60" s="107"/>
      <c r="KU60" s="107"/>
      <c r="KV60" s="107"/>
      <c r="KW60" s="107"/>
      <c r="KX60" s="107"/>
      <c r="KY60" s="107"/>
      <c r="KZ60" s="107"/>
      <c r="LA60" s="107"/>
      <c r="LB60" s="107"/>
      <c r="LC60" s="107"/>
      <c r="LD60" s="107"/>
      <c r="LE60" s="107"/>
      <c r="LF60" s="107"/>
      <c r="LG60" s="107"/>
      <c r="LH60" s="107"/>
      <c r="LI60" s="107"/>
      <c r="LJ60" s="107"/>
      <c r="LK60" s="107"/>
      <c r="LL60" s="107"/>
      <c r="LM60" s="107"/>
      <c r="LN60" s="107"/>
      <c r="LO60" s="107"/>
      <c r="LP60" s="107"/>
      <c r="LQ60" s="107"/>
      <c r="LR60" s="107"/>
      <c r="LS60" s="107"/>
      <c r="LT60" s="107"/>
      <c r="LU60" s="107"/>
      <c r="LV60" s="107"/>
      <c r="LW60" s="107"/>
      <c r="LX60" s="107"/>
      <c r="LY60" s="107"/>
      <c r="LZ60" s="107"/>
      <c r="MA60" s="107"/>
      <c r="MB60" s="107"/>
      <c r="MC60" s="107"/>
      <c r="MD60" s="107"/>
      <c r="ME60" s="107"/>
      <c r="MF60" s="107"/>
      <c r="MG60" s="107"/>
      <c r="MH60" s="107"/>
      <c r="MI60" s="107"/>
      <c r="MJ60" s="107"/>
      <c r="MK60" s="107"/>
      <c r="ML60" s="107"/>
      <c r="MM60" s="107"/>
      <c r="MN60" s="107"/>
      <c r="MO60" s="107"/>
      <c r="MP60" s="107"/>
      <c r="MQ60" s="107"/>
      <c r="MR60" s="107"/>
      <c r="MS60" s="107"/>
      <c r="MT60" s="107"/>
      <c r="MU60" s="107"/>
      <c r="MV60" s="107"/>
      <c r="MW60" s="107"/>
      <c r="MX60" s="107"/>
      <c r="MY60" s="107"/>
      <c r="MZ60" s="107"/>
      <c r="NA60" s="107"/>
      <c r="NB60" s="20"/>
      <c r="NC60" s="20"/>
      <c r="ND60" s="20"/>
      <c r="NE60" s="20"/>
      <c r="NF60" s="20"/>
      <c r="NG60" s="29"/>
      <c r="NH60" s="2"/>
      <c r="NI60" s="116"/>
      <c r="NJ60" s="117"/>
      <c r="NK60" s="117"/>
      <c r="NL60" s="117"/>
      <c r="NM60" s="117"/>
      <c r="NN60" s="117"/>
      <c r="NO60" s="117"/>
      <c r="NP60" s="117"/>
      <c r="NQ60" s="117"/>
      <c r="NR60" s="117"/>
      <c r="NS60" s="117"/>
      <c r="NT60" s="117"/>
      <c r="NU60" s="117"/>
      <c r="NV60" s="117"/>
      <c r="NW60" s="118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  <c r="EO61" s="108"/>
      <c r="EP61" s="108"/>
      <c r="EQ61" s="108"/>
      <c r="ER61" s="108"/>
      <c r="ES61" s="108"/>
      <c r="ET61" s="108"/>
      <c r="EU61" s="108"/>
      <c r="EV61" s="108"/>
      <c r="EW61" s="108"/>
      <c r="EX61" s="108"/>
      <c r="EY61" s="108"/>
      <c r="EZ61" s="108"/>
      <c r="FA61" s="108"/>
      <c r="FB61" s="108"/>
      <c r="FC61" s="108"/>
      <c r="FD61" s="108"/>
      <c r="FE61" s="108"/>
      <c r="FF61" s="108"/>
      <c r="FG61" s="108"/>
      <c r="FH61" s="108"/>
      <c r="FI61" s="108"/>
      <c r="FJ61" s="108"/>
      <c r="FK61" s="108"/>
      <c r="FL61" s="108"/>
      <c r="FM61" s="108"/>
      <c r="FN61" s="108"/>
      <c r="FO61" s="108"/>
      <c r="FP61" s="108"/>
      <c r="FQ61" s="108"/>
      <c r="FR61" s="108"/>
      <c r="FS61" s="108"/>
      <c r="FT61" s="108"/>
      <c r="FU61" s="108"/>
      <c r="FV61" s="108"/>
      <c r="FW61" s="108"/>
      <c r="FX61" s="108"/>
      <c r="FY61" s="108"/>
      <c r="FZ61" s="108"/>
      <c r="GA61" s="108"/>
      <c r="GB61" s="108"/>
      <c r="GC61" s="108"/>
      <c r="GD61" s="108"/>
      <c r="GE61" s="108"/>
      <c r="GF61" s="108"/>
      <c r="GG61" s="108"/>
      <c r="GH61" s="108"/>
      <c r="GI61" s="108"/>
      <c r="GJ61" s="108"/>
      <c r="GK61" s="108"/>
      <c r="GL61" s="108"/>
      <c r="GM61" s="108"/>
      <c r="GN61" s="108"/>
      <c r="GO61" s="108"/>
      <c r="GP61" s="108"/>
      <c r="GQ61" s="108"/>
      <c r="GR61" s="108"/>
      <c r="GS61" s="108"/>
      <c r="GT61" s="108"/>
      <c r="GU61" s="108"/>
      <c r="GV61" s="108"/>
      <c r="GW61" s="108"/>
      <c r="GX61" s="108"/>
      <c r="GY61" s="108"/>
      <c r="GZ61" s="108"/>
      <c r="HA61" s="108"/>
      <c r="HB61" s="108"/>
      <c r="HC61" s="108"/>
      <c r="HD61" s="108"/>
      <c r="HE61" s="108"/>
      <c r="HF61" s="108"/>
      <c r="HG61" s="108"/>
      <c r="HH61" s="108"/>
      <c r="HI61" s="108"/>
      <c r="HJ61" s="108"/>
      <c r="HK61" s="108"/>
      <c r="HL61" s="108"/>
      <c r="HM61" s="108"/>
      <c r="HN61" s="108"/>
      <c r="HO61" s="108"/>
      <c r="HP61" s="108"/>
      <c r="HQ61" s="108"/>
      <c r="HR61" s="108"/>
      <c r="HS61" s="108"/>
      <c r="HT61" s="108"/>
      <c r="HU61" s="108"/>
      <c r="HV61" s="108"/>
      <c r="HW61" s="108"/>
      <c r="HX61" s="108"/>
      <c r="HY61" s="108"/>
      <c r="HZ61" s="108"/>
      <c r="IA61" s="108"/>
      <c r="IB61" s="108"/>
      <c r="IC61" s="108"/>
      <c r="ID61" s="108"/>
      <c r="IE61" s="108"/>
      <c r="IF61" s="108"/>
      <c r="IG61" s="108"/>
      <c r="IH61" s="108"/>
      <c r="II61" s="108"/>
      <c r="IJ61" s="108"/>
      <c r="IK61" s="108"/>
      <c r="IL61" s="108"/>
      <c r="IM61" s="108"/>
      <c r="IN61" s="108"/>
      <c r="IO61" s="108"/>
      <c r="IP61" s="108"/>
      <c r="IQ61" s="108"/>
      <c r="IR61" s="108"/>
      <c r="IS61" s="108"/>
      <c r="IT61" s="108"/>
      <c r="IU61" s="108"/>
      <c r="IV61" s="108"/>
      <c r="IW61" s="108"/>
      <c r="IX61" s="108"/>
      <c r="IY61" s="108"/>
      <c r="IZ61" s="108"/>
      <c r="JA61" s="108"/>
      <c r="JB61" s="108"/>
      <c r="JC61" s="108"/>
      <c r="JD61" s="108"/>
      <c r="JE61" s="108"/>
      <c r="JF61" s="108"/>
      <c r="JG61" s="108"/>
      <c r="JH61" s="108"/>
      <c r="JI61" s="108"/>
      <c r="JJ61" s="108"/>
      <c r="JK61" s="108"/>
      <c r="JL61" s="108"/>
      <c r="JM61" s="108"/>
      <c r="JN61" s="108"/>
      <c r="JO61" s="108"/>
      <c r="JP61" s="108"/>
      <c r="JQ61" s="108"/>
      <c r="JR61" s="108"/>
      <c r="JS61" s="108"/>
      <c r="JT61" s="108"/>
      <c r="JU61" s="108"/>
      <c r="JV61" s="108"/>
      <c r="JW61" s="108"/>
      <c r="JX61" s="108"/>
      <c r="JY61" s="108"/>
      <c r="JZ61" s="108"/>
      <c r="KA61" s="108"/>
      <c r="KB61" s="108"/>
      <c r="KC61" s="108"/>
      <c r="KD61" s="108"/>
      <c r="KE61" s="108"/>
      <c r="KF61" s="108"/>
      <c r="KG61" s="108"/>
      <c r="KH61" s="108"/>
      <c r="KI61" s="108"/>
      <c r="KJ61" s="108"/>
      <c r="KK61" s="108"/>
      <c r="KL61" s="108"/>
      <c r="KM61" s="108"/>
      <c r="KN61" s="108"/>
      <c r="KO61" s="108"/>
      <c r="KP61" s="108"/>
      <c r="KQ61" s="108"/>
      <c r="KR61" s="108"/>
      <c r="KS61" s="108"/>
      <c r="KT61" s="108"/>
      <c r="KU61" s="108"/>
      <c r="KV61" s="108"/>
      <c r="KW61" s="108"/>
      <c r="KX61" s="108"/>
      <c r="KY61" s="108"/>
      <c r="KZ61" s="108"/>
      <c r="LA61" s="108"/>
      <c r="LB61" s="108"/>
      <c r="LC61" s="108"/>
      <c r="LD61" s="108"/>
      <c r="LE61" s="108"/>
      <c r="LF61" s="108"/>
      <c r="LG61" s="108"/>
      <c r="LH61" s="108"/>
      <c r="LI61" s="108"/>
      <c r="LJ61" s="108"/>
      <c r="LK61" s="108"/>
      <c r="LL61" s="108"/>
      <c r="LM61" s="108"/>
      <c r="LN61" s="108"/>
      <c r="LO61" s="108"/>
      <c r="LP61" s="108"/>
      <c r="LQ61" s="108"/>
      <c r="LR61" s="108"/>
      <c r="LS61" s="108"/>
      <c r="LT61" s="108"/>
      <c r="LU61" s="108"/>
      <c r="LV61" s="108"/>
      <c r="LW61" s="108"/>
      <c r="LX61" s="108"/>
      <c r="LY61" s="108"/>
      <c r="LZ61" s="108"/>
      <c r="MA61" s="108"/>
      <c r="MB61" s="108"/>
      <c r="MC61" s="108"/>
      <c r="MD61" s="108"/>
      <c r="ME61" s="108"/>
      <c r="MF61" s="108"/>
      <c r="MG61" s="108"/>
      <c r="MH61" s="108"/>
      <c r="MI61" s="108"/>
      <c r="MJ61" s="108"/>
      <c r="MK61" s="108"/>
      <c r="ML61" s="108"/>
      <c r="MM61" s="108"/>
      <c r="MN61" s="108"/>
      <c r="MO61" s="108"/>
      <c r="MP61" s="108"/>
      <c r="MQ61" s="108"/>
      <c r="MR61" s="108"/>
      <c r="MS61" s="108"/>
      <c r="MT61" s="108"/>
      <c r="MU61" s="108"/>
      <c r="MV61" s="108"/>
      <c r="MW61" s="108"/>
      <c r="MX61" s="108"/>
      <c r="MY61" s="108"/>
      <c r="MZ61" s="108"/>
      <c r="NA61" s="108"/>
      <c r="NB61" s="20"/>
      <c r="NC61" s="20"/>
      <c r="ND61" s="20"/>
      <c r="NE61" s="20"/>
      <c r="NF61" s="20"/>
      <c r="NG61" s="29"/>
      <c r="NH61" s="2"/>
      <c r="NI61" s="116"/>
      <c r="NJ61" s="117"/>
      <c r="NK61" s="117"/>
      <c r="NL61" s="117"/>
      <c r="NM61" s="117"/>
      <c r="NN61" s="117"/>
      <c r="NO61" s="117"/>
      <c r="NP61" s="117"/>
      <c r="NQ61" s="117"/>
      <c r="NR61" s="117"/>
      <c r="NS61" s="117"/>
      <c r="NT61" s="117"/>
      <c r="NU61" s="117"/>
      <c r="NV61" s="117"/>
      <c r="NW61" s="118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6"/>
      <c r="NJ62" s="117"/>
      <c r="NK62" s="117"/>
      <c r="NL62" s="117"/>
      <c r="NM62" s="117"/>
      <c r="NN62" s="117"/>
      <c r="NO62" s="117"/>
      <c r="NP62" s="117"/>
      <c r="NQ62" s="117"/>
      <c r="NR62" s="117"/>
      <c r="NS62" s="117"/>
      <c r="NT62" s="117"/>
      <c r="NU62" s="117"/>
      <c r="NV62" s="117"/>
      <c r="NW62" s="118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0" t="s">
        <v>40</v>
      </c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130"/>
      <c r="EL63" s="130"/>
      <c r="EM63" s="130"/>
      <c r="EN63" s="130"/>
      <c r="EO63" s="130"/>
      <c r="EP63" s="130"/>
      <c r="EQ63" s="130"/>
      <c r="ER63" s="130"/>
      <c r="ES63" s="130"/>
      <c r="ET63" s="130"/>
      <c r="EU63" s="130"/>
      <c r="EV63" s="130"/>
      <c r="EW63" s="130"/>
      <c r="EX63" s="130"/>
      <c r="EY63" s="130"/>
      <c r="EZ63" s="130"/>
      <c r="FA63" s="130"/>
      <c r="FB63" s="130"/>
      <c r="FC63" s="130"/>
      <c r="FD63" s="130"/>
      <c r="FE63" s="130"/>
      <c r="FF63" s="130"/>
      <c r="FG63" s="130"/>
      <c r="FH63" s="130"/>
      <c r="FI63" s="130"/>
      <c r="FJ63" s="130"/>
      <c r="FK63" s="130"/>
      <c r="FL63" s="130"/>
      <c r="FM63" s="130"/>
      <c r="FN63" s="130"/>
      <c r="FO63" s="130"/>
      <c r="FP63" s="130"/>
      <c r="FQ63" s="130"/>
      <c r="FR63" s="130"/>
      <c r="FS63" s="130"/>
      <c r="FT63" s="130"/>
      <c r="FU63" s="130"/>
      <c r="FV63" s="130"/>
      <c r="FW63" s="130"/>
      <c r="FX63" s="130"/>
      <c r="FY63" s="130"/>
      <c r="FZ63" s="13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6"/>
      <c r="NJ63" s="117"/>
      <c r="NK63" s="117"/>
      <c r="NL63" s="117"/>
      <c r="NM63" s="117"/>
      <c r="NN63" s="117"/>
      <c r="NO63" s="117"/>
      <c r="NP63" s="117"/>
      <c r="NQ63" s="117"/>
      <c r="NR63" s="117"/>
      <c r="NS63" s="117"/>
      <c r="NT63" s="117"/>
      <c r="NU63" s="117"/>
      <c r="NV63" s="117"/>
      <c r="NW63" s="118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/>
      <c r="EL64" s="130"/>
      <c r="EM64" s="130"/>
      <c r="EN64" s="130"/>
      <c r="EO64" s="130"/>
      <c r="EP64" s="130"/>
      <c r="EQ64" s="130"/>
      <c r="ER64" s="130"/>
      <c r="ES64" s="130"/>
      <c r="ET64" s="130"/>
      <c r="EU64" s="130"/>
      <c r="EV64" s="130"/>
      <c r="EW64" s="130"/>
      <c r="EX64" s="130"/>
      <c r="EY64" s="130"/>
      <c r="EZ64" s="130"/>
      <c r="FA64" s="130"/>
      <c r="FB64" s="130"/>
      <c r="FC64" s="130"/>
      <c r="FD64" s="130"/>
      <c r="FE64" s="130"/>
      <c r="FF64" s="130"/>
      <c r="FG64" s="130"/>
      <c r="FH64" s="130"/>
      <c r="FI64" s="130"/>
      <c r="FJ64" s="130"/>
      <c r="FK64" s="130"/>
      <c r="FL64" s="130"/>
      <c r="FM64" s="130"/>
      <c r="FN64" s="130"/>
      <c r="FO64" s="130"/>
      <c r="FP64" s="130"/>
      <c r="FQ64" s="130"/>
      <c r="FR64" s="130"/>
      <c r="FS64" s="130"/>
      <c r="FT64" s="130"/>
      <c r="FU64" s="130"/>
      <c r="FV64" s="130"/>
      <c r="FW64" s="130"/>
      <c r="FX64" s="130"/>
      <c r="FY64" s="130"/>
      <c r="FZ64" s="13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19"/>
      <c r="NJ64" s="120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1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0"/>
      <c r="FF65" s="130"/>
      <c r="FG65" s="130"/>
      <c r="FH65" s="130"/>
      <c r="FI65" s="130"/>
      <c r="FJ65" s="130"/>
      <c r="FK65" s="130"/>
      <c r="FL65" s="130"/>
      <c r="FM65" s="130"/>
      <c r="FN65" s="130"/>
      <c r="FO65" s="130"/>
      <c r="FP65" s="130"/>
      <c r="FQ65" s="130"/>
      <c r="FR65" s="130"/>
      <c r="FS65" s="130"/>
      <c r="FT65" s="130"/>
      <c r="FU65" s="130"/>
      <c r="FV65" s="130"/>
      <c r="FW65" s="130"/>
      <c r="FX65" s="130"/>
      <c r="FY65" s="130"/>
      <c r="FZ65" s="13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3" t="s">
        <v>41</v>
      </c>
      <c r="NJ65" s="114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5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130"/>
      <c r="EL66" s="130"/>
      <c r="EM66" s="130"/>
      <c r="EN66" s="130"/>
      <c r="EO66" s="130"/>
      <c r="EP66" s="130"/>
      <c r="EQ66" s="130"/>
      <c r="ER66" s="130"/>
      <c r="ES66" s="130"/>
      <c r="ET66" s="130"/>
      <c r="EU66" s="130"/>
      <c r="EV66" s="130"/>
      <c r="EW66" s="130"/>
      <c r="EX66" s="130"/>
      <c r="EY66" s="130"/>
      <c r="EZ66" s="130"/>
      <c r="FA66" s="130"/>
      <c r="FB66" s="130"/>
      <c r="FC66" s="130"/>
      <c r="FD66" s="130"/>
      <c r="FE66" s="130"/>
      <c r="FF66" s="130"/>
      <c r="FG66" s="130"/>
      <c r="FH66" s="130"/>
      <c r="FI66" s="130"/>
      <c r="FJ66" s="130"/>
      <c r="FK66" s="130"/>
      <c r="FL66" s="130"/>
      <c r="FM66" s="130"/>
      <c r="FN66" s="130"/>
      <c r="FO66" s="130"/>
      <c r="FP66" s="130"/>
      <c r="FQ66" s="130"/>
      <c r="FR66" s="130"/>
      <c r="FS66" s="130"/>
      <c r="FT66" s="130"/>
      <c r="FU66" s="130"/>
      <c r="FV66" s="130"/>
      <c r="FW66" s="130"/>
      <c r="FX66" s="130"/>
      <c r="FY66" s="130"/>
      <c r="FZ66" s="13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6" t="s">
        <v>156</v>
      </c>
      <c r="NJ66" s="117"/>
      <c r="NK66" s="117"/>
      <c r="NL66" s="117"/>
      <c r="NM66" s="117"/>
      <c r="NN66" s="117"/>
      <c r="NO66" s="117"/>
      <c r="NP66" s="117"/>
      <c r="NQ66" s="117"/>
      <c r="NR66" s="117"/>
      <c r="NS66" s="117"/>
      <c r="NT66" s="117"/>
      <c r="NU66" s="117"/>
      <c r="NV66" s="117"/>
      <c r="NW66" s="118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4">
        <f>データ!DI6</f>
        <v>10755</v>
      </c>
      <c r="CV67" s="134"/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4"/>
      <c r="FX67" s="134"/>
      <c r="FY67" s="134"/>
      <c r="FZ67" s="13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1"/>
      <c r="NG67" s="22"/>
      <c r="NH67" s="2"/>
      <c r="NI67" s="116"/>
      <c r="NJ67" s="117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8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4"/>
      <c r="FF68" s="134"/>
      <c r="FG68" s="134"/>
      <c r="FH68" s="134"/>
      <c r="FI68" s="134"/>
      <c r="FJ68" s="134"/>
      <c r="FK68" s="134"/>
      <c r="FL68" s="134"/>
      <c r="FM68" s="134"/>
      <c r="FN68" s="134"/>
      <c r="FO68" s="134"/>
      <c r="FP68" s="134"/>
      <c r="FQ68" s="134"/>
      <c r="FR68" s="134"/>
      <c r="FS68" s="134"/>
      <c r="FT68" s="134"/>
      <c r="FU68" s="134"/>
      <c r="FV68" s="134"/>
      <c r="FW68" s="134"/>
      <c r="FX68" s="134"/>
      <c r="FY68" s="134"/>
      <c r="FZ68" s="13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1"/>
      <c r="NG68" s="22"/>
      <c r="NH68" s="2"/>
      <c r="NI68" s="116"/>
      <c r="NJ68" s="117"/>
      <c r="NK68" s="117"/>
      <c r="NL68" s="117"/>
      <c r="NM68" s="117"/>
      <c r="NN68" s="117"/>
      <c r="NO68" s="117"/>
      <c r="NP68" s="117"/>
      <c r="NQ68" s="117"/>
      <c r="NR68" s="117"/>
      <c r="NS68" s="117"/>
      <c r="NT68" s="117"/>
      <c r="NU68" s="117"/>
      <c r="NV68" s="117"/>
      <c r="NW68" s="118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  <c r="FF69" s="134"/>
      <c r="FG69" s="134"/>
      <c r="FH69" s="134"/>
      <c r="FI69" s="134"/>
      <c r="FJ69" s="134"/>
      <c r="FK69" s="134"/>
      <c r="FL69" s="134"/>
      <c r="FM69" s="134"/>
      <c r="FN69" s="134"/>
      <c r="FO69" s="134"/>
      <c r="FP69" s="134"/>
      <c r="FQ69" s="134"/>
      <c r="FR69" s="134"/>
      <c r="FS69" s="134"/>
      <c r="FT69" s="134"/>
      <c r="FU69" s="134"/>
      <c r="FV69" s="134"/>
      <c r="FW69" s="134"/>
      <c r="FX69" s="134"/>
      <c r="FY69" s="134"/>
      <c r="FZ69" s="13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1"/>
      <c r="NG69" s="22"/>
      <c r="NH69" s="2"/>
      <c r="NI69" s="116"/>
      <c r="NJ69" s="117"/>
      <c r="NK69" s="117"/>
      <c r="NL69" s="117"/>
      <c r="NM69" s="117"/>
      <c r="NN69" s="117"/>
      <c r="NO69" s="117"/>
      <c r="NP69" s="117"/>
      <c r="NQ69" s="117"/>
      <c r="NR69" s="117"/>
      <c r="NS69" s="117"/>
      <c r="NT69" s="117"/>
      <c r="NU69" s="117"/>
      <c r="NV69" s="117"/>
      <c r="NW69" s="118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4"/>
      <c r="FX70" s="134"/>
      <c r="FY70" s="134"/>
      <c r="FZ70" s="13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1"/>
      <c r="NG70" s="22"/>
      <c r="NH70" s="2"/>
      <c r="NI70" s="116"/>
      <c r="NJ70" s="117"/>
      <c r="NK70" s="117"/>
      <c r="NL70" s="117"/>
      <c r="NM70" s="117"/>
      <c r="NN70" s="117"/>
      <c r="NO70" s="117"/>
      <c r="NP70" s="117"/>
      <c r="NQ70" s="117"/>
      <c r="NR70" s="117"/>
      <c r="NS70" s="117"/>
      <c r="NT70" s="117"/>
      <c r="NU70" s="117"/>
      <c r="NV70" s="117"/>
      <c r="NW70" s="118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2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6"/>
      <c r="NJ71" s="117"/>
      <c r="NK71" s="117"/>
      <c r="NL71" s="117"/>
      <c r="NM71" s="117"/>
      <c r="NN71" s="117"/>
      <c r="NO71" s="117"/>
      <c r="NP71" s="117"/>
      <c r="NQ71" s="117"/>
      <c r="NR71" s="117"/>
      <c r="NS71" s="117"/>
      <c r="NT71" s="117"/>
      <c r="NU71" s="117"/>
      <c r="NV71" s="117"/>
      <c r="NW71" s="118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0" t="s">
        <v>42</v>
      </c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130"/>
      <c r="EL72" s="130"/>
      <c r="EM72" s="130"/>
      <c r="EN72" s="130"/>
      <c r="EO72" s="130"/>
      <c r="EP72" s="130"/>
      <c r="EQ72" s="130"/>
      <c r="ER72" s="130"/>
      <c r="ES72" s="130"/>
      <c r="ET72" s="130"/>
      <c r="EU72" s="130"/>
      <c r="EV72" s="130"/>
      <c r="EW72" s="130"/>
      <c r="EX72" s="130"/>
      <c r="EY72" s="130"/>
      <c r="EZ72" s="130"/>
      <c r="FA72" s="130"/>
      <c r="FB72" s="130"/>
      <c r="FC72" s="130"/>
      <c r="FD72" s="130"/>
      <c r="FE72" s="130"/>
      <c r="FF72" s="130"/>
      <c r="FG72" s="130"/>
      <c r="FH72" s="130"/>
      <c r="FI72" s="130"/>
      <c r="FJ72" s="130"/>
      <c r="FK72" s="130"/>
      <c r="FL72" s="130"/>
      <c r="FM72" s="130"/>
      <c r="FN72" s="130"/>
      <c r="FO72" s="130"/>
      <c r="FP72" s="130"/>
      <c r="FQ72" s="130"/>
      <c r="FR72" s="130"/>
      <c r="FS72" s="130"/>
      <c r="FT72" s="130"/>
      <c r="FU72" s="130"/>
      <c r="FV72" s="130"/>
      <c r="FW72" s="130"/>
      <c r="FX72" s="130"/>
      <c r="FY72" s="130"/>
      <c r="FZ72" s="13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6"/>
      <c r="NJ72" s="117"/>
      <c r="NK72" s="117"/>
      <c r="NL72" s="117"/>
      <c r="NM72" s="117"/>
      <c r="NN72" s="117"/>
      <c r="NO72" s="117"/>
      <c r="NP72" s="117"/>
      <c r="NQ72" s="117"/>
      <c r="NR72" s="117"/>
      <c r="NS72" s="117"/>
      <c r="NT72" s="117"/>
      <c r="NU72" s="117"/>
      <c r="NV72" s="117"/>
      <c r="NW72" s="118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0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/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130"/>
      <c r="EL73" s="130"/>
      <c r="EM73" s="130"/>
      <c r="EN73" s="130"/>
      <c r="EO73" s="130"/>
      <c r="EP73" s="130"/>
      <c r="EQ73" s="130"/>
      <c r="ER73" s="130"/>
      <c r="ES73" s="130"/>
      <c r="ET73" s="130"/>
      <c r="EU73" s="130"/>
      <c r="EV73" s="130"/>
      <c r="EW73" s="130"/>
      <c r="EX73" s="130"/>
      <c r="EY73" s="130"/>
      <c r="EZ73" s="130"/>
      <c r="FA73" s="130"/>
      <c r="FB73" s="130"/>
      <c r="FC73" s="130"/>
      <c r="FD73" s="130"/>
      <c r="FE73" s="130"/>
      <c r="FF73" s="130"/>
      <c r="FG73" s="130"/>
      <c r="FH73" s="130"/>
      <c r="FI73" s="130"/>
      <c r="FJ73" s="130"/>
      <c r="FK73" s="130"/>
      <c r="FL73" s="130"/>
      <c r="FM73" s="130"/>
      <c r="FN73" s="130"/>
      <c r="FO73" s="130"/>
      <c r="FP73" s="130"/>
      <c r="FQ73" s="130"/>
      <c r="FR73" s="130"/>
      <c r="FS73" s="130"/>
      <c r="FT73" s="130"/>
      <c r="FU73" s="130"/>
      <c r="FV73" s="130"/>
      <c r="FW73" s="130"/>
      <c r="FX73" s="130"/>
      <c r="FY73" s="130"/>
      <c r="FZ73" s="13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6"/>
      <c r="NJ73" s="117"/>
      <c r="NK73" s="117"/>
      <c r="NL73" s="117"/>
      <c r="NM73" s="117"/>
      <c r="NN73" s="117"/>
      <c r="NO73" s="117"/>
      <c r="NP73" s="117"/>
      <c r="NQ73" s="117"/>
      <c r="NR73" s="117"/>
      <c r="NS73" s="117"/>
      <c r="NT73" s="117"/>
      <c r="NU73" s="117"/>
      <c r="NV73" s="117"/>
      <c r="NW73" s="118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0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  <c r="DS74" s="130"/>
      <c r="DT74" s="130"/>
      <c r="DU74" s="130"/>
      <c r="DV74" s="130"/>
      <c r="DW74" s="130"/>
      <c r="DX74" s="130"/>
      <c r="DY74" s="130"/>
      <c r="DZ74" s="130"/>
      <c r="EA74" s="130"/>
      <c r="EB74" s="130"/>
      <c r="EC74" s="130"/>
      <c r="ED74" s="130"/>
      <c r="EE74" s="130"/>
      <c r="EF74" s="130"/>
      <c r="EG74" s="130"/>
      <c r="EH74" s="130"/>
      <c r="EI74" s="130"/>
      <c r="EJ74" s="130"/>
      <c r="EK74" s="130"/>
      <c r="EL74" s="130"/>
      <c r="EM74" s="130"/>
      <c r="EN74" s="130"/>
      <c r="EO74" s="130"/>
      <c r="EP74" s="130"/>
      <c r="EQ74" s="130"/>
      <c r="ER74" s="130"/>
      <c r="ES74" s="130"/>
      <c r="ET74" s="130"/>
      <c r="EU74" s="130"/>
      <c r="EV74" s="130"/>
      <c r="EW74" s="130"/>
      <c r="EX74" s="130"/>
      <c r="EY74" s="130"/>
      <c r="EZ74" s="130"/>
      <c r="FA74" s="130"/>
      <c r="FB74" s="130"/>
      <c r="FC74" s="130"/>
      <c r="FD74" s="130"/>
      <c r="FE74" s="130"/>
      <c r="FF74" s="130"/>
      <c r="FG74" s="130"/>
      <c r="FH74" s="130"/>
      <c r="FI74" s="130"/>
      <c r="FJ74" s="130"/>
      <c r="FK74" s="130"/>
      <c r="FL74" s="130"/>
      <c r="FM74" s="130"/>
      <c r="FN74" s="130"/>
      <c r="FO74" s="130"/>
      <c r="FP74" s="130"/>
      <c r="FQ74" s="130"/>
      <c r="FR74" s="130"/>
      <c r="FS74" s="130"/>
      <c r="FT74" s="130"/>
      <c r="FU74" s="130"/>
      <c r="FV74" s="130"/>
      <c r="FW74" s="130"/>
      <c r="FX74" s="130"/>
      <c r="FY74" s="130"/>
      <c r="FZ74" s="13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6"/>
      <c r="NJ74" s="117"/>
      <c r="NK74" s="117"/>
      <c r="NL74" s="117"/>
      <c r="NM74" s="117"/>
      <c r="NN74" s="117"/>
      <c r="NO74" s="117"/>
      <c r="NP74" s="117"/>
      <c r="NQ74" s="117"/>
      <c r="NR74" s="117"/>
      <c r="NS74" s="117"/>
      <c r="NT74" s="117"/>
      <c r="NU74" s="117"/>
      <c r="NV74" s="117"/>
      <c r="NW74" s="118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0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  <c r="DS75" s="130"/>
      <c r="DT75" s="130"/>
      <c r="DU75" s="130"/>
      <c r="DV75" s="130"/>
      <c r="DW75" s="130"/>
      <c r="DX75" s="130"/>
      <c r="DY75" s="130"/>
      <c r="DZ75" s="130"/>
      <c r="EA75" s="130"/>
      <c r="EB75" s="130"/>
      <c r="EC75" s="130"/>
      <c r="ED75" s="130"/>
      <c r="EE75" s="130"/>
      <c r="EF75" s="130"/>
      <c r="EG75" s="130"/>
      <c r="EH75" s="130"/>
      <c r="EI75" s="130"/>
      <c r="EJ75" s="130"/>
      <c r="EK75" s="130"/>
      <c r="EL75" s="130"/>
      <c r="EM75" s="130"/>
      <c r="EN75" s="130"/>
      <c r="EO75" s="130"/>
      <c r="EP75" s="130"/>
      <c r="EQ75" s="130"/>
      <c r="ER75" s="130"/>
      <c r="ES75" s="130"/>
      <c r="ET75" s="130"/>
      <c r="EU75" s="130"/>
      <c r="EV75" s="130"/>
      <c r="EW75" s="130"/>
      <c r="EX75" s="130"/>
      <c r="EY75" s="130"/>
      <c r="EZ75" s="130"/>
      <c r="FA75" s="130"/>
      <c r="FB75" s="130"/>
      <c r="FC75" s="130"/>
      <c r="FD75" s="130"/>
      <c r="FE75" s="130"/>
      <c r="FF75" s="130"/>
      <c r="FG75" s="130"/>
      <c r="FH75" s="130"/>
      <c r="FI75" s="130"/>
      <c r="FJ75" s="130"/>
      <c r="FK75" s="130"/>
      <c r="FL75" s="130"/>
      <c r="FM75" s="130"/>
      <c r="FN75" s="130"/>
      <c r="FO75" s="130"/>
      <c r="FP75" s="130"/>
      <c r="FQ75" s="130"/>
      <c r="FR75" s="130"/>
      <c r="FS75" s="130"/>
      <c r="FT75" s="130"/>
      <c r="FU75" s="130"/>
      <c r="FV75" s="130"/>
      <c r="FW75" s="130"/>
      <c r="FX75" s="130"/>
      <c r="FY75" s="130"/>
      <c r="FZ75" s="13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6"/>
      <c r="NJ75" s="117"/>
      <c r="NK75" s="117"/>
      <c r="NL75" s="117"/>
      <c r="NM75" s="117"/>
      <c r="NN75" s="117"/>
      <c r="NO75" s="117"/>
      <c r="NP75" s="117"/>
      <c r="NQ75" s="117"/>
      <c r="NR75" s="117"/>
      <c r="NS75" s="117"/>
      <c r="NT75" s="117"/>
      <c r="NU75" s="117"/>
      <c r="NV75" s="117"/>
      <c r="NW75" s="118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2">
        <f>データ!$B$11</f>
        <v>41275</v>
      </c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>
        <f>データ!$C$11</f>
        <v>41640</v>
      </c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>
        <f>データ!$D$11</f>
        <v>42005</v>
      </c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>
        <f>データ!$E$11</f>
        <v>42370</v>
      </c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>
        <f>データ!$F$11</f>
        <v>42736</v>
      </c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3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4">
        <f>データ!DJ6</f>
        <v>0</v>
      </c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4"/>
      <c r="FX76" s="134"/>
      <c r="FY76" s="134"/>
      <c r="FZ76" s="13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2">
        <f>データ!$B$11</f>
        <v>41275</v>
      </c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>
        <f>データ!$C$11</f>
        <v>41640</v>
      </c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>
        <f>データ!$D$11</f>
        <v>42005</v>
      </c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>
        <f>データ!$E$11</f>
        <v>42370</v>
      </c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  <c r="IW76" s="122"/>
      <c r="IX76" s="122">
        <f>データ!$F$11</f>
        <v>42736</v>
      </c>
      <c r="IY76" s="122"/>
      <c r="IZ76" s="122"/>
      <c r="JA76" s="122"/>
      <c r="JB76" s="122"/>
      <c r="JC76" s="122"/>
      <c r="JD76" s="122"/>
      <c r="JE76" s="122"/>
      <c r="JF76" s="122"/>
      <c r="JG76" s="122"/>
      <c r="JH76" s="122"/>
      <c r="JI76" s="122"/>
      <c r="JJ76" s="122"/>
      <c r="JK76" s="12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2">
        <f>データ!$B$11</f>
        <v>41275</v>
      </c>
      <c r="KI76" s="122"/>
      <c r="KJ76" s="122"/>
      <c r="KK76" s="122"/>
      <c r="KL76" s="122"/>
      <c r="KM76" s="122"/>
      <c r="KN76" s="122"/>
      <c r="KO76" s="122"/>
      <c r="KP76" s="122"/>
      <c r="KQ76" s="122"/>
      <c r="KR76" s="122"/>
      <c r="KS76" s="122"/>
      <c r="KT76" s="122"/>
      <c r="KU76" s="122"/>
      <c r="KV76" s="122">
        <f>データ!$C$11</f>
        <v>41640</v>
      </c>
      <c r="KW76" s="122"/>
      <c r="KX76" s="122"/>
      <c r="KY76" s="122"/>
      <c r="KZ76" s="122"/>
      <c r="LA76" s="122"/>
      <c r="LB76" s="122"/>
      <c r="LC76" s="122"/>
      <c r="LD76" s="122"/>
      <c r="LE76" s="122"/>
      <c r="LF76" s="122"/>
      <c r="LG76" s="122"/>
      <c r="LH76" s="122"/>
      <c r="LI76" s="122"/>
      <c r="LJ76" s="122">
        <f>データ!$D$11</f>
        <v>42005</v>
      </c>
      <c r="LK76" s="122"/>
      <c r="LL76" s="122"/>
      <c r="LM76" s="122"/>
      <c r="LN76" s="122"/>
      <c r="LO76" s="122"/>
      <c r="LP76" s="122"/>
      <c r="LQ76" s="122"/>
      <c r="LR76" s="122"/>
      <c r="LS76" s="122"/>
      <c r="LT76" s="122"/>
      <c r="LU76" s="122"/>
      <c r="LV76" s="122"/>
      <c r="LW76" s="122"/>
      <c r="LX76" s="122">
        <f>データ!$E$11</f>
        <v>42370</v>
      </c>
      <c r="LY76" s="122"/>
      <c r="LZ76" s="122"/>
      <c r="MA76" s="122"/>
      <c r="MB76" s="122"/>
      <c r="MC76" s="122"/>
      <c r="MD76" s="122"/>
      <c r="ME76" s="122"/>
      <c r="MF76" s="122"/>
      <c r="MG76" s="122"/>
      <c r="MH76" s="122"/>
      <c r="MI76" s="122"/>
      <c r="MJ76" s="122"/>
      <c r="MK76" s="122"/>
      <c r="ML76" s="122">
        <f>データ!$F$11</f>
        <v>42736</v>
      </c>
      <c r="MM76" s="122"/>
      <c r="MN76" s="122"/>
      <c r="MO76" s="122"/>
      <c r="MP76" s="122"/>
      <c r="MQ76" s="122"/>
      <c r="MR76" s="122"/>
      <c r="MS76" s="122"/>
      <c r="MT76" s="122"/>
      <c r="MU76" s="122"/>
      <c r="MV76" s="122"/>
      <c r="MW76" s="122"/>
      <c r="MX76" s="122"/>
      <c r="MY76" s="122"/>
      <c r="MZ76" s="4"/>
      <c r="NA76" s="4"/>
      <c r="NB76" s="4"/>
      <c r="NC76" s="4"/>
      <c r="ND76" s="4"/>
      <c r="NE76" s="4"/>
      <c r="NF76" s="34"/>
      <c r="NG76" s="22"/>
      <c r="NH76" s="2"/>
      <c r="NI76" s="116"/>
      <c r="NJ76" s="117"/>
      <c r="NK76" s="117"/>
      <c r="NL76" s="117"/>
      <c r="NM76" s="117"/>
      <c r="NN76" s="117"/>
      <c r="NO76" s="117"/>
      <c r="NP76" s="117"/>
      <c r="NQ76" s="117"/>
      <c r="NR76" s="117"/>
      <c r="NS76" s="117"/>
      <c r="NT76" s="117"/>
      <c r="NU76" s="117"/>
      <c r="NV76" s="117"/>
      <c r="NW76" s="118"/>
    </row>
    <row r="77" spans="1:387" ht="13.5" customHeight="1" x14ac:dyDescent="0.15">
      <c r="A77" s="2"/>
      <c r="B77" s="21"/>
      <c r="C77" s="4"/>
      <c r="D77" s="4"/>
      <c r="E77" s="4"/>
      <c r="F77" s="4"/>
      <c r="I77" s="123" t="s">
        <v>27</v>
      </c>
      <c r="J77" s="123"/>
      <c r="K77" s="123"/>
      <c r="L77" s="123"/>
      <c r="M77" s="123"/>
      <c r="N77" s="123"/>
      <c r="O77" s="123"/>
      <c r="P77" s="123"/>
      <c r="Q77" s="123"/>
      <c r="R77" s="135" t="str">
        <f>データ!CX7</f>
        <v xml:space="preserve"> </v>
      </c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 t="str">
        <f>データ!CY7</f>
        <v xml:space="preserve"> </v>
      </c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 t="str">
        <f>データ!CZ7</f>
        <v xml:space="preserve"> </v>
      </c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 t="str">
        <f>データ!DA7</f>
        <v xml:space="preserve"> </v>
      </c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 t="str">
        <f>データ!DB7</f>
        <v xml:space="preserve"> </v>
      </c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3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4"/>
      <c r="FX77" s="134"/>
      <c r="FY77" s="134"/>
      <c r="FZ77" s="13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3" t="s">
        <v>27</v>
      </c>
      <c r="GL77" s="123"/>
      <c r="GM77" s="123"/>
      <c r="GN77" s="123"/>
      <c r="GO77" s="123"/>
      <c r="GP77" s="123"/>
      <c r="GQ77" s="123"/>
      <c r="GR77" s="123"/>
      <c r="GS77" s="123"/>
      <c r="GT77" s="135" t="str">
        <f>データ!DK7</f>
        <v xml:space="preserve"> </v>
      </c>
      <c r="GU77" s="135"/>
      <c r="GV77" s="135"/>
      <c r="GW77" s="135"/>
      <c r="GX77" s="135"/>
      <c r="GY77" s="135"/>
      <c r="GZ77" s="135"/>
      <c r="HA77" s="135"/>
      <c r="HB77" s="135"/>
      <c r="HC77" s="135"/>
      <c r="HD77" s="135"/>
      <c r="HE77" s="135"/>
      <c r="HF77" s="135"/>
      <c r="HG77" s="135"/>
      <c r="HH77" s="135" t="str">
        <f>データ!DL7</f>
        <v xml:space="preserve"> </v>
      </c>
      <c r="HI77" s="135"/>
      <c r="HJ77" s="135"/>
      <c r="HK77" s="135"/>
      <c r="HL77" s="135"/>
      <c r="HM77" s="135"/>
      <c r="HN77" s="135"/>
      <c r="HO77" s="135"/>
      <c r="HP77" s="135"/>
      <c r="HQ77" s="135"/>
      <c r="HR77" s="135"/>
      <c r="HS77" s="135"/>
      <c r="HT77" s="135"/>
      <c r="HU77" s="135"/>
      <c r="HV77" s="135" t="str">
        <f>データ!DM7</f>
        <v xml:space="preserve"> </v>
      </c>
      <c r="HW77" s="135"/>
      <c r="HX77" s="135"/>
      <c r="HY77" s="135"/>
      <c r="HZ77" s="135"/>
      <c r="IA77" s="135"/>
      <c r="IB77" s="135"/>
      <c r="IC77" s="135"/>
      <c r="ID77" s="135"/>
      <c r="IE77" s="135"/>
      <c r="IF77" s="135"/>
      <c r="IG77" s="135"/>
      <c r="IH77" s="135"/>
      <c r="II77" s="135"/>
      <c r="IJ77" s="135" t="str">
        <f>データ!DN7</f>
        <v xml:space="preserve"> </v>
      </c>
      <c r="IK77" s="135"/>
      <c r="IL77" s="135"/>
      <c r="IM77" s="135"/>
      <c r="IN77" s="135"/>
      <c r="IO77" s="135"/>
      <c r="IP77" s="135"/>
      <c r="IQ77" s="135"/>
      <c r="IR77" s="135"/>
      <c r="IS77" s="135"/>
      <c r="IT77" s="135"/>
      <c r="IU77" s="135"/>
      <c r="IV77" s="135"/>
      <c r="IW77" s="135"/>
      <c r="IX77" s="135" t="str">
        <f>データ!DO7</f>
        <v xml:space="preserve"> </v>
      </c>
      <c r="IY77" s="135"/>
      <c r="IZ77" s="135"/>
      <c r="JA77" s="135"/>
      <c r="JB77" s="135"/>
      <c r="JC77" s="135"/>
      <c r="JD77" s="135"/>
      <c r="JE77" s="135"/>
      <c r="JF77" s="135"/>
      <c r="JG77" s="135"/>
      <c r="JH77" s="135"/>
      <c r="JI77" s="135"/>
      <c r="JJ77" s="135"/>
      <c r="JK77" s="135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3" t="s">
        <v>27</v>
      </c>
      <c r="JZ77" s="123"/>
      <c r="KA77" s="123"/>
      <c r="KB77" s="123"/>
      <c r="KC77" s="123"/>
      <c r="KD77" s="123"/>
      <c r="KE77" s="123"/>
      <c r="KF77" s="123"/>
      <c r="KG77" s="123"/>
      <c r="KH77" s="124">
        <f>データ!DV7</f>
        <v>0</v>
      </c>
      <c r="KI77" s="124"/>
      <c r="KJ77" s="124"/>
      <c r="KK77" s="124"/>
      <c r="KL77" s="124"/>
      <c r="KM77" s="124"/>
      <c r="KN77" s="124"/>
      <c r="KO77" s="124"/>
      <c r="KP77" s="124"/>
      <c r="KQ77" s="124"/>
      <c r="KR77" s="124"/>
      <c r="KS77" s="124"/>
      <c r="KT77" s="124"/>
      <c r="KU77" s="124"/>
      <c r="KV77" s="124">
        <f>データ!DW7</f>
        <v>0</v>
      </c>
      <c r="KW77" s="124"/>
      <c r="KX77" s="124"/>
      <c r="KY77" s="124"/>
      <c r="KZ77" s="124"/>
      <c r="LA77" s="124"/>
      <c r="LB77" s="124"/>
      <c r="LC77" s="124"/>
      <c r="LD77" s="124"/>
      <c r="LE77" s="124"/>
      <c r="LF77" s="124"/>
      <c r="LG77" s="124"/>
      <c r="LH77" s="124"/>
      <c r="LI77" s="124"/>
      <c r="LJ77" s="124">
        <f>データ!DX7</f>
        <v>0</v>
      </c>
      <c r="LK77" s="124"/>
      <c r="LL77" s="124"/>
      <c r="LM77" s="124"/>
      <c r="LN77" s="124"/>
      <c r="LO77" s="124"/>
      <c r="LP77" s="124"/>
      <c r="LQ77" s="124"/>
      <c r="LR77" s="124"/>
      <c r="LS77" s="124"/>
      <c r="LT77" s="124"/>
      <c r="LU77" s="124"/>
      <c r="LV77" s="124"/>
      <c r="LW77" s="124"/>
      <c r="LX77" s="124">
        <f>データ!DY7</f>
        <v>0</v>
      </c>
      <c r="LY77" s="124"/>
      <c r="LZ77" s="124"/>
      <c r="MA77" s="124"/>
      <c r="MB77" s="124"/>
      <c r="MC77" s="124"/>
      <c r="MD77" s="124"/>
      <c r="ME77" s="124"/>
      <c r="MF77" s="124"/>
      <c r="MG77" s="124"/>
      <c r="MH77" s="124"/>
      <c r="MI77" s="124"/>
      <c r="MJ77" s="124"/>
      <c r="MK77" s="124"/>
      <c r="ML77" s="124">
        <f>データ!DZ7</f>
        <v>0</v>
      </c>
      <c r="MM77" s="124"/>
      <c r="MN77" s="124"/>
      <c r="MO77" s="124"/>
      <c r="MP77" s="124"/>
      <c r="MQ77" s="124"/>
      <c r="MR77" s="124"/>
      <c r="MS77" s="124"/>
      <c r="MT77" s="124"/>
      <c r="MU77" s="124"/>
      <c r="MV77" s="124"/>
      <c r="MW77" s="124"/>
      <c r="MX77" s="124"/>
      <c r="MY77" s="124"/>
      <c r="MZ77" s="4"/>
      <c r="NA77" s="4"/>
      <c r="NB77" s="4"/>
      <c r="NC77" s="4"/>
      <c r="ND77" s="4"/>
      <c r="NE77" s="4"/>
      <c r="NF77" s="34"/>
      <c r="NG77" s="22"/>
      <c r="NH77" s="2"/>
      <c r="NI77" s="116"/>
      <c r="NJ77" s="117"/>
      <c r="NK77" s="117"/>
      <c r="NL77" s="117"/>
      <c r="NM77" s="117"/>
      <c r="NN77" s="117"/>
      <c r="NO77" s="117"/>
      <c r="NP77" s="117"/>
      <c r="NQ77" s="117"/>
      <c r="NR77" s="117"/>
      <c r="NS77" s="117"/>
      <c r="NT77" s="117"/>
      <c r="NU77" s="117"/>
      <c r="NV77" s="117"/>
      <c r="NW77" s="118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3" t="s">
        <v>29</v>
      </c>
      <c r="J78" s="123"/>
      <c r="K78" s="123"/>
      <c r="L78" s="123"/>
      <c r="M78" s="123"/>
      <c r="N78" s="123"/>
      <c r="O78" s="123"/>
      <c r="P78" s="123"/>
      <c r="Q78" s="123"/>
      <c r="R78" s="135" t="str">
        <f>データ!DC7</f>
        <v xml:space="preserve"> </v>
      </c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 t="str">
        <f>データ!DD7</f>
        <v xml:space="preserve"> </v>
      </c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 t="str">
        <f>データ!DE7</f>
        <v xml:space="preserve"> </v>
      </c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 t="str">
        <f>データ!DF7</f>
        <v xml:space="preserve"> </v>
      </c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 t="str">
        <f>データ!DG7</f>
        <v xml:space="preserve"> </v>
      </c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3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3" t="s">
        <v>29</v>
      </c>
      <c r="GL78" s="123"/>
      <c r="GM78" s="123"/>
      <c r="GN78" s="123"/>
      <c r="GO78" s="123"/>
      <c r="GP78" s="123"/>
      <c r="GQ78" s="123"/>
      <c r="GR78" s="123"/>
      <c r="GS78" s="123"/>
      <c r="GT78" s="135" t="str">
        <f>データ!DP7</f>
        <v xml:space="preserve"> </v>
      </c>
      <c r="GU78" s="135"/>
      <c r="GV78" s="135"/>
      <c r="GW78" s="135"/>
      <c r="GX78" s="135"/>
      <c r="GY78" s="135"/>
      <c r="GZ78" s="135"/>
      <c r="HA78" s="135"/>
      <c r="HB78" s="135"/>
      <c r="HC78" s="135"/>
      <c r="HD78" s="135"/>
      <c r="HE78" s="135"/>
      <c r="HF78" s="135"/>
      <c r="HG78" s="135"/>
      <c r="HH78" s="135" t="str">
        <f>データ!DQ7</f>
        <v xml:space="preserve"> </v>
      </c>
      <c r="HI78" s="135"/>
      <c r="HJ78" s="135"/>
      <c r="HK78" s="135"/>
      <c r="HL78" s="135"/>
      <c r="HM78" s="135"/>
      <c r="HN78" s="135"/>
      <c r="HO78" s="135"/>
      <c r="HP78" s="135"/>
      <c r="HQ78" s="135"/>
      <c r="HR78" s="135"/>
      <c r="HS78" s="135"/>
      <c r="HT78" s="135"/>
      <c r="HU78" s="135"/>
      <c r="HV78" s="135" t="str">
        <f>データ!DR7</f>
        <v xml:space="preserve"> </v>
      </c>
      <c r="HW78" s="135"/>
      <c r="HX78" s="135"/>
      <c r="HY78" s="135"/>
      <c r="HZ78" s="135"/>
      <c r="IA78" s="135"/>
      <c r="IB78" s="135"/>
      <c r="IC78" s="135"/>
      <c r="ID78" s="135"/>
      <c r="IE78" s="135"/>
      <c r="IF78" s="135"/>
      <c r="IG78" s="135"/>
      <c r="IH78" s="135"/>
      <c r="II78" s="135"/>
      <c r="IJ78" s="135" t="str">
        <f>データ!DS7</f>
        <v xml:space="preserve"> </v>
      </c>
      <c r="IK78" s="135"/>
      <c r="IL78" s="135"/>
      <c r="IM78" s="135"/>
      <c r="IN78" s="135"/>
      <c r="IO78" s="135"/>
      <c r="IP78" s="135"/>
      <c r="IQ78" s="135"/>
      <c r="IR78" s="135"/>
      <c r="IS78" s="135"/>
      <c r="IT78" s="135"/>
      <c r="IU78" s="135"/>
      <c r="IV78" s="135"/>
      <c r="IW78" s="135"/>
      <c r="IX78" s="135" t="str">
        <f>データ!DT7</f>
        <v xml:space="preserve"> </v>
      </c>
      <c r="IY78" s="135"/>
      <c r="IZ78" s="135"/>
      <c r="JA78" s="135"/>
      <c r="JB78" s="135"/>
      <c r="JC78" s="135"/>
      <c r="JD78" s="135"/>
      <c r="JE78" s="135"/>
      <c r="JF78" s="135"/>
      <c r="JG78" s="135"/>
      <c r="JH78" s="135"/>
      <c r="JI78" s="135"/>
      <c r="JJ78" s="135"/>
      <c r="JK78" s="135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3" t="s">
        <v>29</v>
      </c>
      <c r="JZ78" s="123"/>
      <c r="KA78" s="123"/>
      <c r="KB78" s="123"/>
      <c r="KC78" s="123"/>
      <c r="KD78" s="123"/>
      <c r="KE78" s="123"/>
      <c r="KF78" s="123"/>
      <c r="KG78" s="123"/>
      <c r="KH78" s="124">
        <f>データ!EA7</f>
        <v>48.8</v>
      </c>
      <c r="KI78" s="124"/>
      <c r="KJ78" s="124"/>
      <c r="KK78" s="124"/>
      <c r="KL78" s="124"/>
      <c r="KM78" s="124"/>
      <c r="KN78" s="124"/>
      <c r="KO78" s="124"/>
      <c r="KP78" s="124"/>
      <c r="KQ78" s="124"/>
      <c r="KR78" s="124"/>
      <c r="KS78" s="124"/>
      <c r="KT78" s="124"/>
      <c r="KU78" s="124"/>
      <c r="KV78" s="124">
        <f>データ!EB7</f>
        <v>48</v>
      </c>
      <c r="KW78" s="124"/>
      <c r="KX78" s="124"/>
      <c r="KY78" s="124"/>
      <c r="KZ78" s="124"/>
      <c r="LA78" s="124"/>
      <c r="LB78" s="124"/>
      <c r="LC78" s="124"/>
      <c r="LD78" s="124"/>
      <c r="LE78" s="124"/>
      <c r="LF78" s="124"/>
      <c r="LG78" s="124"/>
      <c r="LH78" s="124"/>
      <c r="LI78" s="124"/>
      <c r="LJ78" s="124">
        <f>データ!EC7</f>
        <v>41.2</v>
      </c>
      <c r="LK78" s="124"/>
      <c r="LL78" s="124"/>
      <c r="LM78" s="124"/>
      <c r="LN78" s="124"/>
      <c r="LO78" s="124"/>
      <c r="LP78" s="124"/>
      <c r="LQ78" s="124"/>
      <c r="LR78" s="124"/>
      <c r="LS78" s="124"/>
      <c r="LT78" s="124"/>
      <c r="LU78" s="124"/>
      <c r="LV78" s="124"/>
      <c r="LW78" s="124"/>
      <c r="LX78" s="124">
        <f>データ!ED7</f>
        <v>38.5</v>
      </c>
      <c r="LY78" s="124"/>
      <c r="LZ78" s="124"/>
      <c r="MA78" s="124"/>
      <c r="MB78" s="124"/>
      <c r="MC78" s="124"/>
      <c r="MD78" s="124"/>
      <c r="ME78" s="124"/>
      <c r="MF78" s="124"/>
      <c r="MG78" s="124"/>
      <c r="MH78" s="124"/>
      <c r="MI78" s="124"/>
      <c r="MJ78" s="124"/>
      <c r="MK78" s="124"/>
      <c r="ML78" s="124">
        <f>データ!EE7</f>
        <v>34.200000000000003</v>
      </c>
      <c r="MM78" s="124"/>
      <c r="MN78" s="124"/>
      <c r="MO78" s="124"/>
      <c r="MP78" s="124"/>
      <c r="MQ78" s="124"/>
      <c r="MR78" s="124"/>
      <c r="MS78" s="124"/>
      <c r="MT78" s="124"/>
      <c r="MU78" s="124"/>
      <c r="MV78" s="124"/>
      <c r="MW78" s="124"/>
      <c r="MX78" s="124"/>
      <c r="MY78" s="124"/>
      <c r="MZ78" s="4"/>
      <c r="NA78" s="4"/>
      <c r="NB78" s="4"/>
      <c r="NC78" s="4"/>
      <c r="ND78" s="4"/>
      <c r="NE78" s="4"/>
      <c r="NF78" s="34"/>
      <c r="NG78" s="22"/>
      <c r="NH78" s="2"/>
      <c r="NI78" s="116"/>
      <c r="NJ78" s="117"/>
      <c r="NK78" s="117"/>
      <c r="NL78" s="117"/>
      <c r="NM78" s="117"/>
      <c r="NN78" s="117"/>
      <c r="NO78" s="117"/>
      <c r="NP78" s="117"/>
      <c r="NQ78" s="117"/>
      <c r="NR78" s="117"/>
      <c r="NS78" s="117"/>
      <c r="NT78" s="117"/>
      <c r="NU78" s="117"/>
      <c r="NV78" s="117"/>
      <c r="NW78" s="118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22"/>
      <c r="NH79" s="2"/>
      <c r="NI79" s="116"/>
      <c r="NJ79" s="117"/>
      <c r="NK79" s="117"/>
      <c r="NL79" s="117"/>
      <c r="NM79" s="117"/>
      <c r="NN79" s="117"/>
      <c r="NO79" s="117"/>
      <c r="NP79" s="117"/>
      <c r="NQ79" s="117"/>
      <c r="NR79" s="117"/>
      <c r="NS79" s="117"/>
      <c r="NT79" s="117"/>
      <c r="NU79" s="117"/>
      <c r="NV79" s="117"/>
      <c r="NW79" s="118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126" t="s">
        <v>43</v>
      </c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  <c r="BV80" s="126"/>
      <c r="BW80" s="126"/>
      <c r="BX80" s="126"/>
      <c r="BY80" s="126"/>
      <c r="BZ80" s="126"/>
      <c r="CA80" s="126"/>
      <c r="CB80" s="126"/>
      <c r="CC80" s="126"/>
      <c r="CD80" s="126"/>
      <c r="CE80" s="126"/>
      <c r="CF80" s="126"/>
      <c r="CG80" s="126"/>
      <c r="CH80" s="126"/>
      <c r="CI80" s="126"/>
      <c r="CJ80" s="126"/>
      <c r="CK80" s="126"/>
      <c r="CL80" s="126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126" t="s">
        <v>44</v>
      </c>
      <c r="GK80" s="126"/>
      <c r="GL80" s="126"/>
      <c r="GM80" s="126"/>
      <c r="GN80" s="126"/>
      <c r="GO80" s="126"/>
      <c r="GP80" s="126"/>
      <c r="GQ80" s="126"/>
      <c r="GR80" s="126"/>
      <c r="GS80" s="126"/>
      <c r="GT80" s="126"/>
      <c r="GU80" s="126"/>
      <c r="GV80" s="126"/>
      <c r="GW80" s="126"/>
      <c r="GX80" s="126"/>
      <c r="GY80" s="126"/>
      <c r="GZ80" s="126"/>
      <c r="HA80" s="126"/>
      <c r="HB80" s="126"/>
      <c r="HC80" s="126"/>
      <c r="HD80" s="126"/>
      <c r="HE80" s="126"/>
      <c r="HF80" s="126"/>
      <c r="HG80" s="126"/>
      <c r="HH80" s="126"/>
      <c r="HI80" s="126"/>
      <c r="HJ80" s="126"/>
      <c r="HK80" s="126"/>
      <c r="HL80" s="126"/>
      <c r="HM80" s="126"/>
      <c r="HN80" s="126"/>
      <c r="HO80" s="126"/>
      <c r="HP80" s="126"/>
      <c r="HQ80" s="126"/>
      <c r="HR80" s="126"/>
      <c r="HS80" s="126"/>
      <c r="HT80" s="126"/>
      <c r="HU80" s="126"/>
      <c r="HV80" s="126"/>
      <c r="HW80" s="126"/>
      <c r="HX80" s="126"/>
      <c r="HY80" s="126"/>
      <c r="HZ80" s="126"/>
      <c r="IA80" s="126"/>
      <c r="IB80" s="126"/>
      <c r="IC80" s="126"/>
      <c r="ID80" s="126"/>
      <c r="IE80" s="126"/>
      <c r="IF80" s="126"/>
      <c r="IG80" s="126"/>
      <c r="IH80" s="126"/>
      <c r="II80" s="126"/>
      <c r="IJ80" s="126"/>
      <c r="IK80" s="126"/>
      <c r="IL80" s="126"/>
      <c r="IM80" s="126"/>
      <c r="IN80" s="126"/>
      <c r="IO80" s="126"/>
      <c r="IP80" s="126"/>
      <c r="IQ80" s="126"/>
      <c r="IR80" s="126"/>
      <c r="IS80" s="126"/>
      <c r="IT80" s="126"/>
      <c r="IU80" s="126"/>
      <c r="IV80" s="126"/>
      <c r="IW80" s="126"/>
      <c r="IX80" s="126"/>
      <c r="IY80" s="126"/>
      <c r="IZ80" s="126"/>
      <c r="JA80" s="126"/>
      <c r="JB80" s="126"/>
      <c r="JC80" s="126"/>
      <c r="JD80" s="126"/>
      <c r="JE80" s="126"/>
      <c r="JF80" s="126"/>
      <c r="JG80" s="126"/>
      <c r="JH80" s="126"/>
      <c r="JI80" s="126"/>
      <c r="JJ80" s="126"/>
      <c r="JK80" s="126"/>
      <c r="JL80" s="126"/>
      <c r="JM80" s="126"/>
      <c r="JN80" s="126"/>
      <c r="JO80" s="4"/>
      <c r="JP80" s="4"/>
      <c r="JQ80" s="4"/>
      <c r="JR80" s="4"/>
      <c r="JS80" s="4"/>
      <c r="JT80" s="4"/>
      <c r="JU80" s="4"/>
      <c r="JV80" s="4"/>
      <c r="JW80" s="4"/>
      <c r="JX80" s="126" t="s">
        <v>45</v>
      </c>
      <c r="JY80" s="126"/>
      <c r="JZ80" s="126"/>
      <c r="KA80" s="126"/>
      <c r="KB80" s="126"/>
      <c r="KC80" s="126"/>
      <c r="KD80" s="126"/>
      <c r="KE80" s="126"/>
      <c r="KF80" s="126"/>
      <c r="KG80" s="126"/>
      <c r="KH80" s="126"/>
      <c r="KI80" s="126"/>
      <c r="KJ80" s="126"/>
      <c r="KK80" s="126"/>
      <c r="KL80" s="126"/>
      <c r="KM80" s="126"/>
      <c r="KN80" s="126"/>
      <c r="KO80" s="126"/>
      <c r="KP80" s="126"/>
      <c r="KQ80" s="126"/>
      <c r="KR80" s="126"/>
      <c r="KS80" s="126"/>
      <c r="KT80" s="126"/>
      <c r="KU80" s="126"/>
      <c r="KV80" s="126"/>
      <c r="KW80" s="126"/>
      <c r="KX80" s="126"/>
      <c r="KY80" s="126"/>
      <c r="KZ80" s="126"/>
      <c r="LA80" s="126"/>
      <c r="LB80" s="126"/>
      <c r="LC80" s="126"/>
      <c r="LD80" s="126"/>
      <c r="LE80" s="126"/>
      <c r="LF80" s="126"/>
      <c r="LG80" s="126"/>
      <c r="LH80" s="126"/>
      <c r="LI80" s="126"/>
      <c r="LJ80" s="126"/>
      <c r="LK80" s="126"/>
      <c r="LL80" s="126"/>
      <c r="LM80" s="126"/>
      <c r="LN80" s="126"/>
      <c r="LO80" s="126"/>
      <c r="LP80" s="126"/>
      <c r="LQ80" s="126"/>
      <c r="LR80" s="126"/>
      <c r="LS80" s="126"/>
      <c r="LT80" s="126"/>
      <c r="LU80" s="126"/>
      <c r="LV80" s="126"/>
      <c r="LW80" s="126"/>
      <c r="LX80" s="126"/>
      <c r="LY80" s="126"/>
      <c r="LZ80" s="126"/>
      <c r="MA80" s="126"/>
      <c r="MB80" s="126"/>
      <c r="MC80" s="126"/>
      <c r="MD80" s="126"/>
      <c r="ME80" s="126"/>
      <c r="MF80" s="126"/>
      <c r="MG80" s="126"/>
      <c r="MH80" s="126"/>
      <c r="MI80" s="126"/>
      <c r="MJ80" s="126"/>
      <c r="MK80" s="126"/>
      <c r="ML80" s="126"/>
      <c r="MM80" s="126"/>
      <c r="MN80" s="126"/>
      <c r="MO80" s="126"/>
      <c r="MP80" s="126"/>
      <c r="MQ80" s="126"/>
      <c r="MR80" s="126"/>
      <c r="MS80" s="126"/>
      <c r="MT80" s="126"/>
      <c r="MU80" s="126"/>
      <c r="MV80" s="126"/>
      <c r="MW80" s="126"/>
      <c r="MX80" s="126"/>
      <c r="MY80" s="126"/>
      <c r="MZ80" s="126"/>
      <c r="NA80" s="126"/>
      <c r="NB80" s="126"/>
      <c r="NC80" s="23"/>
      <c r="ND80" s="23"/>
      <c r="NE80" s="23"/>
      <c r="NF80" s="23"/>
      <c r="NG80" s="22"/>
      <c r="NH80" s="2"/>
      <c r="NI80" s="116"/>
      <c r="NJ80" s="117"/>
      <c r="NK80" s="117"/>
      <c r="NL80" s="117"/>
      <c r="NM80" s="117"/>
      <c r="NN80" s="117"/>
      <c r="NO80" s="117"/>
      <c r="NP80" s="117"/>
      <c r="NQ80" s="117"/>
      <c r="NR80" s="117"/>
      <c r="NS80" s="117"/>
      <c r="NT80" s="117"/>
      <c r="NU80" s="117"/>
      <c r="NV80" s="117"/>
      <c r="NW80" s="118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126"/>
      <c r="GK81" s="126"/>
      <c r="GL81" s="126"/>
      <c r="GM81" s="126"/>
      <c r="GN81" s="126"/>
      <c r="GO81" s="126"/>
      <c r="GP81" s="126"/>
      <c r="GQ81" s="126"/>
      <c r="GR81" s="126"/>
      <c r="GS81" s="126"/>
      <c r="GT81" s="126"/>
      <c r="GU81" s="126"/>
      <c r="GV81" s="126"/>
      <c r="GW81" s="126"/>
      <c r="GX81" s="126"/>
      <c r="GY81" s="126"/>
      <c r="GZ81" s="126"/>
      <c r="HA81" s="126"/>
      <c r="HB81" s="126"/>
      <c r="HC81" s="126"/>
      <c r="HD81" s="126"/>
      <c r="HE81" s="126"/>
      <c r="HF81" s="126"/>
      <c r="HG81" s="126"/>
      <c r="HH81" s="126"/>
      <c r="HI81" s="126"/>
      <c r="HJ81" s="126"/>
      <c r="HK81" s="126"/>
      <c r="HL81" s="126"/>
      <c r="HM81" s="126"/>
      <c r="HN81" s="126"/>
      <c r="HO81" s="126"/>
      <c r="HP81" s="126"/>
      <c r="HQ81" s="126"/>
      <c r="HR81" s="126"/>
      <c r="HS81" s="126"/>
      <c r="HT81" s="126"/>
      <c r="HU81" s="126"/>
      <c r="HV81" s="126"/>
      <c r="HW81" s="126"/>
      <c r="HX81" s="126"/>
      <c r="HY81" s="126"/>
      <c r="HZ81" s="126"/>
      <c r="IA81" s="126"/>
      <c r="IB81" s="126"/>
      <c r="IC81" s="126"/>
      <c r="ID81" s="126"/>
      <c r="IE81" s="126"/>
      <c r="IF81" s="126"/>
      <c r="IG81" s="126"/>
      <c r="IH81" s="126"/>
      <c r="II81" s="126"/>
      <c r="IJ81" s="126"/>
      <c r="IK81" s="126"/>
      <c r="IL81" s="126"/>
      <c r="IM81" s="126"/>
      <c r="IN81" s="126"/>
      <c r="IO81" s="126"/>
      <c r="IP81" s="126"/>
      <c r="IQ81" s="126"/>
      <c r="IR81" s="126"/>
      <c r="IS81" s="126"/>
      <c r="IT81" s="126"/>
      <c r="IU81" s="126"/>
      <c r="IV81" s="126"/>
      <c r="IW81" s="126"/>
      <c r="IX81" s="126"/>
      <c r="IY81" s="126"/>
      <c r="IZ81" s="126"/>
      <c r="JA81" s="126"/>
      <c r="JB81" s="126"/>
      <c r="JC81" s="126"/>
      <c r="JD81" s="126"/>
      <c r="JE81" s="126"/>
      <c r="JF81" s="126"/>
      <c r="JG81" s="126"/>
      <c r="JH81" s="126"/>
      <c r="JI81" s="126"/>
      <c r="JJ81" s="126"/>
      <c r="JK81" s="126"/>
      <c r="JL81" s="126"/>
      <c r="JM81" s="126"/>
      <c r="JN81" s="126"/>
      <c r="JO81" s="4"/>
      <c r="JP81" s="4"/>
      <c r="JQ81" s="4"/>
      <c r="JR81" s="4"/>
      <c r="JS81" s="4"/>
      <c r="JT81" s="4"/>
      <c r="JU81" s="4"/>
      <c r="JV81" s="4"/>
      <c r="JW81" s="4"/>
      <c r="JX81" s="126"/>
      <c r="JY81" s="126"/>
      <c r="JZ81" s="126"/>
      <c r="KA81" s="126"/>
      <c r="KB81" s="126"/>
      <c r="KC81" s="126"/>
      <c r="KD81" s="126"/>
      <c r="KE81" s="126"/>
      <c r="KF81" s="126"/>
      <c r="KG81" s="126"/>
      <c r="KH81" s="126"/>
      <c r="KI81" s="126"/>
      <c r="KJ81" s="126"/>
      <c r="KK81" s="126"/>
      <c r="KL81" s="126"/>
      <c r="KM81" s="126"/>
      <c r="KN81" s="126"/>
      <c r="KO81" s="126"/>
      <c r="KP81" s="126"/>
      <c r="KQ81" s="126"/>
      <c r="KR81" s="126"/>
      <c r="KS81" s="126"/>
      <c r="KT81" s="126"/>
      <c r="KU81" s="126"/>
      <c r="KV81" s="126"/>
      <c r="KW81" s="126"/>
      <c r="KX81" s="126"/>
      <c r="KY81" s="126"/>
      <c r="KZ81" s="126"/>
      <c r="LA81" s="126"/>
      <c r="LB81" s="126"/>
      <c r="LC81" s="126"/>
      <c r="LD81" s="126"/>
      <c r="LE81" s="126"/>
      <c r="LF81" s="126"/>
      <c r="LG81" s="126"/>
      <c r="LH81" s="126"/>
      <c r="LI81" s="126"/>
      <c r="LJ81" s="126"/>
      <c r="LK81" s="126"/>
      <c r="LL81" s="126"/>
      <c r="LM81" s="126"/>
      <c r="LN81" s="126"/>
      <c r="LO81" s="126"/>
      <c r="LP81" s="126"/>
      <c r="LQ81" s="126"/>
      <c r="LR81" s="126"/>
      <c r="LS81" s="126"/>
      <c r="LT81" s="126"/>
      <c r="LU81" s="126"/>
      <c r="LV81" s="126"/>
      <c r="LW81" s="126"/>
      <c r="LX81" s="126"/>
      <c r="LY81" s="126"/>
      <c r="LZ81" s="126"/>
      <c r="MA81" s="126"/>
      <c r="MB81" s="126"/>
      <c r="MC81" s="126"/>
      <c r="MD81" s="126"/>
      <c r="ME81" s="126"/>
      <c r="MF81" s="126"/>
      <c r="MG81" s="126"/>
      <c r="MH81" s="126"/>
      <c r="MI81" s="126"/>
      <c r="MJ81" s="126"/>
      <c r="MK81" s="126"/>
      <c r="ML81" s="126"/>
      <c r="MM81" s="126"/>
      <c r="MN81" s="126"/>
      <c r="MO81" s="126"/>
      <c r="MP81" s="126"/>
      <c r="MQ81" s="126"/>
      <c r="MR81" s="126"/>
      <c r="MS81" s="126"/>
      <c r="MT81" s="126"/>
      <c r="MU81" s="126"/>
      <c r="MV81" s="126"/>
      <c r="MW81" s="126"/>
      <c r="MX81" s="126"/>
      <c r="MY81" s="126"/>
      <c r="MZ81" s="126"/>
      <c r="NA81" s="126"/>
      <c r="NB81" s="126"/>
      <c r="NC81" s="23"/>
      <c r="ND81" s="23"/>
      <c r="NE81" s="23"/>
      <c r="NF81" s="23"/>
      <c r="NG81" s="22"/>
      <c r="NH81" s="2"/>
      <c r="NI81" s="116"/>
      <c r="NJ81" s="117"/>
      <c r="NK81" s="117"/>
      <c r="NL81" s="117"/>
      <c r="NM81" s="117"/>
      <c r="NN81" s="117"/>
      <c r="NO81" s="117"/>
      <c r="NP81" s="117"/>
      <c r="NQ81" s="117"/>
      <c r="NR81" s="117"/>
      <c r="NS81" s="117"/>
      <c r="NT81" s="117"/>
      <c r="NU81" s="117"/>
      <c r="NV81" s="117"/>
      <c r="NW81" s="118"/>
    </row>
    <row r="82" spans="1:387" ht="13.5" customHeight="1" x14ac:dyDescent="0.15">
      <c r="A82" s="2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8"/>
      <c r="NH82" s="2"/>
      <c r="NI82" s="119"/>
      <c r="NJ82" s="120"/>
      <c r="NK82" s="120"/>
      <c r="NL82" s="120"/>
      <c r="NM82" s="120"/>
      <c r="NN82" s="120"/>
      <c r="NO82" s="120"/>
      <c r="NP82" s="120"/>
      <c r="NQ82" s="120"/>
      <c r="NR82" s="120"/>
      <c r="NS82" s="120"/>
      <c r="NT82" s="120"/>
      <c r="NU82" s="120"/>
      <c r="NV82" s="120"/>
      <c r="NW82" s="12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387" hidden="1" x14ac:dyDescent="0.15">
      <c r="B88" s="35" t="str">
        <f>データ!AI6</f>
        <v>【108.5】</v>
      </c>
      <c r="C88" s="36" t="str">
        <f>データ!AT6</f>
        <v>【25.4】</v>
      </c>
      <c r="D88" s="36" t="str">
        <f>データ!BE6</f>
        <v>【6,552】</v>
      </c>
      <c r="E88" s="36" t="str">
        <f>データ!BP6</f>
        <v>【22.1】</v>
      </c>
      <c r="F88" s="36" t="str">
        <f>データ!CA6</f>
        <v>【37.1】</v>
      </c>
      <c r="G88" s="36" t="str">
        <f>データ!CL6</f>
        <v>【△21.3】</v>
      </c>
      <c r="H88" s="36" t="str">
        <f>データ!CW6</f>
        <v>【△10,266】</v>
      </c>
      <c r="I88" s="36" t="str">
        <f>データ!DH6</f>
        <v xml:space="preserve"> </v>
      </c>
      <c r="J88" s="36" t="s">
        <v>59</v>
      </c>
      <c r="K88" s="36" t="s">
        <v>60</v>
      </c>
      <c r="L88" s="36" t="str">
        <f>データ!DU6</f>
        <v xml:space="preserve"> </v>
      </c>
      <c r="M88" s="36" t="str">
        <f>データ!EF6</f>
        <v>【31.1】</v>
      </c>
      <c r="N88" s="36" t="str">
        <f>データ!EF6</f>
        <v>【31.1】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</sheetData>
  <sheetProtection algorithmName="SHA-512" hashValue="XgMWnrXQ+B7g5fplJQZ3Ifcx2mZOGCzwJSPT4SacA4ndU57sFp54L9jDvi2b6J6cVoRl1SKH0vmoJ7kl279EhQ==" saltValue="oQhtUdlyqKvtfad9s1wz+w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61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62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63</v>
      </c>
      <c r="B3" s="40" t="s">
        <v>64</v>
      </c>
      <c r="C3" s="40" t="s">
        <v>65</v>
      </c>
      <c r="D3" s="40" t="s">
        <v>66</v>
      </c>
      <c r="E3" s="40" t="s">
        <v>67</v>
      </c>
      <c r="F3" s="40" t="s">
        <v>68</v>
      </c>
      <c r="G3" s="40" t="s">
        <v>69</v>
      </c>
      <c r="H3" s="137" t="s">
        <v>70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41" t="s">
        <v>71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72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73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74</v>
      </c>
      <c r="B4" s="48"/>
      <c r="C4" s="48"/>
      <c r="D4" s="48"/>
      <c r="E4" s="48"/>
      <c r="F4" s="48"/>
      <c r="G4" s="48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1" t="s">
        <v>75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36" t="s">
        <v>76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44" t="s">
        <v>77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41" t="s">
        <v>78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3"/>
      <c r="BQ4" s="136" t="s">
        <v>79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44" t="s">
        <v>80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 t="s">
        <v>81</v>
      </c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41" t="s">
        <v>82</v>
      </c>
      <c r="CY4" s="142"/>
      <c r="CZ4" s="142"/>
      <c r="DA4" s="142"/>
      <c r="DB4" s="142"/>
      <c r="DC4" s="142"/>
      <c r="DD4" s="142"/>
      <c r="DE4" s="142"/>
      <c r="DF4" s="142"/>
      <c r="DG4" s="142"/>
      <c r="DH4" s="143"/>
      <c r="DI4" s="145" t="s">
        <v>83</v>
      </c>
      <c r="DJ4" s="145" t="s">
        <v>84</v>
      </c>
      <c r="DK4" s="136" t="s">
        <v>85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 t="s">
        <v>86</v>
      </c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49" t="s">
        <v>87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88</v>
      </c>
      <c r="B5" s="52"/>
      <c r="C5" s="52"/>
      <c r="D5" s="52"/>
      <c r="E5" s="52"/>
      <c r="F5" s="52"/>
      <c r="G5" s="52"/>
      <c r="H5" s="53" t="s">
        <v>89</v>
      </c>
      <c r="I5" s="53" t="s">
        <v>90</v>
      </c>
      <c r="J5" s="53" t="s">
        <v>91</v>
      </c>
      <c r="K5" s="53" t="s">
        <v>92</v>
      </c>
      <c r="L5" s="53" t="s">
        <v>93</v>
      </c>
      <c r="M5" s="53" t="s">
        <v>4</v>
      </c>
      <c r="N5" s="53" t="s">
        <v>5</v>
      </c>
      <c r="O5" s="53" t="s">
        <v>94</v>
      </c>
      <c r="P5" s="53" t="s">
        <v>95</v>
      </c>
      <c r="Q5" s="53" t="s">
        <v>96</v>
      </c>
      <c r="R5" s="53" t="s">
        <v>97</v>
      </c>
      <c r="S5" s="53" t="s">
        <v>98</v>
      </c>
      <c r="T5" s="53" t="s">
        <v>7</v>
      </c>
      <c r="U5" s="53" t="s">
        <v>99</v>
      </c>
      <c r="V5" s="53" t="s">
        <v>100</v>
      </c>
      <c r="W5" s="53" t="s">
        <v>101</v>
      </c>
      <c r="X5" s="53" t="s">
        <v>18</v>
      </c>
      <c r="Y5" s="53" t="s">
        <v>102</v>
      </c>
      <c r="Z5" s="53" t="s">
        <v>103</v>
      </c>
      <c r="AA5" s="53" t="s">
        <v>104</v>
      </c>
      <c r="AB5" s="53" t="s">
        <v>105</v>
      </c>
      <c r="AC5" s="53" t="s">
        <v>106</v>
      </c>
      <c r="AD5" s="53" t="s">
        <v>107</v>
      </c>
      <c r="AE5" s="53" t="s">
        <v>108</v>
      </c>
      <c r="AF5" s="53" t="s">
        <v>109</v>
      </c>
      <c r="AG5" s="53" t="s">
        <v>110</v>
      </c>
      <c r="AH5" s="53" t="s">
        <v>111</v>
      </c>
      <c r="AI5" s="53" t="s">
        <v>112</v>
      </c>
      <c r="AJ5" s="53" t="s">
        <v>102</v>
      </c>
      <c r="AK5" s="53" t="s">
        <v>113</v>
      </c>
      <c r="AL5" s="53" t="s">
        <v>104</v>
      </c>
      <c r="AM5" s="53" t="s">
        <v>105</v>
      </c>
      <c r="AN5" s="53" t="s">
        <v>106</v>
      </c>
      <c r="AO5" s="53" t="s">
        <v>107</v>
      </c>
      <c r="AP5" s="53" t="s">
        <v>108</v>
      </c>
      <c r="AQ5" s="53" t="s">
        <v>109</v>
      </c>
      <c r="AR5" s="53" t="s">
        <v>110</v>
      </c>
      <c r="AS5" s="53" t="s">
        <v>111</v>
      </c>
      <c r="AT5" s="53" t="s">
        <v>112</v>
      </c>
      <c r="AU5" s="53" t="s">
        <v>102</v>
      </c>
      <c r="AV5" s="53" t="s">
        <v>103</v>
      </c>
      <c r="AW5" s="53" t="s">
        <v>114</v>
      </c>
      <c r="AX5" s="53" t="s">
        <v>105</v>
      </c>
      <c r="AY5" s="53" t="s">
        <v>106</v>
      </c>
      <c r="AZ5" s="53" t="s">
        <v>107</v>
      </c>
      <c r="BA5" s="53" t="s">
        <v>108</v>
      </c>
      <c r="BB5" s="53" t="s">
        <v>109</v>
      </c>
      <c r="BC5" s="53" t="s">
        <v>110</v>
      </c>
      <c r="BD5" s="53" t="s">
        <v>111</v>
      </c>
      <c r="BE5" s="53" t="s">
        <v>112</v>
      </c>
      <c r="BF5" s="53" t="s">
        <v>102</v>
      </c>
      <c r="BG5" s="53" t="s">
        <v>103</v>
      </c>
      <c r="BH5" s="53" t="s">
        <v>104</v>
      </c>
      <c r="BI5" s="53" t="s">
        <v>115</v>
      </c>
      <c r="BJ5" s="53" t="s">
        <v>106</v>
      </c>
      <c r="BK5" s="53" t="s">
        <v>107</v>
      </c>
      <c r="BL5" s="53" t="s">
        <v>108</v>
      </c>
      <c r="BM5" s="53" t="s">
        <v>109</v>
      </c>
      <c r="BN5" s="53" t="s">
        <v>110</v>
      </c>
      <c r="BO5" s="53" t="s">
        <v>111</v>
      </c>
      <c r="BP5" s="53" t="s">
        <v>112</v>
      </c>
      <c r="BQ5" s="53" t="s">
        <v>102</v>
      </c>
      <c r="BR5" s="53" t="s">
        <v>103</v>
      </c>
      <c r="BS5" s="53" t="s">
        <v>104</v>
      </c>
      <c r="BT5" s="53" t="s">
        <v>105</v>
      </c>
      <c r="BU5" s="53" t="s">
        <v>116</v>
      </c>
      <c r="BV5" s="53" t="s">
        <v>107</v>
      </c>
      <c r="BW5" s="53" t="s">
        <v>108</v>
      </c>
      <c r="BX5" s="53" t="s">
        <v>109</v>
      </c>
      <c r="BY5" s="53" t="s">
        <v>110</v>
      </c>
      <c r="BZ5" s="53" t="s">
        <v>111</v>
      </c>
      <c r="CA5" s="53" t="s">
        <v>112</v>
      </c>
      <c r="CB5" s="53" t="s">
        <v>102</v>
      </c>
      <c r="CC5" s="53" t="s">
        <v>103</v>
      </c>
      <c r="CD5" s="53" t="s">
        <v>104</v>
      </c>
      <c r="CE5" s="53" t="s">
        <v>105</v>
      </c>
      <c r="CF5" s="53" t="s">
        <v>106</v>
      </c>
      <c r="CG5" s="53" t="s">
        <v>107</v>
      </c>
      <c r="CH5" s="53" t="s">
        <v>108</v>
      </c>
      <c r="CI5" s="53" t="s">
        <v>109</v>
      </c>
      <c r="CJ5" s="53" t="s">
        <v>110</v>
      </c>
      <c r="CK5" s="53" t="s">
        <v>111</v>
      </c>
      <c r="CL5" s="53" t="s">
        <v>112</v>
      </c>
      <c r="CM5" s="53" t="s">
        <v>102</v>
      </c>
      <c r="CN5" s="53" t="s">
        <v>103</v>
      </c>
      <c r="CO5" s="53" t="s">
        <v>104</v>
      </c>
      <c r="CP5" s="53" t="s">
        <v>105</v>
      </c>
      <c r="CQ5" s="53" t="s">
        <v>106</v>
      </c>
      <c r="CR5" s="53" t="s">
        <v>107</v>
      </c>
      <c r="CS5" s="53" t="s">
        <v>108</v>
      </c>
      <c r="CT5" s="53" t="s">
        <v>109</v>
      </c>
      <c r="CU5" s="53" t="s">
        <v>110</v>
      </c>
      <c r="CV5" s="53" t="s">
        <v>111</v>
      </c>
      <c r="CW5" s="53" t="s">
        <v>112</v>
      </c>
      <c r="CX5" s="53" t="s">
        <v>117</v>
      </c>
      <c r="CY5" s="53" t="s">
        <v>118</v>
      </c>
      <c r="CZ5" s="53" t="s">
        <v>104</v>
      </c>
      <c r="DA5" s="53" t="s">
        <v>105</v>
      </c>
      <c r="DB5" s="53" t="s">
        <v>106</v>
      </c>
      <c r="DC5" s="53" t="s">
        <v>107</v>
      </c>
      <c r="DD5" s="53" t="s">
        <v>108</v>
      </c>
      <c r="DE5" s="53" t="s">
        <v>109</v>
      </c>
      <c r="DF5" s="53" t="s">
        <v>110</v>
      </c>
      <c r="DG5" s="53" t="s">
        <v>111</v>
      </c>
      <c r="DH5" s="53" t="s">
        <v>112</v>
      </c>
      <c r="DI5" s="146"/>
      <c r="DJ5" s="146"/>
      <c r="DK5" s="53" t="s">
        <v>117</v>
      </c>
      <c r="DL5" s="53" t="s">
        <v>103</v>
      </c>
      <c r="DM5" s="53" t="s">
        <v>119</v>
      </c>
      <c r="DN5" s="53" t="s">
        <v>105</v>
      </c>
      <c r="DO5" s="53" t="s">
        <v>120</v>
      </c>
      <c r="DP5" s="53" t="s">
        <v>107</v>
      </c>
      <c r="DQ5" s="53" t="s">
        <v>108</v>
      </c>
      <c r="DR5" s="53" t="s">
        <v>109</v>
      </c>
      <c r="DS5" s="53" t="s">
        <v>110</v>
      </c>
      <c r="DT5" s="53" t="s">
        <v>111</v>
      </c>
      <c r="DU5" s="53" t="s">
        <v>46</v>
      </c>
      <c r="DV5" s="53" t="s">
        <v>102</v>
      </c>
      <c r="DW5" s="53" t="s">
        <v>118</v>
      </c>
      <c r="DX5" s="53" t="s">
        <v>104</v>
      </c>
      <c r="DY5" s="53" t="s">
        <v>105</v>
      </c>
      <c r="DZ5" s="53" t="s">
        <v>106</v>
      </c>
      <c r="EA5" s="53" t="s">
        <v>107</v>
      </c>
      <c r="EB5" s="53" t="s">
        <v>108</v>
      </c>
      <c r="EC5" s="53" t="s">
        <v>109</v>
      </c>
      <c r="ED5" s="53" t="s">
        <v>110</v>
      </c>
      <c r="EE5" s="53" t="s">
        <v>111</v>
      </c>
      <c r="EF5" s="53" t="s">
        <v>112</v>
      </c>
      <c r="EG5" s="53" t="s">
        <v>121</v>
      </c>
      <c r="EH5" s="53" t="s">
        <v>122</v>
      </c>
      <c r="EI5" s="53" t="s">
        <v>123</v>
      </c>
      <c r="EJ5" s="53" t="s">
        <v>124</v>
      </c>
      <c r="EK5" s="53" t="s">
        <v>125</v>
      </c>
      <c r="EL5" s="53" t="s">
        <v>126</v>
      </c>
      <c r="EM5" s="53" t="s">
        <v>127</v>
      </c>
      <c r="EN5" s="53" t="s">
        <v>128</v>
      </c>
      <c r="EO5" s="53" t="s">
        <v>129</v>
      </c>
      <c r="EP5" s="53" t="s">
        <v>130</v>
      </c>
    </row>
    <row r="6" spans="1:146" s="63" customFormat="1" x14ac:dyDescent="0.15">
      <c r="A6" s="39" t="s">
        <v>131</v>
      </c>
      <c r="B6" s="54">
        <f>B8</f>
        <v>2017</v>
      </c>
      <c r="C6" s="54">
        <f t="shared" ref="C6:X6" si="2">C8</f>
        <v>312011</v>
      </c>
      <c r="D6" s="54">
        <f t="shared" si="2"/>
        <v>47</v>
      </c>
      <c r="E6" s="54">
        <f t="shared" si="2"/>
        <v>11</v>
      </c>
      <c r="F6" s="54">
        <f t="shared" si="2"/>
        <v>1</v>
      </c>
      <c r="G6" s="54">
        <f t="shared" si="2"/>
        <v>3</v>
      </c>
      <c r="H6" s="54" t="str">
        <f>SUBSTITUTE(H8,"　","")</f>
        <v>鳥取県鳥取市</v>
      </c>
      <c r="I6" s="54" t="str">
        <f t="shared" si="2"/>
        <v>浜村温泉館</v>
      </c>
      <c r="J6" s="54" t="str">
        <f t="shared" si="2"/>
        <v>法非適用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Ａ１Ｂ１</v>
      </c>
      <c r="N6" s="54" t="str">
        <f t="shared" si="2"/>
        <v>非設置</v>
      </c>
      <c r="O6" s="55" t="str">
        <f t="shared" si="2"/>
        <v>該当数値なし</v>
      </c>
      <c r="P6" s="55" t="str">
        <f t="shared" si="2"/>
        <v>該当数値なし</v>
      </c>
      <c r="Q6" s="56">
        <f t="shared" si="2"/>
        <v>1996</v>
      </c>
      <c r="R6" s="57">
        <f t="shared" si="2"/>
        <v>32</v>
      </c>
      <c r="S6" s="58">
        <f t="shared" si="2"/>
        <v>0</v>
      </c>
      <c r="T6" s="59" t="str">
        <f t="shared" si="2"/>
        <v>利用料金制</v>
      </c>
      <c r="U6" s="55" t="str">
        <f t="shared" si="2"/>
        <v>－</v>
      </c>
      <c r="V6" s="59" t="str">
        <f t="shared" si="2"/>
        <v>無</v>
      </c>
      <c r="W6" s="60">
        <f t="shared" si="2"/>
        <v>100</v>
      </c>
      <c r="X6" s="59" t="str">
        <f t="shared" si="2"/>
        <v>無</v>
      </c>
      <c r="Y6" s="61">
        <f>IF(Y8="-",NA(),Y8)</f>
        <v>31</v>
      </c>
      <c r="Z6" s="61">
        <f t="shared" ref="Z6:AH6" si="3">IF(Z8="-",NA(),Z8)</f>
        <v>55</v>
      </c>
      <c r="AA6" s="61">
        <f t="shared" si="3"/>
        <v>66</v>
      </c>
      <c r="AB6" s="61">
        <f t="shared" si="3"/>
        <v>22</v>
      </c>
      <c r="AC6" s="61">
        <f t="shared" si="3"/>
        <v>22.5</v>
      </c>
      <c r="AD6" s="61">
        <f t="shared" si="3"/>
        <v>83.8</v>
      </c>
      <c r="AE6" s="61">
        <f t="shared" si="3"/>
        <v>86.7</v>
      </c>
      <c r="AF6" s="61">
        <f t="shared" si="3"/>
        <v>90.7</v>
      </c>
      <c r="AG6" s="61">
        <f t="shared" si="3"/>
        <v>86.4</v>
      </c>
      <c r="AH6" s="61">
        <f t="shared" si="3"/>
        <v>93.1</v>
      </c>
      <c r="AI6" s="61" t="str">
        <f>IF(AI8="-","【-】","【"&amp;SUBSTITUTE(TEXT(AI8,"#,##0.0"),"-","△")&amp;"】")</f>
        <v>【108.5】</v>
      </c>
      <c r="AJ6" s="61">
        <f>IF(AJ8="-",NA(),AJ8)</f>
        <v>60</v>
      </c>
      <c r="AK6" s="61">
        <f t="shared" ref="AK6:AS6" si="4">IF(AK8="-",NA(),AK8)</f>
        <v>32</v>
      </c>
      <c r="AL6" s="61">
        <f t="shared" si="4"/>
        <v>29</v>
      </c>
      <c r="AM6" s="61">
        <f t="shared" si="4"/>
        <v>96</v>
      </c>
      <c r="AN6" s="61">
        <f t="shared" si="4"/>
        <v>18.8</v>
      </c>
      <c r="AO6" s="61">
        <f t="shared" si="4"/>
        <v>29.3</v>
      </c>
      <c r="AP6" s="61">
        <f t="shared" si="4"/>
        <v>34.4</v>
      </c>
      <c r="AQ6" s="61">
        <f t="shared" si="4"/>
        <v>35.5</v>
      </c>
      <c r="AR6" s="61">
        <f t="shared" si="4"/>
        <v>34.700000000000003</v>
      </c>
      <c r="AS6" s="61">
        <f t="shared" si="4"/>
        <v>32.299999999999997</v>
      </c>
      <c r="AT6" s="61" t="str">
        <f>IF(AT8="-","【-】","【"&amp;SUBSTITUTE(TEXT(AT8,"#,##0.0"),"-","△")&amp;"】")</f>
        <v>【25.4】</v>
      </c>
      <c r="AU6" s="56">
        <f>IF(AU8="-",NA(),AU8)</f>
        <v>43413</v>
      </c>
      <c r="AV6" s="56">
        <f t="shared" ref="AV6:BD6" si="5">IF(AV8="-",NA(),AV8)</f>
        <v>3853</v>
      </c>
      <c r="AW6" s="56">
        <f t="shared" si="5"/>
        <v>642</v>
      </c>
      <c r="AX6" s="56">
        <f t="shared" si="5"/>
        <v>0</v>
      </c>
      <c r="AY6" s="56">
        <f t="shared" si="5"/>
        <v>0</v>
      </c>
      <c r="AZ6" s="56">
        <f t="shared" si="5"/>
        <v>29009</v>
      </c>
      <c r="BA6" s="56">
        <f t="shared" si="5"/>
        <v>4046</v>
      </c>
      <c r="BB6" s="56">
        <f t="shared" si="5"/>
        <v>4096</v>
      </c>
      <c r="BC6" s="56">
        <f t="shared" si="5"/>
        <v>11889</v>
      </c>
      <c r="BD6" s="56">
        <f t="shared" si="5"/>
        <v>15661</v>
      </c>
      <c r="BE6" s="56" t="str">
        <f>IF(BE8="-","【-】","【"&amp;SUBSTITUTE(TEXT(BE8,"#,##0"),"-","△")&amp;"】")</f>
        <v>【6,552】</v>
      </c>
      <c r="BF6" s="61">
        <f>IF(BF8="-",NA(),BF8)</f>
        <v>1.4</v>
      </c>
      <c r="BG6" s="61">
        <f t="shared" ref="BG6:BO6" si="6">IF(BG8="-",NA(),BG8)</f>
        <v>2.2999999999999998</v>
      </c>
      <c r="BH6" s="61">
        <f t="shared" si="6"/>
        <v>2.4</v>
      </c>
      <c r="BI6" s="61">
        <f t="shared" si="6"/>
        <v>0</v>
      </c>
      <c r="BJ6" s="61">
        <f t="shared" si="6"/>
        <v>0</v>
      </c>
      <c r="BK6" s="61">
        <f t="shared" si="6"/>
        <v>17.3</v>
      </c>
      <c r="BL6" s="61">
        <f t="shared" si="6"/>
        <v>16.7</v>
      </c>
      <c r="BM6" s="61">
        <f t="shared" si="6"/>
        <v>17.399999999999999</v>
      </c>
      <c r="BN6" s="61">
        <f t="shared" si="6"/>
        <v>16</v>
      </c>
      <c r="BO6" s="61">
        <f t="shared" si="6"/>
        <v>15.6</v>
      </c>
      <c r="BP6" s="61" t="str">
        <f>IF(BP8="-","【-】","【"&amp;SUBSTITUTE(TEXT(BP8,"#,##0.0"),"-","△")&amp;"】")</f>
        <v>【22.1】</v>
      </c>
      <c r="BQ6" s="61">
        <f>IF(BQ8="-",NA(),BQ8)</f>
        <v>32</v>
      </c>
      <c r="BR6" s="61">
        <f t="shared" ref="BR6:BZ6" si="7">IF(BR8="-",NA(),BR8)</f>
        <v>31</v>
      </c>
      <c r="BS6" s="61">
        <f t="shared" si="7"/>
        <v>28</v>
      </c>
      <c r="BT6" s="61">
        <f t="shared" si="7"/>
        <v>0</v>
      </c>
      <c r="BU6" s="61">
        <f t="shared" si="7"/>
        <v>0</v>
      </c>
      <c r="BV6" s="61">
        <f t="shared" si="7"/>
        <v>39.9</v>
      </c>
      <c r="BW6" s="61">
        <f t="shared" si="7"/>
        <v>38.4</v>
      </c>
      <c r="BX6" s="61">
        <f t="shared" si="7"/>
        <v>35.799999999999997</v>
      </c>
      <c r="BY6" s="61">
        <f t="shared" si="7"/>
        <v>39.4</v>
      </c>
      <c r="BZ6" s="61">
        <f t="shared" si="7"/>
        <v>41.5</v>
      </c>
      <c r="CA6" s="61" t="str">
        <f>IF(CA8="-","【-】","【"&amp;SUBSTITUTE(TEXT(CA8,"#,##0.0"),"-","△")&amp;"】")</f>
        <v>【37.1】</v>
      </c>
      <c r="CB6" s="61">
        <f>IF(CB8="-",NA(),CB8)</f>
        <v>208</v>
      </c>
      <c r="CC6" s="61">
        <f t="shared" ref="CC6:CK6" si="8">IF(CC8="-",NA(),CC8)</f>
        <v>219</v>
      </c>
      <c r="CD6" s="61">
        <f t="shared" si="8"/>
        <v>204</v>
      </c>
      <c r="CE6" s="61">
        <f t="shared" si="8"/>
        <v>0</v>
      </c>
      <c r="CF6" s="61">
        <f t="shared" si="8"/>
        <v>0</v>
      </c>
      <c r="CG6" s="61">
        <f t="shared" si="8"/>
        <v>-23.1</v>
      </c>
      <c r="CH6" s="61">
        <f t="shared" si="8"/>
        <v>-22.8</v>
      </c>
      <c r="CI6" s="61">
        <f t="shared" si="8"/>
        <v>-17.100000000000001</v>
      </c>
      <c r="CJ6" s="61">
        <f t="shared" si="8"/>
        <v>-18.899999999999999</v>
      </c>
      <c r="CK6" s="61">
        <f t="shared" si="8"/>
        <v>-20.100000000000001</v>
      </c>
      <c r="CL6" s="61" t="str">
        <f>IF(CL8="-","【-】","【"&amp;SUBSTITUTE(TEXT(CL8,"#,##0.0"),"-","△")&amp;"】")</f>
        <v>【△21.3】</v>
      </c>
      <c r="CM6" s="56">
        <f>IF(CM8="-",NA(),CM8)</f>
        <v>-5811</v>
      </c>
      <c r="CN6" s="56">
        <f t="shared" ref="CN6:CV6" si="9">IF(CN8="-",NA(),CN8)</f>
        <v>-3875</v>
      </c>
      <c r="CO6" s="56">
        <f t="shared" si="9"/>
        <v>-1834</v>
      </c>
      <c r="CP6" s="56">
        <f t="shared" si="9"/>
        <v>-2080</v>
      </c>
      <c r="CQ6" s="56">
        <f t="shared" si="9"/>
        <v>-1990</v>
      </c>
      <c r="CR6" s="56">
        <f t="shared" si="9"/>
        <v>-7408</v>
      </c>
      <c r="CS6" s="56">
        <f t="shared" si="9"/>
        <v>-10419</v>
      </c>
      <c r="CT6" s="56">
        <f t="shared" si="9"/>
        <v>-9739</v>
      </c>
      <c r="CU6" s="56">
        <f t="shared" si="9"/>
        <v>-10274</v>
      </c>
      <c r="CV6" s="56">
        <f t="shared" si="9"/>
        <v>-13530</v>
      </c>
      <c r="CW6" s="56" t="str">
        <f>IF(CW8="-","【-】","【"&amp;SUBSTITUTE(TEXT(CW8,"#,##0"),"-","△")&amp;"】")</f>
        <v>【△10,266】</v>
      </c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 t="s">
        <v>132</v>
      </c>
      <c r="DI6" s="57">
        <f t="shared" ref="DI6:DJ6" si="10">DI8</f>
        <v>10755</v>
      </c>
      <c r="DJ6" s="57">
        <f t="shared" si="10"/>
        <v>0</v>
      </c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 t="s">
        <v>133</v>
      </c>
      <c r="DV6" s="61">
        <f>IF(DV8="-",NA(),DV8)</f>
        <v>0</v>
      </c>
      <c r="DW6" s="61">
        <f t="shared" ref="DW6:EE6" si="11">IF(DW8="-",NA(),DW8)</f>
        <v>0</v>
      </c>
      <c r="DX6" s="61">
        <f t="shared" si="11"/>
        <v>0</v>
      </c>
      <c r="DY6" s="61">
        <f t="shared" si="11"/>
        <v>0</v>
      </c>
      <c r="DZ6" s="61">
        <f t="shared" si="11"/>
        <v>0</v>
      </c>
      <c r="EA6" s="61">
        <f t="shared" si="11"/>
        <v>48.8</v>
      </c>
      <c r="EB6" s="61">
        <f t="shared" si="11"/>
        <v>48</v>
      </c>
      <c r="EC6" s="61">
        <f t="shared" si="11"/>
        <v>41.2</v>
      </c>
      <c r="ED6" s="61">
        <f t="shared" si="11"/>
        <v>38.5</v>
      </c>
      <c r="EE6" s="61">
        <f t="shared" si="11"/>
        <v>34.200000000000003</v>
      </c>
      <c r="EF6" s="61" t="str">
        <f>IF(EF8="-","【-】","【"&amp;SUBSTITUTE(TEXT(EF8,"#,##0.0"),"-","△")&amp;"】")</f>
        <v>【31.1】</v>
      </c>
      <c r="EG6" s="62">
        <f>IF(EG8="-",NA(),EG8)</f>
        <v>0</v>
      </c>
      <c r="EH6" s="62">
        <f t="shared" ref="EH6:EP6" si="12">IF(EH8="-",NA(),EH8)</f>
        <v>1E-4</v>
      </c>
      <c r="EI6" s="62">
        <f t="shared" si="12"/>
        <v>1E-4</v>
      </c>
      <c r="EJ6" s="62">
        <f t="shared" si="12"/>
        <v>0</v>
      </c>
      <c r="EK6" s="62">
        <f t="shared" si="12"/>
        <v>0</v>
      </c>
      <c r="EL6" s="62">
        <f t="shared" si="12"/>
        <v>0.25530000000000003</v>
      </c>
      <c r="EM6" s="62">
        <f t="shared" si="12"/>
        <v>0.21029999999999999</v>
      </c>
      <c r="EN6" s="62">
        <f t="shared" si="12"/>
        <v>0.1741</v>
      </c>
      <c r="EO6" s="62">
        <f t="shared" si="12"/>
        <v>0.21360000000000001</v>
      </c>
      <c r="EP6" s="62">
        <f t="shared" si="12"/>
        <v>0.19950000000000001</v>
      </c>
    </row>
    <row r="7" spans="1:146" s="63" customFormat="1" x14ac:dyDescent="0.15">
      <c r="A7" s="39" t="s">
        <v>134</v>
      </c>
      <c r="B7" s="54">
        <f t="shared" ref="B7:X7" si="13">B8</f>
        <v>2017</v>
      </c>
      <c r="C7" s="54">
        <f t="shared" si="13"/>
        <v>312011</v>
      </c>
      <c r="D7" s="54">
        <f t="shared" si="13"/>
        <v>47</v>
      </c>
      <c r="E7" s="54">
        <f t="shared" si="13"/>
        <v>11</v>
      </c>
      <c r="F7" s="54">
        <f t="shared" si="13"/>
        <v>1</v>
      </c>
      <c r="G7" s="54">
        <f t="shared" si="13"/>
        <v>3</v>
      </c>
      <c r="H7" s="54" t="str">
        <f t="shared" si="13"/>
        <v>鳥取県　鳥取市</v>
      </c>
      <c r="I7" s="54" t="str">
        <f t="shared" si="13"/>
        <v>浜村温泉館</v>
      </c>
      <c r="J7" s="54" t="str">
        <f t="shared" si="13"/>
        <v>法非適用</v>
      </c>
      <c r="K7" s="54" t="str">
        <f t="shared" si="13"/>
        <v>観光施設事業</v>
      </c>
      <c r="L7" s="54" t="str">
        <f t="shared" si="13"/>
        <v>休養宿泊施設</v>
      </c>
      <c r="M7" s="54" t="str">
        <f t="shared" si="13"/>
        <v>Ａ１Ｂ１</v>
      </c>
      <c r="N7" s="54" t="str">
        <f t="shared" si="13"/>
        <v>非設置</v>
      </c>
      <c r="O7" s="55" t="str">
        <f t="shared" si="13"/>
        <v>該当数値なし</v>
      </c>
      <c r="P7" s="55" t="str">
        <f t="shared" si="13"/>
        <v>該当数値なし</v>
      </c>
      <c r="Q7" s="56">
        <f t="shared" si="13"/>
        <v>1996</v>
      </c>
      <c r="R7" s="57">
        <f t="shared" si="13"/>
        <v>32</v>
      </c>
      <c r="S7" s="58">
        <f t="shared" si="13"/>
        <v>0</v>
      </c>
      <c r="T7" s="59" t="str">
        <f t="shared" si="13"/>
        <v>利用料金制</v>
      </c>
      <c r="U7" s="55" t="str">
        <f t="shared" si="13"/>
        <v>－</v>
      </c>
      <c r="V7" s="59" t="str">
        <f t="shared" si="13"/>
        <v>無</v>
      </c>
      <c r="W7" s="60">
        <f t="shared" si="13"/>
        <v>100</v>
      </c>
      <c r="X7" s="59" t="str">
        <f t="shared" si="13"/>
        <v>無</v>
      </c>
      <c r="Y7" s="61">
        <f>Y8</f>
        <v>31</v>
      </c>
      <c r="Z7" s="61">
        <f t="shared" ref="Z7:AH7" si="14">Z8</f>
        <v>55</v>
      </c>
      <c r="AA7" s="61">
        <f t="shared" si="14"/>
        <v>66</v>
      </c>
      <c r="AB7" s="61">
        <f t="shared" si="14"/>
        <v>22</v>
      </c>
      <c r="AC7" s="61">
        <f t="shared" si="14"/>
        <v>22.5</v>
      </c>
      <c r="AD7" s="61">
        <f t="shared" si="14"/>
        <v>83.8</v>
      </c>
      <c r="AE7" s="61">
        <f t="shared" si="14"/>
        <v>86.7</v>
      </c>
      <c r="AF7" s="61">
        <f t="shared" si="14"/>
        <v>90.7</v>
      </c>
      <c r="AG7" s="61">
        <f t="shared" si="14"/>
        <v>86.4</v>
      </c>
      <c r="AH7" s="61">
        <f t="shared" si="14"/>
        <v>93.1</v>
      </c>
      <c r="AI7" s="61"/>
      <c r="AJ7" s="61">
        <f>AJ8</f>
        <v>60</v>
      </c>
      <c r="AK7" s="61">
        <f t="shared" ref="AK7:AS7" si="15">AK8</f>
        <v>32</v>
      </c>
      <c r="AL7" s="61">
        <f t="shared" si="15"/>
        <v>29</v>
      </c>
      <c r="AM7" s="61">
        <f t="shared" si="15"/>
        <v>96</v>
      </c>
      <c r="AN7" s="61">
        <f t="shared" si="15"/>
        <v>18.8</v>
      </c>
      <c r="AO7" s="61">
        <f t="shared" si="15"/>
        <v>29.3</v>
      </c>
      <c r="AP7" s="61">
        <f t="shared" si="15"/>
        <v>34.4</v>
      </c>
      <c r="AQ7" s="61">
        <f t="shared" si="15"/>
        <v>35.5</v>
      </c>
      <c r="AR7" s="61">
        <f t="shared" si="15"/>
        <v>34.700000000000003</v>
      </c>
      <c r="AS7" s="61">
        <f t="shared" si="15"/>
        <v>32.299999999999997</v>
      </c>
      <c r="AT7" s="61"/>
      <c r="AU7" s="56">
        <f>AU8</f>
        <v>43413</v>
      </c>
      <c r="AV7" s="56">
        <f t="shared" ref="AV7:BD7" si="16">AV8</f>
        <v>3853</v>
      </c>
      <c r="AW7" s="56">
        <f t="shared" si="16"/>
        <v>642</v>
      </c>
      <c r="AX7" s="56">
        <f t="shared" si="16"/>
        <v>0</v>
      </c>
      <c r="AY7" s="56">
        <f t="shared" si="16"/>
        <v>0</v>
      </c>
      <c r="AZ7" s="56">
        <f t="shared" si="16"/>
        <v>29009</v>
      </c>
      <c r="BA7" s="56">
        <f t="shared" si="16"/>
        <v>4046</v>
      </c>
      <c r="BB7" s="56">
        <f t="shared" si="16"/>
        <v>4096</v>
      </c>
      <c r="BC7" s="56">
        <f t="shared" si="16"/>
        <v>11889</v>
      </c>
      <c r="BD7" s="56">
        <f t="shared" si="16"/>
        <v>15661</v>
      </c>
      <c r="BE7" s="56"/>
      <c r="BF7" s="61">
        <f>BF8</f>
        <v>1.4</v>
      </c>
      <c r="BG7" s="61">
        <f t="shared" ref="BG7:BO7" si="17">BG8</f>
        <v>2.2999999999999998</v>
      </c>
      <c r="BH7" s="61">
        <f t="shared" si="17"/>
        <v>2.4</v>
      </c>
      <c r="BI7" s="61">
        <f t="shared" si="17"/>
        <v>0</v>
      </c>
      <c r="BJ7" s="61">
        <f t="shared" si="17"/>
        <v>0</v>
      </c>
      <c r="BK7" s="61">
        <f t="shared" si="17"/>
        <v>17.3</v>
      </c>
      <c r="BL7" s="61">
        <f t="shared" si="17"/>
        <v>16.7</v>
      </c>
      <c r="BM7" s="61">
        <f t="shared" si="17"/>
        <v>17.399999999999999</v>
      </c>
      <c r="BN7" s="61">
        <f t="shared" si="17"/>
        <v>16</v>
      </c>
      <c r="BO7" s="61">
        <f t="shared" si="17"/>
        <v>15.6</v>
      </c>
      <c r="BP7" s="61"/>
      <c r="BQ7" s="61">
        <f>BQ8</f>
        <v>32</v>
      </c>
      <c r="BR7" s="61">
        <f t="shared" ref="BR7:BZ7" si="18">BR8</f>
        <v>31</v>
      </c>
      <c r="BS7" s="61">
        <f t="shared" si="18"/>
        <v>28</v>
      </c>
      <c r="BT7" s="61">
        <f t="shared" si="18"/>
        <v>0</v>
      </c>
      <c r="BU7" s="61">
        <f t="shared" si="18"/>
        <v>0</v>
      </c>
      <c r="BV7" s="61">
        <f t="shared" si="18"/>
        <v>39.9</v>
      </c>
      <c r="BW7" s="61">
        <f t="shared" si="18"/>
        <v>38.4</v>
      </c>
      <c r="BX7" s="61">
        <f t="shared" si="18"/>
        <v>35.799999999999997</v>
      </c>
      <c r="BY7" s="61">
        <f t="shared" si="18"/>
        <v>39.4</v>
      </c>
      <c r="BZ7" s="61">
        <f t="shared" si="18"/>
        <v>41.5</v>
      </c>
      <c r="CA7" s="61"/>
      <c r="CB7" s="61">
        <f>CB8</f>
        <v>208</v>
      </c>
      <c r="CC7" s="61">
        <f t="shared" ref="CC7:CK7" si="19">CC8</f>
        <v>219</v>
      </c>
      <c r="CD7" s="61">
        <f t="shared" si="19"/>
        <v>204</v>
      </c>
      <c r="CE7" s="61">
        <f t="shared" si="19"/>
        <v>0</v>
      </c>
      <c r="CF7" s="61">
        <f t="shared" si="19"/>
        <v>0</v>
      </c>
      <c r="CG7" s="61">
        <f t="shared" si="19"/>
        <v>-23.1</v>
      </c>
      <c r="CH7" s="61">
        <f t="shared" si="19"/>
        <v>-22.8</v>
      </c>
      <c r="CI7" s="61">
        <f t="shared" si="19"/>
        <v>-17.100000000000001</v>
      </c>
      <c r="CJ7" s="61">
        <f t="shared" si="19"/>
        <v>-18.899999999999999</v>
      </c>
      <c r="CK7" s="61">
        <f t="shared" si="19"/>
        <v>-20.100000000000001</v>
      </c>
      <c r="CL7" s="61"/>
      <c r="CM7" s="56">
        <f>CM8</f>
        <v>-5811</v>
      </c>
      <c r="CN7" s="56">
        <f t="shared" ref="CN7:CV7" si="20">CN8</f>
        <v>-3875</v>
      </c>
      <c r="CO7" s="56">
        <f t="shared" si="20"/>
        <v>-1834</v>
      </c>
      <c r="CP7" s="56">
        <f t="shared" si="20"/>
        <v>-2080</v>
      </c>
      <c r="CQ7" s="56">
        <f t="shared" si="20"/>
        <v>-1990</v>
      </c>
      <c r="CR7" s="56">
        <f t="shared" si="20"/>
        <v>-7408</v>
      </c>
      <c r="CS7" s="56">
        <f t="shared" si="20"/>
        <v>-10419</v>
      </c>
      <c r="CT7" s="56">
        <f t="shared" si="20"/>
        <v>-9739</v>
      </c>
      <c r="CU7" s="56">
        <f t="shared" si="20"/>
        <v>-10274</v>
      </c>
      <c r="CV7" s="56">
        <f t="shared" si="20"/>
        <v>-13530</v>
      </c>
      <c r="CW7" s="56"/>
      <c r="CX7" s="61" t="s">
        <v>135</v>
      </c>
      <c r="CY7" s="61" t="s">
        <v>135</v>
      </c>
      <c r="CZ7" s="61" t="s">
        <v>135</v>
      </c>
      <c r="DA7" s="61" t="s">
        <v>135</v>
      </c>
      <c r="DB7" s="61" t="s">
        <v>135</v>
      </c>
      <c r="DC7" s="61" t="s">
        <v>135</v>
      </c>
      <c r="DD7" s="61" t="s">
        <v>135</v>
      </c>
      <c r="DE7" s="61" t="s">
        <v>135</v>
      </c>
      <c r="DF7" s="61" t="s">
        <v>135</v>
      </c>
      <c r="DG7" s="61" t="s">
        <v>132</v>
      </c>
      <c r="DH7" s="61"/>
      <c r="DI7" s="57">
        <f>DI8</f>
        <v>10755</v>
      </c>
      <c r="DJ7" s="57">
        <f>DJ8</f>
        <v>0</v>
      </c>
      <c r="DK7" s="61" t="s">
        <v>135</v>
      </c>
      <c r="DL7" s="61" t="s">
        <v>135</v>
      </c>
      <c r="DM7" s="61" t="s">
        <v>135</v>
      </c>
      <c r="DN7" s="61" t="s">
        <v>135</v>
      </c>
      <c r="DO7" s="61" t="s">
        <v>135</v>
      </c>
      <c r="DP7" s="61" t="s">
        <v>135</v>
      </c>
      <c r="DQ7" s="61" t="s">
        <v>135</v>
      </c>
      <c r="DR7" s="61" t="s">
        <v>135</v>
      </c>
      <c r="DS7" s="61" t="s">
        <v>135</v>
      </c>
      <c r="DT7" s="61" t="s">
        <v>132</v>
      </c>
      <c r="DU7" s="61"/>
      <c r="DV7" s="61">
        <f>DV8</f>
        <v>0</v>
      </c>
      <c r="DW7" s="61">
        <f t="shared" ref="DW7:EE7" si="21">DW8</f>
        <v>0</v>
      </c>
      <c r="DX7" s="61">
        <f t="shared" si="21"/>
        <v>0</v>
      </c>
      <c r="DY7" s="61">
        <f t="shared" si="21"/>
        <v>0</v>
      </c>
      <c r="DZ7" s="61">
        <f t="shared" si="21"/>
        <v>0</v>
      </c>
      <c r="EA7" s="61">
        <f t="shared" si="21"/>
        <v>48.8</v>
      </c>
      <c r="EB7" s="61">
        <f t="shared" si="21"/>
        <v>48</v>
      </c>
      <c r="EC7" s="61">
        <f t="shared" si="21"/>
        <v>41.2</v>
      </c>
      <c r="ED7" s="61">
        <f t="shared" si="21"/>
        <v>38.5</v>
      </c>
      <c r="EE7" s="61">
        <f t="shared" si="21"/>
        <v>34.200000000000003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312011</v>
      </c>
      <c r="D8" s="64">
        <v>47</v>
      </c>
      <c r="E8" s="64">
        <v>11</v>
      </c>
      <c r="F8" s="64">
        <v>1</v>
      </c>
      <c r="G8" s="64">
        <v>3</v>
      </c>
      <c r="H8" s="64" t="s">
        <v>136</v>
      </c>
      <c r="I8" s="64" t="s">
        <v>137</v>
      </c>
      <c r="J8" s="64" t="s">
        <v>138</v>
      </c>
      <c r="K8" s="64" t="s">
        <v>139</v>
      </c>
      <c r="L8" s="64" t="s">
        <v>140</v>
      </c>
      <c r="M8" s="64" t="s">
        <v>141</v>
      </c>
      <c r="N8" s="64" t="s">
        <v>142</v>
      </c>
      <c r="O8" s="65" t="s">
        <v>143</v>
      </c>
      <c r="P8" s="65" t="s">
        <v>143</v>
      </c>
      <c r="Q8" s="66">
        <v>1996</v>
      </c>
      <c r="R8" s="66">
        <v>32</v>
      </c>
      <c r="S8" s="67">
        <v>0</v>
      </c>
      <c r="T8" s="68" t="s">
        <v>144</v>
      </c>
      <c r="U8" s="65" t="s">
        <v>145</v>
      </c>
      <c r="V8" s="68" t="s">
        <v>146</v>
      </c>
      <c r="W8" s="69">
        <v>100</v>
      </c>
      <c r="X8" s="68" t="s">
        <v>146</v>
      </c>
      <c r="Y8" s="70">
        <v>31</v>
      </c>
      <c r="Z8" s="70">
        <v>55</v>
      </c>
      <c r="AA8" s="70">
        <v>66</v>
      </c>
      <c r="AB8" s="70">
        <v>22</v>
      </c>
      <c r="AC8" s="70">
        <v>22.5</v>
      </c>
      <c r="AD8" s="70">
        <v>83.8</v>
      </c>
      <c r="AE8" s="70">
        <v>86.7</v>
      </c>
      <c r="AF8" s="70">
        <v>90.7</v>
      </c>
      <c r="AG8" s="70">
        <v>86.4</v>
      </c>
      <c r="AH8" s="70">
        <v>93.1</v>
      </c>
      <c r="AI8" s="70">
        <v>108.5</v>
      </c>
      <c r="AJ8" s="70">
        <v>60</v>
      </c>
      <c r="AK8" s="70">
        <v>32</v>
      </c>
      <c r="AL8" s="70">
        <v>29</v>
      </c>
      <c r="AM8" s="70">
        <v>96</v>
      </c>
      <c r="AN8" s="70">
        <v>18.8</v>
      </c>
      <c r="AO8" s="70">
        <v>29.3</v>
      </c>
      <c r="AP8" s="70">
        <v>34.4</v>
      </c>
      <c r="AQ8" s="70">
        <v>35.5</v>
      </c>
      <c r="AR8" s="70">
        <v>34.700000000000003</v>
      </c>
      <c r="AS8" s="70">
        <v>32.299999999999997</v>
      </c>
      <c r="AT8" s="70">
        <v>25.4</v>
      </c>
      <c r="AU8" s="71">
        <v>43413</v>
      </c>
      <c r="AV8" s="71">
        <v>3853</v>
      </c>
      <c r="AW8" s="71">
        <v>642</v>
      </c>
      <c r="AX8" s="71">
        <v>0</v>
      </c>
      <c r="AY8" s="71">
        <v>0</v>
      </c>
      <c r="AZ8" s="71">
        <v>29009</v>
      </c>
      <c r="BA8" s="71">
        <v>4046</v>
      </c>
      <c r="BB8" s="71">
        <v>4096</v>
      </c>
      <c r="BC8" s="71">
        <v>11889</v>
      </c>
      <c r="BD8" s="71">
        <v>15661</v>
      </c>
      <c r="BE8" s="71">
        <v>6552</v>
      </c>
      <c r="BF8" s="70">
        <v>1.4</v>
      </c>
      <c r="BG8" s="70">
        <v>2.2999999999999998</v>
      </c>
      <c r="BH8" s="70">
        <v>2.4</v>
      </c>
      <c r="BI8" s="70">
        <v>0</v>
      </c>
      <c r="BJ8" s="70">
        <v>0</v>
      </c>
      <c r="BK8" s="70">
        <v>17.3</v>
      </c>
      <c r="BL8" s="70">
        <v>16.7</v>
      </c>
      <c r="BM8" s="70">
        <v>17.399999999999999</v>
      </c>
      <c r="BN8" s="70">
        <v>16</v>
      </c>
      <c r="BO8" s="70">
        <v>15.6</v>
      </c>
      <c r="BP8" s="70">
        <v>22.1</v>
      </c>
      <c r="BQ8" s="70">
        <v>32</v>
      </c>
      <c r="BR8" s="70">
        <v>31</v>
      </c>
      <c r="BS8" s="70">
        <v>28</v>
      </c>
      <c r="BT8" s="70">
        <v>0</v>
      </c>
      <c r="BU8" s="70">
        <v>0</v>
      </c>
      <c r="BV8" s="70">
        <v>39.9</v>
      </c>
      <c r="BW8" s="70">
        <v>38.4</v>
      </c>
      <c r="BX8" s="70">
        <v>35.799999999999997</v>
      </c>
      <c r="BY8" s="70">
        <v>39.4</v>
      </c>
      <c r="BZ8" s="70">
        <v>41.5</v>
      </c>
      <c r="CA8" s="70">
        <v>37.1</v>
      </c>
      <c r="CB8" s="70">
        <v>208</v>
      </c>
      <c r="CC8" s="70">
        <v>219</v>
      </c>
      <c r="CD8" s="70">
        <v>204</v>
      </c>
      <c r="CE8" s="72">
        <v>0</v>
      </c>
      <c r="CF8" s="72">
        <v>0</v>
      </c>
      <c r="CG8" s="70">
        <v>-23.1</v>
      </c>
      <c r="CH8" s="70">
        <v>-22.8</v>
      </c>
      <c r="CI8" s="70">
        <v>-17.100000000000001</v>
      </c>
      <c r="CJ8" s="70">
        <v>-18.899999999999999</v>
      </c>
      <c r="CK8" s="70">
        <v>-20.100000000000001</v>
      </c>
      <c r="CL8" s="70">
        <v>-21.3</v>
      </c>
      <c r="CM8" s="71">
        <v>-5811</v>
      </c>
      <c r="CN8" s="71">
        <v>-3875</v>
      </c>
      <c r="CO8" s="71">
        <v>-1834</v>
      </c>
      <c r="CP8" s="71">
        <v>-2080</v>
      </c>
      <c r="CQ8" s="71">
        <v>-1990</v>
      </c>
      <c r="CR8" s="71">
        <v>-7408</v>
      </c>
      <c r="CS8" s="71">
        <v>-10419</v>
      </c>
      <c r="CT8" s="71">
        <v>-9739</v>
      </c>
      <c r="CU8" s="71">
        <v>-10274</v>
      </c>
      <c r="CV8" s="71">
        <v>-13530</v>
      </c>
      <c r="CW8" s="71">
        <v>-10266</v>
      </c>
      <c r="CX8" s="70" t="s">
        <v>147</v>
      </c>
      <c r="CY8" s="70" t="s">
        <v>147</v>
      </c>
      <c r="CZ8" s="70" t="s">
        <v>147</v>
      </c>
      <c r="DA8" s="70" t="s">
        <v>147</v>
      </c>
      <c r="DB8" s="70" t="s">
        <v>147</v>
      </c>
      <c r="DC8" s="70" t="s">
        <v>147</v>
      </c>
      <c r="DD8" s="70" t="s">
        <v>147</v>
      </c>
      <c r="DE8" s="70" t="s">
        <v>147</v>
      </c>
      <c r="DF8" s="70" t="s">
        <v>147</v>
      </c>
      <c r="DG8" s="70" t="s">
        <v>147</v>
      </c>
      <c r="DH8" s="70" t="s">
        <v>147</v>
      </c>
      <c r="DI8" s="66">
        <v>10755</v>
      </c>
      <c r="DJ8" s="66">
        <v>0</v>
      </c>
      <c r="DK8" s="70" t="s">
        <v>147</v>
      </c>
      <c r="DL8" s="70" t="s">
        <v>147</v>
      </c>
      <c r="DM8" s="70" t="s">
        <v>147</v>
      </c>
      <c r="DN8" s="70" t="s">
        <v>147</v>
      </c>
      <c r="DO8" s="70" t="s">
        <v>147</v>
      </c>
      <c r="DP8" s="70" t="s">
        <v>147</v>
      </c>
      <c r="DQ8" s="70" t="s">
        <v>147</v>
      </c>
      <c r="DR8" s="70" t="s">
        <v>147</v>
      </c>
      <c r="DS8" s="70" t="s">
        <v>147</v>
      </c>
      <c r="DT8" s="70" t="s">
        <v>147</v>
      </c>
      <c r="DU8" s="70" t="s">
        <v>147</v>
      </c>
      <c r="DV8" s="70">
        <v>0</v>
      </c>
      <c r="DW8" s="70">
        <v>0</v>
      </c>
      <c r="DX8" s="70">
        <v>0</v>
      </c>
      <c r="DY8" s="70">
        <v>0</v>
      </c>
      <c r="DZ8" s="70">
        <v>0</v>
      </c>
      <c r="EA8" s="70">
        <v>48.8</v>
      </c>
      <c r="EB8" s="70">
        <v>48</v>
      </c>
      <c r="EC8" s="70">
        <v>41.2</v>
      </c>
      <c r="ED8" s="70">
        <v>38.5</v>
      </c>
      <c r="EE8" s="70">
        <v>34.200000000000003</v>
      </c>
      <c r="EF8" s="70">
        <v>31.1</v>
      </c>
      <c r="EG8" s="73">
        <v>0</v>
      </c>
      <c r="EH8" s="74">
        <v>1E-4</v>
      </c>
      <c r="EI8" s="74">
        <v>1E-4</v>
      </c>
      <c r="EJ8" s="74">
        <v>0</v>
      </c>
      <c r="EK8" s="74">
        <v>0</v>
      </c>
      <c r="EL8" s="74">
        <v>0.25530000000000003</v>
      </c>
      <c r="EM8" s="74">
        <v>0.21029999999999999</v>
      </c>
      <c r="EN8" s="74">
        <v>0.1741</v>
      </c>
      <c r="EO8" s="74">
        <v>0.21360000000000001</v>
      </c>
      <c r="EP8" s="74">
        <v>0.19950000000000001</v>
      </c>
    </row>
    <row r="9" spans="1:146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 x14ac:dyDescent="0.15">
      <c r="A10" s="79"/>
      <c r="B10" s="79" t="s">
        <v>148</v>
      </c>
      <c r="C10" s="79" t="s">
        <v>149</v>
      </c>
      <c r="D10" s="79" t="s">
        <v>150</v>
      </c>
      <c r="E10" s="79" t="s">
        <v>151</v>
      </c>
      <c r="F10" s="79" t="s">
        <v>152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 x14ac:dyDescent="0.15">
      <c r="A11" s="79" t="s">
        <v>64</v>
      </c>
      <c r="B11" s="80">
        <f>DATEVALUE($B$6-4&amp;"年1月1日")</f>
        <v>41275</v>
      </c>
      <c r="C11" s="80">
        <f>DATEVALUE($B$6-3&amp;"年1月1日")</f>
        <v>41640</v>
      </c>
      <c r="D11" s="80">
        <f>DATEVALUE($B$6-2&amp;"年1月1日")</f>
        <v>42005</v>
      </c>
      <c r="E11" s="80">
        <f>DATEVALUE($B$6-1&amp;"年1月1日")</f>
        <v>42370</v>
      </c>
      <c r="F11" s="80">
        <f>DATEVALUE($B$6&amp;"年1月1日")</f>
        <v>42736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鳥取市</cp:lastModifiedBy>
  <cp:lastPrinted>2019-01-24T10:23:09Z</cp:lastPrinted>
  <dcterms:created xsi:type="dcterms:W3CDTF">2018-12-07T10:26:10Z</dcterms:created>
  <dcterms:modified xsi:type="dcterms:W3CDTF">2019-01-24T10:23:11Z</dcterms:modified>
  <cp:category/>
</cp:coreProperties>
</file>