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7CEObxooWporJkFNGSnZLQCz3hkNgTE4XQ93vTMOl+hcQPVbr42QDMOO3OWjn9eOokCbFl9hiAGSOyRaXB1Dg==" workbookSaltValue="jcQ7KcknGo5Moh3pAR56R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<sst xmlns="http://schemas.openxmlformats.org/spreadsheetml/2006/main" count="235" uniqueCount="123">
  <si>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</si>
  <si>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</si>
  <si>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</si>
  <si>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</si>
  <si>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</si>
  <si>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</si>
  <si>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</si>
  <si>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</si>
  <si>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</si>
  <si>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</si>
  <si>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</si>
  <si>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</si>
  <si>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</si>
  <si>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</si>
  <si>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</si>
  <si>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</si>
  <si>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</si>
  <si>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</si>
  <si>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</si>
  <si>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</si>
  <si>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</si>
  <si>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</si>
  <si>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</si>
  <si>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</si>
  <si>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</si>
  <si>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</si>
  <si>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</si>
  <si>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</si>
  <si>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</si>
  <si>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</si>
  <si>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</si>
  <si>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</si>
  <si>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</si>
  <si>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</si>
  <si>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</si>
  <si>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</si>
  <si>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</si>
  <si>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</si>
  <si>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</si>
  <si>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</si>
  <si>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</si>
  <si>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</si>
  <si>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</si>
  <si>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</si>
  <si>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</si>
  <si>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</si>
  <si>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</si>
  <si>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</si>
  <si>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</si>
  <si>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</si>
  <si>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</si>
  <si>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</si>
  <si>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</si>
  <si>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</si>
  <si>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</si>
  <si>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</si>
  <si>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</si>
  <si>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</si>
  <si>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</si>
  <si>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</si>
  <si>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</si>
  <si>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</si>
  <si>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</si>
  <si>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</si>
  <si>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</si>
  <si>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</si>
  <si>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</si>
  <si>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</si>
  <si>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</si>
  <si>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</si>
  <si>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</si>
  <si>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</si>
  <si>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</si>
  <si>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</si>
  <si>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</si>
  <si>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</si>
  <si>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</si>
  <si>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</si>
  <si>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</si>
  <si>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</si>
  <si>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</si>
  <si>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</si>
  <si>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</si>
  <si>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</si>
  <si>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</si>
  <si>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</si>
  <si>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</si>
  <si>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</si>
  <si>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</si>
  <si>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</si>
  <si>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</si>
  <si>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</si>
  <si>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</si>
  <si>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</si>
  <si>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</si>
  <si>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</si>
  <si>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</si>
  <si>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</si>
  <si>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</si>
  <si>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</si>
  <si>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</si>
  <si>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</si>
  <si>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</si>
  <si>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</si>
  <si>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</si>
  <si>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</si>
  <si>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</si>
  <si>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</si>
  <si>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</si>
  <si>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</si>
  <si>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</si>
  <si>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</si>
  <si>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</si>
  <si>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</si>
  <si>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</si>
  <si>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</si>
  <si>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</si>
  <si>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</si>
  <si>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</si>
  <si>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</si>
  <si>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</si>
  <si>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ものの、今後更新時期が一斉に到来することで財政状況を圧迫することが懸念されるため、地域の将来像と投資需要を適切に把握し、ストックマネジメントを活用した施設の統廃合やダウンサイジングといった効率的な施設管理に取組む必要が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phoneticPr fontId="4"/>
  </si>
  <si>
    <r>
      <rPr>
        <sz val="9"/>
        <rFont val="ＭＳ ゴシック"/>
        <family val="3"/>
        <charset val="128"/>
      </rPr>
      <t xml:space="preserve">①経常収支は100％を超え、また、②累積欠損金も発生していないことから、両比率とも良好な値を示している。しかし、一般会計からの繰入が総収益の58.4%を占める一方、使用料収入は16.3％にとどまっていることから、将来的に繰入金の減少が見込まれること等を考慮すれば、今後は、維持管理費の抑制はもとより、財源構成についての検討も必要である。
</t>
    </r>
    <r>
      <rPr>
        <sz val="9"/>
        <color rgb="FFFF0000"/>
        <rFont val="ＭＳ ゴシック"/>
        <family val="3"/>
        <charset val="128"/>
      </rPr>
      <t xml:space="preserve">
</t>
    </r>
    <r>
      <rPr>
        <sz val="9"/>
        <rFont val="ＭＳ ゴシック"/>
        <family val="3"/>
        <charset val="128"/>
      </rPr>
      <t>③流動負債に対する流動資産の割合である流動比率の急激な落ち込みは、H26の会計基準の見直しに伴い、それまで資本と扱われていたものが負債勘定に計上されることになったために生じたもので目安となる100％の水準を大きく下回っているものの、使用料収入や一般会計からの繰入等により支払い能力は確保されている。</t>
    </r>
    <r>
      <rPr>
        <sz val="9"/>
        <color rgb="FFFF0000"/>
        <rFont val="ＭＳ ゴシック"/>
        <family val="3"/>
        <charset val="128"/>
      </rPr>
      <t xml:space="preserve">
</t>
    </r>
    <r>
      <rPr>
        <sz val="9"/>
        <rFont val="ＭＳ ゴシック"/>
        <family val="3"/>
        <charset val="128"/>
      </rPr>
      <t>④H29は料金改定に伴う営業収益の増加及び企業債の償還により、当比率は減少した。今後、老朽化に伴う施設更新が予測されるため、事業費の平準化が必要である。</t>
    </r>
    <r>
      <rPr>
        <sz val="9"/>
        <color rgb="FFFF0000"/>
        <rFont val="ＭＳ ゴシック"/>
        <family val="3"/>
        <charset val="128"/>
      </rPr>
      <t xml:space="preserve">
</t>
    </r>
    <r>
      <rPr>
        <sz val="9"/>
        <rFont val="ＭＳ ゴシック"/>
        <family val="3"/>
        <charset val="128"/>
      </rPr>
      <t>⑤経費回収率は、料金改定に伴う下水道使用料の収入の上昇により例年に比べて改善した。</t>
    </r>
    <r>
      <rPr>
        <sz val="9"/>
        <color rgb="FFFF0000"/>
        <rFont val="ＭＳ ゴシック"/>
        <family val="3"/>
        <charset val="128"/>
      </rPr>
      <t xml:space="preserve">
</t>
    </r>
    <r>
      <rPr>
        <sz val="9"/>
        <rFont val="ＭＳ ゴシック"/>
        <family val="3"/>
        <charset val="128"/>
      </rPr>
      <t xml:space="preserve">⑥汚水処理原価は、資本費に係る汚水処理費が前年度に比べ増加したことにより上昇した。今後、労務単価等の上昇による維持管理費の増加といった懸念はあるものの、経営の効率性確保のためコスト縮減や料金改定の見直しを定期的に検討していく必要がある。
</t>
    </r>
    <r>
      <rPr>
        <sz val="9"/>
        <color rgb="FFFF0000"/>
        <rFont val="ＭＳ ゴシック"/>
        <family val="3"/>
        <charset val="128"/>
      </rPr>
      <t xml:space="preserve">
</t>
    </r>
    <r>
      <rPr>
        <sz val="9"/>
        <rFont val="ＭＳ ゴシック"/>
        <family val="3"/>
        <charset val="128"/>
      </rPr>
      <t xml:space="preserve">⑦施設利用率は、類似団体及び全国平均値と比較しても高い水準で推移している。
</t>
    </r>
    <r>
      <rPr>
        <sz val="9"/>
        <color rgb="FFFF0000"/>
        <rFont val="ＭＳ ゴシック"/>
        <family val="3"/>
        <charset val="128"/>
      </rPr>
      <t xml:space="preserve">
</t>
    </r>
    <r>
      <rPr>
        <sz val="9"/>
        <rFont val="ＭＳ ゴシック"/>
        <family val="3"/>
        <charset val="128"/>
      </rPr>
      <t>⑧水洗化率は、全国及び類似団体の平均値と比較しても安定して高い水準を維持している。</t>
    </r>
    <rPh sb="383" eb="386">
      <t>ジギョウヒ</t>
    </rPh>
    <rPh sb="407" eb="409">
      <t>リョウキン</t>
    </rPh>
    <rPh sb="409" eb="411">
      <t>カイテイ</t>
    </rPh>
    <rPh sb="412" eb="413">
      <t>トモナ</t>
    </rPh>
    <rPh sb="414" eb="417">
      <t>ゲスイドウ</t>
    </rPh>
    <rPh sb="417" eb="420">
      <t>シヨウリョウ</t>
    </rPh>
    <rPh sb="421" eb="423">
      <t>シュウニュウ</t>
    </rPh>
    <rPh sb="424" eb="426">
      <t>ジョウショウ</t>
    </rPh>
    <rPh sb="469" eb="471">
      <t>ゾウカ</t>
    </rPh>
    <rPh sb="478" eb="48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</si>
</sst>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24-48B9-9D82-B5240217E09C}"/>
            </c:ext>
          </c:extLst>
        </c:ser>
        <c:dLbls>
          <c:showLegendKey val="0"/>
          <c:showVal val="0"/>
          <c:showCatName val="0"/>
          <c:showSerName val="0"/>
          <c:showPercent val="0"/>
          <c:showBubbleSize val="0"/>
        </c:dLbls>
        <c:gapWidth val="150"/>
        <c:axId val="569707680"/>
        <c:axId val="56970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xmlns:c16r2="http://schemas.microsoft.com/office/drawing/2015/06/chart">
            <c:ext xmlns:c16="http://schemas.microsoft.com/office/drawing/2014/chart" uri="{C3380CC4-5D6E-409C-BE32-E72D297353CC}">
              <c16:uniqueId val="{00000001-3924-48B9-9D82-B5240217E09C}"/>
            </c:ext>
          </c:extLst>
        </c:ser>
        <c:dLbls>
          <c:showLegendKey val="0"/>
          <c:showVal val="0"/>
          <c:showCatName val="0"/>
          <c:showSerName val="0"/>
          <c:showPercent val="0"/>
          <c:showBubbleSize val="0"/>
        </c:dLbls>
        <c:marker val="1"/>
        <c:smooth val="0"/>
        <c:axId val="569707680"/>
        <c:axId val="569708464"/>
      </c:lineChart>
      <c:dateAx>
        <c:axId val="569707680"/>
        <c:scaling>
          <c:orientation val="minMax"/>
        </c:scaling>
        <c:delete val="1"/>
        <c:axPos val="b"/>
        <c:numFmt formatCode="ge" sourceLinked="1"/>
        <c:majorTickMark val="none"/>
        <c:minorTickMark val="none"/>
        <c:tickLblPos val="none"/>
        <c:crossAx val="569708464"/>
        <c:crosses val="autoZero"/>
        <c:auto val="1"/>
        <c:lblOffset val="100"/>
        <c:baseTimeUnit val="years"/>
      </c:dateAx>
      <c:valAx>
        <c:axId val="56970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7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104.46</c:v>
                </c:pt>
                <c:pt idx="1">
                  <c:v>108.9</c:v>
                </c:pt>
                <c:pt idx="2">
                  <c:v>115.4</c:v>
                </c:pt>
                <c:pt idx="3">
                  <c:v>118.95</c:v>
                </c:pt>
                <c:pt idx="4">
                  <c:v>123.11</c:v>
                </c:pt>
              </c:numCache>
            </c:numRef>
          </c:val>
          <c:extLst xmlns:c16r2="http://schemas.microsoft.com/office/drawing/2015/06/chart">
            <c:ext xmlns:c16="http://schemas.microsoft.com/office/drawing/2014/chart" uri="{C3380CC4-5D6E-409C-BE32-E72D297353CC}">
              <c16:uniqueId val="{00000000-F15E-4DA8-8AFB-2F2508476D3C}"/>
            </c:ext>
          </c:extLst>
        </c:ser>
        <c:dLbls>
          <c:showLegendKey val="0"/>
          <c:showVal val="0"/>
          <c:showCatName val="0"/>
          <c:showSerName val="0"/>
          <c:showPercent val="0"/>
          <c:showBubbleSize val="0"/>
        </c:dLbls>
        <c:gapWidth val="150"/>
        <c:axId val="569709640"/>
        <c:axId val="39404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97.34</c:v>
                </c:pt>
                <c:pt idx="4">
                  <c:v>100.99</c:v>
                </c:pt>
              </c:numCache>
            </c:numRef>
          </c:val>
          <c:smooth val="0"/>
          <c:extLst xmlns:c16r2="http://schemas.microsoft.com/office/drawing/2015/06/chart">
            <c:ext xmlns:c16="http://schemas.microsoft.com/office/drawing/2014/chart" uri="{C3380CC4-5D6E-409C-BE32-E72D297353CC}">
              <c16:uniqueId val="{00000001-F15E-4DA8-8AFB-2F2508476D3C}"/>
            </c:ext>
          </c:extLst>
        </c:ser>
        <c:dLbls>
          <c:showLegendKey val="0"/>
          <c:showVal val="0"/>
          <c:showCatName val="0"/>
          <c:showSerName val="0"/>
          <c:showPercent val="0"/>
          <c:showBubbleSize val="0"/>
        </c:dLbls>
        <c:marker val="1"/>
        <c:smooth val="0"/>
        <c:axId val="569709640"/>
        <c:axId val="394047376"/>
      </c:lineChart>
      <c:dateAx>
        <c:axId val="569709640"/>
        <c:scaling>
          <c:orientation val="minMax"/>
        </c:scaling>
        <c:delete val="1"/>
        <c:axPos val="b"/>
        <c:numFmt formatCode="ge" sourceLinked="1"/>
        <c:majorTickMark val="none"/>
        <c:minorTickMark val="none"/>
        <c:tickLblPos val="none"/>
        <c:crossAx val="394047376"/>
        <c:crosses val="autoZero"/>
        <c:auto val="1"/>
        <c:lblOffset val="100"/>
        <c:baseTimeUnit val="years"/>
      </c:dateAx>
      <c:valAx>
        <c:axId val="3940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7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4.68</c:v>
                </c:pt>
                <c:pt idx="1">
                  <c:v>11.66</c:v>
                </c:pt>
                <c:pt idx="2">
                  <c:v>15.18</c:v>
                </c:pt>
                <c:pt idx="3">
                  <c:v>18.579999999999998</c:v>
                </c:pt>
                <c:pt idx="4">
                  <c:v>21.76</c:v>
                </c:pt>
              </c:numCache>
            </c:numRef>
          </c:val>
          <c:extLst xmlns:c16r2="http://schemas.microsoft.com/office/drawing/2015/06/chart">
            <c:ext xmlns:c16="http://schemas.microsoft.com/office/drawing/2014/chart" uri="{C3380CC4-5D6E-409C-BE32-E72D297353CC}">
              <c16:uniqueId val="{00000000-6B0C-4901-B506-67C444B4168A}"/>
            </c:ext>
          </c:extLst>
        </c:ser>
        <c:dLbls>
          <c:showLegendKey val="0"/>
          <c:showVal val="0"/>
          <c:showCatName val="0"/>
          <c:showSerName val="0"/>
          <c:showPercent val="0"/>
          <c:showBubbleSize val="0"/>
        </c:dLbls>
        <c:gapWidth val="150"/>
        <c:axId val="399307048"/>
        <c:axId val="61423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21.33</c:v>
                </c:pt>
                <c:pt idx="4">
                  <c:v>22.69</c:v>
                </c:pt>
              </c:numCache>
            </c:numRef>
          </c:val>
          <c:smooth val="0"/>
          <c:extLst xmlns:c16r2="http://schemas.microsoft.com/office/drawing/2015/06/chart">
            <c:ext xmlns:c16="http://schemas.microsoft.com/office/drawing/2014/chart" uri="{C3380CC4-5D6E-409C-BE32-E72D297353CC}">
              <c16:uniqueId val="{00000001-6B0C-4901-B506-67C444B4168A}"/>
            </c:ext>
          </c:extLst>
        </c:ser>
        <c:dLbls>
          <c:showLegendKey val="0"/>
          <c:showVal val="0"/>
          <c:showCatName val="0"/>
          <c:showSerName val="0"/>
          <c:showPercent val="0"/>
          <c:showBubbleSize val="0"/>
        </c:dLbls>
        <c:marker val="1"/>
        <c:smooth val="0"/>
        <c:axId val="399307048"/>
        <c:axId val="614234488"/>
      </c:lineChart>
      <c:dateAx>
        <c:axId val="399307048"/>
        <c:scaling>
          <c:orientation val="minMax"/>
        </c:scaling>
        <c:delete val="1"/>
        <c:axPos val="b"/>
        <c:numFmt formatCode="ge" sourceLinked="1"/>
        <c:majorTickMark val="none"/>
        <c:minorTickMark val="none"/>
        <c:tickLblPos val="none"/>
        <c:crossAx val="614234488"/>
        <c:crosses val="autoZero"/>
        <c:auto val="1"/>
        <c:lblOffset val="100"/>
        <c:baseTimeUnit val="years"/>
      </c:dateAx>
      <c:valAx>
        <c:axId val="61423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0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1.18</c:v>
                </c:pt>
                <c:pt idx="1">
                  <c:v>1.18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F0B-4D1D-BBB0-7DEEF9466FFF}"/>
            </c:ext>
          </c:extLst>
        </c:ser>
        <c:dLbls>
          <c:showLegendKey val="0"/>
          <c:showVal val="0"/>
          <c:showCatName val="0"/>
          <c:showSerName val="0"/>
          <c:showPercent val="0"/>
          <c:showBubbleSize val="0"/>
        </c:dLbls>
        <c:gapWidth val="150"/>
        <c:axId val="614235272"/>
        <c:axId val="61423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F0B-4D1D-BBB0-7DEEF9466FFF}"/>
            </c:ext>
          </c:extLst>
        </c:ser>
        <c:dLbls>
          <c:showLegendKey val="0"/>
          <c:showVal val="0"/>
          <c:showCatName val="0"/>
          <c:showSerName val="0"/>
          <c:showPercent val="0"/>
          <c:showBubbleSize val="0"/>
        </c:dLbls>
        <c:marker val="1"/>
        <c:smooth val="0"/>
        <c:axId val="614235272"/>
        <c:axId val="614232136"/>
      </c:lineChart>
      <c:dateAx>
        <c:axId val="614235272"/>
        <c:scaling>
          <c:orientation val="minMax"/>
        </c:scaling>
        <c:delete val="1"/>
        <c:axPos val="b"/>
        <c:numFmt formatCode="ge" sourceLinked="1"/>
        <c:majorTickMark val="none"/>
        <c:minorTickMark val="none"/>
        <c:tickLblPos val="none"/>
        <c:crossAx val="614232136"/>
        <c:crosses val="autoZero"/>
        <c:auto val="1"/>
        <c:lblOffset val="100"/>
        <c:baseTimeUnit val="years"/>
      </c:dateAx>
      <c:valAx>
        <c:axId val="61423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2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DF-4FA4-AA5B-328DA6CA7BFD}"/>
            </c:ext>
          </c:extLst>
        </c:ser>
        <c:dLbls>
          <c:showLegendKey val="0"/>
          <c:showVal val="0"/>
          <c:showCatName val="0"/>
          <c:showSerName val="0"/>
          <c:showPercent val="0"/>
          <c:showBubbleSize val="0"/>
        </c:dLbls>
        <c:gapWidth val="150"/>
        <c:axId val="614233312"/>
        <c:axId val="61423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148.37</c:v>
                </c:pt>
                <c:pt idx="4">
                  <c:v>149.02000000000001</c:v>
                </c:pt>
              </c:numCache>
            </c:numRef>
          </c:val>
          <c:smooth val="0"/>
          <c:extLst xmlns:c16r2="http://schemas.microsoft.com/office/drawing/2015/06/chart">
            <c:ext xmlns:c16="http://schemas.microsoft.com/office/drawing/2014/chart" uri="{C3380CC4-5D6E-409C-BE32-E72D297353CC}">
              <c16:uniqueId val="{00000001-F1DF-4FA4-AA5B-328DA6CA7BFD}"/>
            </c:ext>
          </c:extLst>
        </c:ser>
        <c:dLbls>
          <c:showLegendKey val="0"/>
          <c:showVal val="0"/>
          <c:showCatName val="0"/>
          <c:showSerName val="0"/>
          <c:showPercent val="0"/>
          <c:showBubbleSize val="0"/>
        </c:dLbls>
        <c:marker val="1"/>
        <c:smooth val="0"/>
        <c:axId val="614233312"/>
        <c:axId val="614233704"/>
      </c:lineChart>
      <c:dateAx>
        <c:axId val="614233312"/>
        <c:scaling>
          <c:orientation val="minMax"/>
        </c:scaling>
        <c:delete val="1"/>
        <c:axPos val="b"/>
        <c:numFmt formatCode="ge" sourceLinked="1"/>
        <c:majorTickMark val="none"/>
        <c:minorTickMark val="none"/>
        <c:tickLblPos val="none"/>
        <c:crossAx val="614233704"/>
        <c:crosses val="autoZero"/>
        <c:auto val="1"/>
        <c:lblOffset val="100"/>
        <c:baseTimeUnit val="years"/>
      </c:dateAx>
      <c:valAx>
        <c:axId val="61423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2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219.19</c:v>
                </c:pt>
                <c:pt idx="1">
                  <c:v>10.11</c:v>
                </c:pt>
                <c:pt idx="2">
                  <c:v>13.85</c:v>
                </c:pt>
                <c:pt idx="3">
                  <c:v>12.56</c:v>
                </c:pt>
                <c:pt idx="4">
                  <c:v>15.51</c:v>
                </c:pt>
              </c:numCache>
            </c:numRef>
          </c:val>
          <c:extLst xmlns:c16r2="http://schemas.microsoft.com/office/drawing/2015/06/chart">
            <c:ext xmlns:c16="http://schemas.microsoft.com/office/drawing/2014/chart" uri="{C3380CC4-5D6E-409C-BE32-E72D297353CC}">
              <c16:uniqueId val="{00000000-0CC0-44D3-B6F0-5C131C6424FC}"/>
            </c:ext>
          </c:extLst>
        </c:ser>
        <c:dLbls>
          <c:showLegendKey val="0"/>
          <c:showVal val="0"/>
          <c:showCatName val="0"/>
          <c:showSerName val="0"/>
          <c:showPercent val="0"/>
          <c:showBubbleSize val="0"/>
        </c:dLbls>
        <c:gapWidth val="150"/>
        <c:axId val="567314624"/>
        <c:axId val="56731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40.78</c:v>
                </c:pt>
                <c:pt idx="4">
                  <c:v>38.119999999999997</c:v>
                </c:pt>
              </c:numCache>
            </c:numRef>
          </c:val>
          <c:smooth val="0"/>
          <c:extLst xmlns:c16r2="http://schemas.microsoft.com/office/drawing/2015/06/chart">
            <c:ext xmlns:c16="http://schemas.microsoft.com/office/drawing/2014/chart" uri="{C3380CC4-5D6E-409C-BE32-E72D297353CC}">
              <c16:uniqueId val="{00000001-0CC0-44D3-B6F0-5C131C6424FC}"/>
            </c:ext>
          </c:extLst>
        </c:ser>
        <c:dLbls>
          <c:showLegendKey val="0"/>
          <c:showVal val="0"/>
          <c:showCatName val="0"/>
          <c:showSerName val="0"/>
          <c:showPercent val="0"/>
          <c:showBubbleSize val="0"/>
        </c:dLbls>
        <c:marker val="1"/>
        <c:smooth val="0"/>
        <c:axId val="567314624"/>
        <c:axId val="567312272"/>
      </c:lineChart>
      <c:dateAx>
        <c:axId val="567314624"/>
        <c:scaling>
          <c:orientation val="minMax"/>
        </c:scaling>
        <c:delete val="1"/>
        <c:axPos val="b"/>
        <c:numFmt formatCode="ge" sourceLinked="1"/>
        <c:majorTickMark val="none"/>
        <c:minorTickMark val="none"/>
        <c:tickLblPos val="none"/>
        <c:crossAx val="567312272"/>
        <c:crosses val="autoZero"/>
        <c:auto val="1"/>
        <c:lblOffset val="100"/>
        <c:baseTimeUnit val="years"/>
      </c:dateAx>
      <c:valAx>
        <c:axId val="56731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1178.68</c:v>
                </c:pt>
                <c:pt idx="1">
                  <c:v>4334.04</c:v>
                </c:pt>
                <c:pt idx="2">
                  <c:v>4017.76</c:v>
                </c:pt>
                <c:pt idx="3">
                  <c:v>3480.38</c:v>
                </c:pt>
                <c:pt idx="4">
                  <c:v>3078.23</c:v>
                </c:pt>
              </c:numCache>
            </c:numRef>
          </c:val>
          <c:extLst xmlns:c16r2="http://schemas.microsoft.com/office/drawing/2015/06/chart">
            <c:ext xmlns:c16="http://schemas.microsoft.com/office/drawing/2014/chart" uri="{C3380CC4-5D6E-409C-BE32-E72D297353CC}">
              <c16:uniqueId val="{00000000-2206-410A-B8EB-6F1DF41D51D8}"/>
            </c:ext>
          </c:extLst>
        </c:ser>
        <c:dLbls>
          <c:showLegendKey val="0"/>
          <c:showVal val="0"/>
          <c:showCatName val="0"/>
          <c:showSerName val="0"/>
          <c:showPercent val="0"/>
          <c:showBubbleSize val="0"/>
        </c:dLbls>
        <c:gapWidth val="150"/>
        <c:axId val="567315408"/>
        <c:axId val="56731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xmlns:c16r2="http://schemas.microsoft.com/office/drawing/2015/06/chart">
            <c:ext xmlns:c16="http://schemas.microsoft.com/office/drawing/2014/chart" uri="{C3380CC4-5D6E-409C-BE32-E72D297353CC}">
              <c16:uniqueId val="{00000001-2206-410A-B8EB-6F1DF41D51D8}"/>
            </c:ext>
          </c:extLst>
        </c:ser>
        <c:dLbls>
          <c:showLegendKey val="0"/>
          <c:showVal val="0"/>
          <c:showCatName val="0"/>
          <c:showSerName val="0"/>
          <c:showPercent val="0"/>
          <c:showBubbleSize val="0"/>
        </c:dLbls>
        <c:marker val="1"/>
        <c:smooth val="0"/>
        <c:axId val="567315408"/>
        <c:axId val="567315016"/>
      </c:lineChart>
      <c:dateAx>
        <c:axId val="567315408"/>
        <c:scaling>
          <c:orientation val="minMax"/>
        </c:scaling>
        <c:delete val="1"/>
        <c:axPos val="b"/>
        <c:numFmt formatCode="ge" sourceLinked="1"/>
        <c:majorTickMark val="none"/>
        <c:minorTickMark val="none"/>
        <c:tickLblPos val="none"/>
        <c:crossAx val="567315016"/>
        <c:crosses val="autoZero"/>
        <c:auto val="1"/>
        <c:lblOffset val="100"/>
        <c:baseTimeUnit val="years"/>
      </c:dateAx>
      <c:valAx>
        <c:axId val="56731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1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51.71</c:v>
                </c:pt>
                <c:pt idx="1">
                  <c:v>58.8</c:v>
                </c:pt>
                <c:pt idx="2">
                  <c:v>91.38</c:v>
                </c:pt>
                <c:pt idx="3">
                  <c:v>107.49</c:v>
                </c:pt>
                <c:pt idx="4">
                  <c:v>109.8</c:v>
                </c:pt>
              </c:numCache>
            </c:numRef>
          </c:val>
          <c:extLst xmlns:c16r2="http://schemas.microsoft.com/office/drawing/2015/06/chart">
            <c:ext xmlns:c16="http://schemas.microsoft.com/office/drawing/2014/chart" uri="{C3380CC4-5D6E-409C-BE32-E72D297353CC}">
              <c16:uniqueId val="{00000000-2AB0-4EA0-BD53-0834F2A0904B}"/>
            </c:ext>
          </c:extLst>
        </c:ser>
        <c:dLbls>
          <c:showLegendKey val="0"/>
          <c:showVal val="0"/>
          <c:showCatName val="0"/>
          <c:showSerName val="0"/>
          <c:showPercent val="0"/>
          <c:showBubbleSize val="0"/>
        </c:dLbls>
        <c:gapWidth val="150"/>
        <c:axId val="567313056"/>
        <c:axId val="60303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xmlns:c16r2="http://schemas.microsoft.com/office/drawing/2015/06/chart">
            <c:ext xmlns:c16="http://schemas.microsoft.com/office/drawing/2014/chart" uri="{C3380CC4-5D6E-409C-BE32-E72D297353CC}">
              <c16:uniqueId val="{00000001-2AB0-4EA0-BD53-0834F2A0904B}"/>
            </c:ext>
          </c:extLst>
        </c:ser>
        <c:dLbls>
          <c:showLegendKey val="0"/>
          <c:showVal val="0"/>
          <c:showCatName val="0"/>
          <c:showSerName val="0"/>
          <c:showPercent val="0"/>
          <c:showBubbleSize val="0"/>
        </c:dLbls>
        <c:marker val="1"/>
        <c:smooth val="0"/>
        <c:axId val="567313056"/>
        <c:axId val="603030232"/>
      </c:lineChart>
      <c:dateAx>
        <c:axId val="567313056"/>
        <c:scaling>
          <c:orientation val="minMax"/>
        </c:scaling>
        <c:delete val="1"/>
        <c:axPos val="b"/>
        <c:numFmt formatCode="ge" sourceLinked="1"/>
        <c:majorTickMark val="none"/>
        <c:minorTickMark val="none"/>
        <c:tickLblPos val="none"/>
        <c:crossAx val="603030232"/>
        <c:crosses val="autoZero"/>
        <c:auto val="1"/>
        <c:lblOffset val="100"/>
        <c:baseTimeUnit val="years"/>
      </c:dateAx>
      <c:valAx>
        <c:axId val="6030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259.82</c:v>
                </c:pt>
                <c:pt idx="1">
                  <c:v>231.2</c:v>
                </c:pt>
                <c:pt idx="2">
                  <c:v>149.87</c:v>
                </c:pt>
                <c:pt idx="3">
                  <c:v>137.04</c:v>
                </c:pt>
                <c:pt idx="4">
                  <c:v>143.68</c:v>
                </c:pt>
              </c:numCache>
            </c:numRef>
          </c:val>
          <c:extLst xmlns:c16r2="http://schemas.microsoft.com/office/drawing/2015/06/chart">
            <c:ext xmlns:c16="http://schemas.microsoft.com/office/drawing/2014/chart" uri="{C3380CC4-5D6E-409C-BE32-E72D297353CC}">
              <c16:uniqueId val="{00000000-188B-4A9E-99B0-3F6290639897}"/>
            </c:ext>
          </c:extLst>
        </c:ser>
        <c:dLbls>
          <c:showLegendKey val="0"/>
          <c:showVal val="0"/>
          <c:showCatName val="0"/>
          <c:showSerName val="0"/>
          <c:showPercent val="0"/>
          <c:showBubbleSize val="0"/>
        </c:dLbls>
        <c:gapWidth val="150"/>
        <c:axId val="603030624"/>
        <c:axId val="6030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xmlns:c16r2="http://schemas.microsoft.com/office/drawing/2015/06/chart">
            <c:ext xmlns:c16="http://schemas.microsoft.com/office/drawing/2014/chart" uri="{C3380CC4-5D6E-409C-BE32-E72D297353CC}">
              <c16:uniqueId val="{00000001-188B-4A9E-99B0-3F6290639897}"/>
            </c:ext>
          </c:extLst>
        </c:ser>
        <c:dLbls>
          <c:showLegendKey val="0"/>
          <c:showVal val="0"/>
          <c:showCatName val="0"/>
          <c:showSerName val="0"/>
          <c:showPercent val="0"/>
          <c:showBubbleSize val="0"/>
        </c:dLbls>
        <c:marker val="1"/>
        <c:smooth val="0"/>
        <c:axId val="603030624"/>
        <c:axId val="603033760"/>
      </c:lineChart>
      <c:dateAx>
        <c:axId val="603030624"/>
        <c:scaling>
          <c:orientation val="minMax"/>
        </c:scaling>
        <c:delete val="1"/>
        <c:axPos val="b"/>
        <c:numFmt formatCode="ge" sourceLinked="1"/>
        <c:majorTickMark val="none"/>
        <c:minorTickMark val="none"/>
        <c:tickLblPos val="none"/>
        <c:crossAx val="603033760"/>
        <c:crosses val="autoZero"/>
        <c:auto val="1"/>
        <c:lblOffset val="100"/>
        <c:baseTimeUnit val="years"/>
      </c:dateAx>
      <c:valAx>
        <c:axId val="6030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0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64.03</c:v>
                </c:pt>
                <c:pt idx="1">
                  <c:v>64.03</c:v>
                </c:pt>
                <c:pt idx="2">
                  <c:v>61.28</c:v>
                </c:pt>
                <c:pt idx="3">
                  <c:v>61.08</c:v>
                </c:pt>
                <c:pt idx="4">
                  <c:v>59.57</c:v>
                </c:pt>
              </c:numCache>
            </c:numRef>
          </c:val>
          <c:extLst xmlns:c16r2="http://schemas.microsoft.com/office/drawing/2015/06/chart">
            <c:ext xmlns:c16="http://schemas.microsoft.com/office/drawing/2014/chart" uri="{C3380CC4-5D6E-409C-BE32-E72D297353CC}">
              <c16:uniqueId val="{00000000-9F5E-404D-B272-1DF41929798E}"/>
            </c:ext>
          </c:extLst>
        </c:ser>
        <c:dLbls>
          <c:showLegendKey val="0"/>
          <c:showVal val="0"/>
          <c:showCatName val="0"/>
          <c:showSerName val="0"/>
          <c:showPercent val="0"/>
          <c:showBubbleSize val="0"/>
        </c:dLbls>
        <c:gapWidth val="150"/>
        <c:axId val="603032192"/>
        <c:axId val="60303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xmlns:c16r2="http://schemas.microsoft.com/office/drawing/2015/06/chart">
            <c:ext xmlns:c16="http://schemas.microsoft.com/office/drawing/2014/chart" uri="{C3380CC4-5D6E-409C-BE32-E72D297353CC}">
              <c16:uniqueId val="{00000001-9F5E-404D-B272-1DF41929798E}"/>
            </c:ext>
          </c:extLst>
        </c:ser>
        <c:dLbls>
          <c:showLegendKey val="0"/>
          <c:showVal val="0"/>
          <c:showCatName val="0"/>
          <c:showSerName val="0"/>
          <c:showPercent val="0"/>
          <c:showBubbleSize val="0"/>
        </c:dLbls>
        <c:marker val="1"/>
        <c:smooth val="0"/>
        <c:axId val="603032192"/>
        <c:axId val="603032584"/>
      </c:lineChart>
      <c:dateAx>
        <c:axId val="603032192"/>
        <c:scaling>
          <c:orientation val="minMax"/>
        </c:scaling>
        <c:delete val="1"/>
        <c:axPos val="b"/>
        <c:numFmt formatCode="ge" sourceLinked="1"/>
        <c:majorTickMark val="none"/>
        <c:minorTickMark val="none"/>
        <c:tickLblPos val="none"/>
        <c:crossAx val="603032584"/>
        <c:crosses val="autoZero"/>
        <c:auto val="1"/>
        <c:lblOffset val="100"/>
        <c:baseTimeUnit val="years"/>
      </c:dateAx>
      <c:valAx>
        <c:axId val="60303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91.3</c:v>
                </c:pt>
                <c:pt idx="1">
                  <c:v>92.87</c:v>
                </c:pt>
                <c:pt idx="2">
                  <c:v>93.58</c:v>
                </c:pt>
                <c:pt idx="3">
                  <c:v>93.89</c:v>
                </c:pt>
                <c:pt idx="4">
                  <c:v>94.51</c:v>
                </c:pt>
              </c:numCache>
            </c:numRef>
          </c:val>
          <c:extLst xmlns:c16r2="http://schemas.microsoft.com/office/drawing/2015/06/chart">
            <c:ext xmlns:c16="http://schemas.microsoft.com/office/drawing/2014/chart" uri="{C3380CC4-5D6E-409C-BE32-E72D297353CC}">
              <c16:uniqueId val="{00000000-0125-41B7-B1C4-F3C989EB5882}"/>
            </c:ext>
          </c:extLst>
        </c:ser>
        <c:dLbls>
          <c:showLegendKey val="0"/>
          <c:showVal val="0"/>
          <c:showCatName val="0"/>
          <c:showSerName val="0"/>
          <c:showPercent val="0"/>
          <c:showBubbleSize val="0"/>
        </c:dLbls>
        <c:gapWidth val="150"/>
        <c:axId val="118915808"/>
        <c:axId val="11891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xmlns:c16r2="http://schemas.microsoft.com/office/drawing/2015/06/chart">
            <c:ext xmlns:c16="http://schemas.microsoft.com/office/drawing/2014/chart" uri="{C3380CC4-5D6E-409C-BE32-E72D297353CC}">
              <c16:uniqueId val="{00000001-0125-41B7-B1C4-F3C989EB5882}"/>
            </c:ext>
          </c:extLst>
        </c:ser>
        <c:dLbls>
          <c:showLegendKey val="0"/>
          <c:showVal val="0"/>
          <c:showCatName val="0"/>
          <c:showSerName val="0"/>
          <c:showPercent val="0"/>
          <c:showBubbleSize val="0"/>
        </c:dLbls>
        <c:marker val="1"/>
        <c:smooth val="0"/>
        <c:axId val="118915808"/>
        <c:axId val="118918160"/>
      </c:lineChart>
      <c:dateAx>
        <c:axId val="118915808"/>
        <c:scaling>
          <c:orientation val="minMax"/>
        </c:scaling>
        <c:delete val="1"/>
        <c:axPos val="b"/>
        <c:numFmt formatCode="ge" sourceLinked="1"/>
        <c:majorTickMark val="none"/>
        <c:minorTickMark val="none"/>
        <c:tickLblPos val="none"/>
        <c:crossAx val="118918160"/>
        <c:crosses val="autoZero"/>
        <c:auto val="1"/>
        <c:lblOffset val="100"/>
        <c:baseTimeUnit val="years"/>
      </c:dateAx>
      <c:valAx>
        <c:axId val="1189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鳥取市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F1</v>
      </c>
      <c r="X8" s="78"/>
      <c r="Y8" s="78"/>
      <c r="Z8" s="78"/>
      <c r="AA8" s="78"/>
      <c r="AB8" s="78"/>
      <c r="AC8" s="78"/>
      <c r="AD8" s="79" t="str">
        <f>データ!$M$6</f>
        <v>非設置</v>
      </c>
      <c r="AE8" s="79"/>
      <c r="AF8" s="79"/>
      <c r="AG8" s="79"/>
      <c r="AH8" s="79"/>
      <c r="AI8" s="79"/>
      <c r="AJ8" s="79"/>
      <c r="AK8" s="3"/>
      <c r="AL8" s="73">
        <f>データ!S6</f>
        <v>189799</v>
      </c>
      <c r="AM8" s="73"/>
      <c r="AN8" s="73"/>
      <c r="AO8" s="73"/>
      <c r="AP8" s="73"/>
      <c r="AQ8" s="73"/>
      <c r="AR8" s="73"/>
      <c r="AS8" s="73"/>
      <c r="AT8" s="72">
        <f>データ!T6</f>
        <v>765.31</v>
      </c>
      <c r="AU8" s="72"/>
      <c r="AV8" s="72"/>
      <c r="AW8" s="72"/>
      <c r="AX8" s="72"/>
      <c r="AY8" s="72"/>
      <c r="AZ8" s="72"/>
      <c r="BA8" s="72"/>
      <c r="BB8" s="72">
        <f>データ!U6</f>
        <v>248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51.45</v>
      </c>
      <c r="J10" s="72"/>
      <c r="K10" s="72"/>
      <c r="L10" s="72"/>
      <c r="M10" s="72"/>
      <c r="N10" s="72"/>
      <c r="O10" s="72"/>
      <c r="P10" s="72">
        <f>データ!P6</f>
        <v>16.149999999999999</v>
      </c>
      <c r="Q10" s="72"/>
      <c r="R10" s="72"/>
      <c r="S10" s="72"/>
      <c r="T10" s="72"/>
      <c r="U10" s="72"/>
      <c r="V10" s="72"/>
      <c r="W10" s="72">
        <f>データ!Q6</f>
        <v>88.34</v>
      </c>
      <c r="X10" s="72"/>
      <c r="Y10" s="72"/>
      <c r="Z10" s="72"/>
      <c r="AA10" s="72"/>
      <c r="AB10" s="72"/>
      <c r="AC10" s="72"/>
      <c r="AD10" s="73">
        <f>データ!R6</f>
        <v>2717</v>
      </c>
      <c r="AE10" s="73"/>
      <c r="AF10" s="73"/>
      <c r="AG10" s="73"/>
      <c r="AH10" s="73"/>
      <c r="AI10" s="73"/>
      <c r="AJ10" s="73"/>
      <c r="AK10" s="2"/>
      <c r="AL10" s="73">
        <f>データ!V6</f>
        <v>30485</v>
      </c>
      <c r="AM10" s="73"/>
      <c r="AN10" s="73"/>
      <c r="AO10" s="73"/>
      <c r="AP10" s="73"/>
      <c r="AQ10" s="73"/>
      <c r="AR10" s="73"/>
      <c r="AS10" s="73"/>
      <c r="AT10" s="72">
        <f>データ!W6</f>
        <v>41.8</v>
      </c>
      <c r="AU10" s="72"/>
      <c r="AV10" s="72"/>
      <c r="AW10" s="72"/>
      <c r="AX10" s="72"/>
      <c r="AY10" s="72"/>
      <c r="AZ10" s="72"/>
      <c r="BA10" s="72"/>
      <c r="BB10" s="72">
        <f>データ!X6</f>
        <v>729.31</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IJSncfaWUcwlw2Y7UskMS+3n4IfNKwPwxyQP3VaiRFO58CF0SAxqwD5LHIL5KK2Anvs7vp2Knq3sxlZdkmia1g==" saltValue="WpViryvRoalupoH7ZNQ/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5</v>
      </c>
      <c r="G6" s="33">
        <f t="shared" si="3"/>
        <v>0</v>
      </c>
      <c r="H6" s="33" t="str">
        <f t="shared" si="3"/>
        <v>鳥取県　鳥取市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51.45</v>
      </c>
      <c r="P6" s="34">
        <f t="shared" si="3"/>
        <v>16.149999999999999</v>
      </c>
      <c r="Q6" s="34">
        <f t="shared" si="3"/>
        <v>88.34</v>
      </c>
      <c r="R6" s="34">
        <f t="shared" si="3"/>
        <v>2717</v>
      </c>
      <c r="S6" s="34">
        <f t="shared" si="3"/>
        <v>189799</v>
      </c>
      <c r="T6" s="34">
        <f t="shared" si="3"/>
        <v>765.31</v>
      </c>
      <c r="U6" s="34">
        <f t="shared" si="3"/>
        <v>248</v>
      </c>
      <c r="V6" s="34">
        <f t="shared" si="3"/>
        <v>30485</v>
      </c>
      <c r="W6" s="34">
        <f t="shared" si="3"/>
        <v>41.8</v>
      </c>
      <c r="X6" s="34">
        <f t="shared" si="3"/>
        <v>729.31</v>
      </c>
      <c r="Y6" s="35">
        <f>IF(Y7="",NA(),Y7)</f>
        <v>104.46</v>
      </c>
      <c r="Z6" s="35">
        <f t="shared" ref="Z6:AH6" si="4">IF(Z7="",NA(),Z7)</f>
        <v>108.9</v>
      </c>
      <c r="AA6" s="35">
        <f t="shared" si="4"/>
        <v>115.4</v>
      </c>
      <c r="AB6" s="35">
        <f t="shared" si="4"/>
        <v>118.95</v>
      </c>
      <c r="AC6" s="35">
        <f t="shared" si="4"/>
        <v>123.11</v>
      </c>
      <c r="AD6" s="35">
        <f t="shared" si="4"/>
        <v>93.62</v>
      </c>
      <c r="AE6" s="35">
        <f t="shared" si="4"/>
        <v>97.53</v>
      </c>
      <c r="AF6" s="35">
        <f t="shared" si="4"/>
        <v>99.64</v>
      </c>
      <c r="AG6" s="35">
        <f t="shared" si="4"/>
        <v>97.34</v>
      </c>
      <c r="AH6" s="35">
        <f t="shared" si="4"/>
        <v>100.99</v>
      </c>
      <c r="AI6" s="34" t="str">
        <f>IF(AI7="","",IF(AI7="-","【-】","【"&amp;SUBSTITUTE(TEXT(AI7,"#,##0.00"),"-","△")&amp;"】"))</f>
        <v>【100.96】</v>
      </c>
      <c r="AJ6" s="34">
        <f>IF(AJ7="",NA(),AJ7)</f>
        <v>0</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148.37</v>
      </c>
      <c r="AS6" s="35">
        <f t="shared" si="5"/>
        <v>149.02000000000001</v>
      </c>
      <c r="AT6" s="34" t="str">
        <f>IF(AT7="","",IF(AT7="-","【-】","【"&amp;SUBSTITUTE(TEXT(AT7,"#,##0.00"),"-","△")&amp;"】"))</f>
        <v>【198.51】</v>
      </c>
      <c r="AU6" s="35">
        <f>IF(AU7="",NA(),AU7)</f>
        <v>219.19</v>
      </c>
      <c r="AV6" s="35">
        <f t="shared" ref="AV6:BD6" si="6">IF(AV7="",NA(),AV7)</f>
        <v>10.11</v>
      </c>
      <c r="AW6" s="35">
        <f t="shared" si="6"/>
        <v>13.85</v>
      </c>
      <c r="AX6" s="35">
        <f t="shared" si="6"/>
        <v>12.56</v>
      </c>
      <c r="AY6" s="35">
        <f t="shared" si="6"/>
        <v>15.51</v>
      </c>
      <c r="AZ6" s="35">
        <f t="shared" si="6"/>
        <v>124.2</v>
      </c>
      <c r="BA6" s="35">
        <f t="shared" si="6"/>
        <v>33.03</v>
      </c>
      <c r="BB6" s="35">
        <f t="shared" si="6"/>
        <v>29.45</v>
      </c>
      <c r="BC6" s="35">
        <f t="shared" si="6"/>
        <v>40.78</v>
      </c>
      <c r="BD6" s="35">
        <f t="shared" si="6"/>
        <v>38.119999999999997</v>
      </c>
      <c r="BE6" s="34" t="str">
        <f>IF(BE7="","",IF(BE7="-","【-】","【"&amp;SUBSTITUTE(TEXT(BE7,"#,##0.00"),"-","△")&amp;"】"))</f>
        <v>【32.86】</v>
      </c>
      <c r="BF6" s="35">
        <f>IF(BF7="",NA(),BF7)</f>
        <v>1178.68</v>
      </c>
      <c r="BG6" s="35">
        <f t="shared" ref="BG6:BO6" si="7">IF(BG7="",NA(),BG7)</f>
        <v>4334.04</v>
      </c>
      <c r="BH6" s="35">
        <f t="shared" si="7"/>
        <v>4017.76</v>
      </c>
      <c r="BI6" s="35">
        <f t="shared" si="7"/>
        <v>3480.38</v>
      </c>
      <c r="BJ6" s="35">
        <f t="shared" si="7"/>
        <v>3078.23</v>
      </c>
      <c r="BK6" s="35">
        <f t="shared" si="7"/>
        <v>1126.77</v>
      </c>
      <c r="BL6" s="35">
        <f t="shared" si="7"/>
        <v>1044.8</v>
      </c>
      <c r="BM6" s="35">
        <f t="shared" si="7"/>
        <v>1081.8</v>
      </c>
      <c r="BN6" s="35">
        <f t="shared" si="7"/>
        <v>685.34</v>
      </c>
      <c r="BO6" s="35">
        <f t="shared" si="7"/>
        <v>684.74</v>
      </c>
      <c r="BP6" s="34" t="str">
        <f>IF(BP7="","",IF(BP7="-","【-】","【"&amp;SUBSTITUTE(TEXT(BP7,"#,##0.00"),"-","△")&amp;"】"))</f>
        <v>【814.89】</v>
      </c>
      <c r="BQ6" s="35">
        <f>IF(BQ7="",NA(),BQ7)</f>
        <v>51.71</v>
      </c>
      <c r="BR6" s="35">
        <f t="shared" ref="BR6:BZ6" si="8">IF(BR7="",NA(),BR7)</f>
        <v>58.8</v>
      </c>
      <c r="BS6" s="35">
        <f t="shared" si="8"/>
        <v>91.38</v>
      </c>
      <c r="BT6" s="35">
        <f t="shared" si="8"/>
        <v>107.49</v>
      </c>
      <c r="BU6" s="35">
        <f t="shared" si="8"/>
        <v>109.8</v>
      </c>
      <c r="BV6" s="35">
        <f t="shared" si="8"/>
        <v>50.9</v>
      </c>
      <c r="BW6" s="35">
        <f t="shared" si="8"/>
        <v>50.82</v>
      </c>
      <c r="BX6" s="35">
        <f t="shared" si="8"/>
        <v>52.19</v>
      </c>
      <c r="BY6" s="35">
        <f t="shared" si="8"/>
        <v>59.83</v>
      </c>
      <c r="BZ6" s="35">
        <f t="shared" si="8"/>
        <v>65.33</v>
      </c>
      <c r="CA6" s="34" t="str">
        <f>IF(CA7="","",IF(CA7="-","【-】","【"&amp;SUBSTITUTE(TEXT(CA7,"#,##0.00"),"-","△")&amp;"】"))</f>
        <v>【60.64】</v>
      </c>
      <c r="CB6" s="35">
        <f>IF(CB7="",NA(),CB7)</f>
        <v>259.82</v>
      </c>
      <c r="CC6" s="35">
        <f t="shared" ref="CC6:CK6" si="9">IF(CC7="",NA(),CC7)</f>
        <v>231.2</v>
      </c>
      <c r="CD6" s="35">
        <f t="shared" si="9"/>
        <v>149.87</v>
      </c>
      <c r="CE6" s="35">
        <f t="shared" si="9"/>
        <v>137.04</v>
      </c>
      <c r="CF6" s="35">
        <f t="shared" si="9"/>
        <v>143.68</v>
      </c>
      <c r="CG6" s="35">
        <f t="shared" si="9"/>
        <v>293.27</v>
      </c>
      <c r="CH6" s="35">
        <f t="shared" si="9"/>
        <v>300.52</v>
      </c>
      <c r="CI6" s="35">
        <f t="shared" si="9"/>
        <v>296.14</v>
      </c>
      <c r="CJ6" s="35">
        <f t="shared" si="9"/>
        <v>246.66</v>
      </c>
      <c r="CK6" s="35">
        <f t="shared" si="9"/>
        <v>227.43</v>
      </c>
      <c r="CL6" s="34" t="str">
        <f>IF(CL7="","",IF(CL7="-","【-】","【"&amp;SUBSTITUTE(TEXT(CL7,"#,##0.00"),"-","△")&amp;"】"))</f>
        <v>【255.52】</v>
      </c>
      <c r="CM6" s="35">
        <f>IF(CM7="",NA(),CM7)</f>
        <v>64.03</v>
      </c>
      <c r="CN6" s="35">
        <f t="shared" ref="CN6:CV6" si="10">IF(CN7="",NA(),CN7)</f>
        <v>64.03</v>
      </c>
      <c r="CO6" s="35">
        <f t="shared" si="10"/>
        <v>61.28</v>
      </c>
      <c r="CP6" s="35">
        <f t="shared" si="10"/>
        <v>61.08</v>
      </c>
      <c r="CQ6" s="35">
        <f t="shared" si="10"/>
        <v>59.57</v>
      </c>
      <c r="CR6" s="35">
        <f t="shared" si="10"/>
        <v>53.78</v>
      </c>
      <c r="CS6" s="35">
        <f t="shared" si="10"/>
        <v>53.24</v>
      </c>
      <c r="CT6" s="35">
        <f t="shared" si="10"/>
        <v>52.31</v>
      </c>
      <c r="CU6" s="35">
        <f t="shared" si="10"/>
        <v>56</v>
      </c>
      <c r="CV6" s="35">
        <f t="shared" si="10"/>
        <v>56.01</v>
      </c>
      <c r="CW6" s="34" t="str">
        <f>IF(CW7="","",IF(CW7="-","【-】","【"&amp;SUBSTITUTE(TEXT(CW7,"#,##0.00"),"-","△")&amp;"】"))</f>
        <v>【52.49】</v>
      </c>
      <c r="CX6" s="35">
        <f>IF(CX7="",NA(),CX7)</f>
        <v>91.3</v>
      </c>
      <c r="CY6" s="35">
        <f t="shared" ref="CY6:DG6" si="11">IF(CY7="",NA(),CY7)</f>
        <v>92.87</v>
      </c>
      <c r="CZ6" s="35">
        <f t="shared" si="11"/>
        <v>93.58</v>
      </c>
      <c r="DA6" s="35">
        <f t="shared" si="11"/>
        <v>93.89</v>
      </c>
      <c r="DB6" s="35">
        <f t="shared" si="11"/>
        <v>94.51</v>
      </c>
      <c r="DC6" s="35">
        <f t="shared" si="11"/>
        <v>84.06</v>
      </c>
      <c r="DD6" s="35">
        <f t="shared" si="11"/>
        <v>84.07</v>
      </c>
      <c r="DE6" s="35">
        <f t="shared" si="11"/>
        <v>84.32</v>
      </c>
      <c r="DF6" s="35">
        <f t="shared" si="11"/>
        <v>89.51</v>
      </c>
      <c r="DG6" s="35">
        <f t="shared" si="11"/>
        <v>89.77</v>
      </c>
      <c r="DH6" s="34" t="str">
        <f>IF(DH7="","",IF(DH7="-","【-】","【"&amp;SUBSTITUTE(TEXT(DH7,"#,##0.00"),"-","△")&amp;"】"))</f>
        <v>【85.49】</v>
      </c>
      <c r="DI6" s="35">
        <f>IF(DI7="",NA(),DI7)</f>
        <v>4.68</v>
      </c>
      <c r="DJ6" s="35">
        <f t="shared" ref="DJ6:DR6" si="12">IF(DJ7="",NA(),DJ7)</f>
        <v>11.66</v>
      </c>
      <c r="DK6" s="35">
        <f t="shared" si="12"/>
        <v>15.18</v>
      </c>
      <c r="DL6" s="35">
        <f t="shared" si="12"/>
        <v>18.579999999999998</v>
      </c>
      <c r="DM6" s="35">
        <f t="shared" si="12"/>
        <v>21.76</v>
      </c>
      <c r="DN6" s="35">
        <f t="shared" si="12"/>
        <v>10.11</v>
      </c>
      <c r="DO6" s="35">
        <f t="shared" si="12"/>
        <v>20.68</v>
      </c>
      <c r="DP6" s="35">
        <f t="shared" si="12"/>
        <v>22.41</v>
      </c>
      <c r="DQ6" s="35">
        <f t="shared" si="12"/>
        <v>21.33</v>
      </c>
      <c r="DR6" s="35">
        <f t="shared" si="12"/>
        <v>22.69</v>
      </c>
      <c r="DS6" s="34" t="str">
        <f>IF(DS7="","",IF(DS7="-","【-】","【"&amp;SUBSTITUTE(TEXT(DS7,"#,##0.00"),"-","△")&amp;"】"))</f>
        <v>【24.07】</v>
      </c>
      <c r="DT6" s="35">
        <f>IF(DT7="",NA(),DT7)</f>
        <v>1.18</v>
      </c>
      <c r="DU6" s="35">
        <f t="shared" ref="DU6:EC6" si="13">IF(DU7="",NA(),DU7)</f>
        <v>1.18</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0.05</v>
      </c>
      <c r="EN6" s="35">
        <f t="shared" si="14"/>
        <v>0.44</v>
      </c>
      <c r="EO6" s="34" t="str">
        <f>IF(EO7="","",IF(EO7="-","【-】","【"&amp;SUBSTITUTE(TEXT(EO7,"#,##0.00"),"-","△")&amp;"】"))</f>
        <v>【0.11】</v>
      </c>
    </row>
    <row r="7" spans="1:148" s="36" customFormat="1" x14ac:dyDescent="0.15">
      <c r="A7" s="28"/>
      <c r="B7" s="37">
        <v>2017</v>
      </c>
      <c r="C7" s="37">
        <v>312011</v>
      </c>
      <c r="D7" s="37">
        <v>46</v>
      </c>
      <c r="E7" s="37">
        <v>17</v>
      </c>
      <c r="F7" s="37">
        <v>5</v>
      </c>
      <c r="G7" s="37">
        <v>0</v>
      </c>
      <c r="H7" s="37" t="s">
        <v>108</v>
      </c>
      <c r="I7" s="37" t="s">
        <v>109</v>
      </c>
      <c r="J7" s="37" t="s">
        <v>110</v>
      </c>
      <c r="K7" s="37" t="s">
        <v>111</v>
      </c>
      <c r="L7" s="37" t="s">
        <v>112</v>
      </c>
      <c r="M7" s="37" t="s">
        <v>113</v>
      </c>
      <c r="N7" s="38" t="s">
        <v>114</v>
      </c>
      <c r="O7" s="38">
        <v>51.45</v>
      </c>
      <c r="P7" s="38">
        <v>16.149999999999999</v>
      </c>
      <c r="Q7" s="38">
        <v>88.34</v>
      </c>
      <c r="R7" s="38">
        <v>2717</v>
      </c>
      <c r="S7" s="38">
        <v>189799</v>
      </c>
      <c r="T7" s="38">
        <v>765.31</v>
      </c>
      <c r="U7" s="38">
        <v>248</v>
      </c>
      <c r="V7" s="38">
        <v>30485</v>
      </c>
      <c r="W7" s="38">
        <v>41.8</v>
      </c>
      <c r="X7" s="38">
        <v>729.31</v>
      </c>
      <c r="Y7" s="38">
        <v>104.46</v>
      </c>
      <c r="Z7" s="38">
        <v>108.9</v>
      </c>
      <c r="AA7" s="38">
        <v>115.4</v>
      </c>
      <c r="AB7" s="38">
        <v>118.95</v>
      </c>
      <c r="AC7" s="38">
        <v>123.11</v>
      </c>
      <c r="AD7" s="38">
        <v>93.62</v>
      </c>
      <c r="AE7" s="38">
        <v>97.53</v>
      </c>
      <c r="AF7" s="38">
        <v>99.64</v>
      </c>
      <c r="AG7" s="38">
        <v>97.34</v>
      </c>
      <c r="AH7" s="38">
        <v>100.99</v>
      </c>
      <c r="AI7" s="38">
        <v>100.96</v>
      </c>
      <c r="AJ7" s="38">
        <v>0</v>
      </c>
      <c r="AK7" s="38">
        <v>0</v>
      </c>
      <c r="AL7" s="38">
        <v>0</v>
      </c>
      <c r="AM7" s="38">
        <v>0</v>
      </c>
      <c r="AN7" s="38">
        <v>0</v>
      </c>
      <c r="AO7" s="38">
        <v>280.08</v>
      </c>
      <c r="AP7" s="38">
        <v>223.09</v>
      </c>
      <c r="AQ7" s="38">
        <v>214.61</v>
      </c>
      <c r="AR7" s="38">
        <v>148.37</v>
      </c>
      <c r="AS7" s="38">
        <v>149.02000000000001</v>
      </c>
      <c r="AT7" s="38">
        <v>198.51</v>
      </c>
      <c r="AU7" s="38">
        <v>219.19</v>
      </c>
      <c r="AV7" s="38">
        <v>10.11</v>
      </c>
      <c r="AW7" s="38">
        <v>13.85</v>
      </c>
      <c r="AX7" s="38">
        <v>12.56</v>
      </c>
      <c r="AY7" s="38">
        <v>15.51</v>
      </c>
      <c r="AZ7" s="38">
        <v>124.2</v>
      </c>
      <c r="BA7" s="38">
        <v>33.03</v>
      </c>
      <c r="BB7" s="38">
        <v>29.45</v>
      </c>
      <c r="BC7" s="38">
        <v>40.78</v>
      </c>
      <c r="BD7" s="38">
        <v>38.119999999999997</v>
      </c>
      <c r="BE7" s="38">
        <v>32.86</v>
      </c>
      <c r="BF7" s="38">
        <v>1178.68</v>
      </c>
      <c r="BG7" s="38">
        <v>4334.04</v>
      </c>
      <c r="BH7" s="38">
        <v>4017.76</v>
      </c>
      <c r="BI7" s="38">
        <v>3480.38</v>
      </c>
      <c r="BJ7" s="38">
        <v>3078.23</v>
      </c>
      <c r="BK7" s="38">
        <v>1126.77</v>
      </c>
      <c r="BL7" s="38">
        <v>1044.8</v>
      </c>
      <c r="BM7" s="38">
        <v>1081.8</v>
      </c>
      <c r="BN7" s="38">
        <v>685.34</v>
      </c>
      <c r="BO7" s="38">
        <v>684.74</v>
      </c>
      <c r="BP7" s="38">
        <v>814.89</v>
      </c>
      <c r="BQ7" s="38">
        <v>51.71</v>
      </c>
      <c r="BR7" s="38">
        <v>58.8</v>
      </c>
      <c r="BS7" s="38">
        <v>91.38</v>
      </c>
      <c r="BT7" s="38">
        <v>107.49</v>
      </c>
      <c r="BU7" s="38">
        <v>109.8</v>
      </c>
      <c r="BV7" s="38">
        <v>50.9</v>
      </c>
      <c r="BW7" s="38">
        <v>50.82</v>
      </c>
      <c r="BX7" s="38">
        <v>52.19</v>
      </c>
      <c r="BY7" s="38">
        <v>59.83</v>
      </c>
      <c r="BZ7" s="38">
        <v>65.33</v>
      </c>
      <c r="CA7" s="38">
        <v>60.64</v>
      </c>
      <c r="CB7" s="38">
        <v>259.82</v>
      </c>
      <c r="CC7" s="38">
        <v>231.2</v>
      </c>
      <c r="CD7" s="38">
        <v>149.87</v>
      </c>
      <c r="CE7" s="38">
        <v>137.04</v>
      </c>
      <c r="CF7" s="38">
        <v>143.68</v>
      </c>
      <c r="CG7" s="38">
        <v>293.27</v>
      </c>
      <c r="CH7" s="38">
        <v>300.52</v>
      </c>
      <c r="CI7" s="38">
        <v>296.14</v>
      </c>
      <c r="CJ7" s="38">
        <v>246.66</v>
      </c>
      <c r="CK7" s="38">
        <v>227.43</v>
      </c>
      <c r="CL7" s="38">
        <v>255.52</v>
      </c>
      <c r="CM7" s="38">
        <v>64.03</v>
      </c>
      <c r="CN7" s="38">
        <v>64.03</v>
      </c>
      <c r="CO7" s="38">
        <v>61.28</v>
      </c>
      <c r="CP7" s="38">
        <v>61.08</v>
      </c>
      <c r="CQ7" s="38">
        <v>59.57</v>
      </c>
      <c r="CR7" s="38">
        <v>53.78</v>
      </c>
      <c r="CS7" s="38">
        <v>53.24</v>
      </c>
      <c r="CT7" s="38">
        <v>52.31</v>
      </c>
      <c r="CU7" s="38">
        <v>56</v>
      </c>
      <c r="CV7" s="38">
        <v>56.01</v>
      </c>
      <c r="CW7" s="38">
        <v>52.49</v>
      </c>
      <c r="CX7" s="38">
        <v>91.3</v>
      </c>
      <c r="CY7" s="38">
        <v>92.87</v>
      </c>
      <c r="CZ7" s="38">
        <v>93.58</v>
      </c>
      <c r="DA7" s="38">
        <v>93.89</v>
      </c>
      <c r="DB7" s="38">
        <v>94.51</v>
      </c>
      <c r="DC7" s="38">
        <v>84.06</v>
      </c>
      <c r="DD7" s="38">
        <v>84.07</v>
      </c>
      <c r="DE7" s="38">
        <v>84.32</v>
      </c>
      <c r="DF7" s="38">
        <v>89.51</v>
      </c>
      <c r="DG7" s="38">
        <v>89.77</v>
      </c>
      <c r="DH7" s="38">
        <v>85.49</v>
      </c>
      <c r="DI7" s="38">
        <v>4.68</v>
      </c>
      <c r="DJ7" s="38">
        <v>11.66</v>
      </c>
      <c r="DK7" s="38">
        <v>15.18</v>
      </c>
      <c r="DL7" s="38">
        <v>18.579999999999998</v>
      </c>
      <c r="DM7" s="38">
        <v>21.76</v>
      </c>
      <c r="DN7" s="38">
        <v>10.11</v>
      </c>
      <c r="DO7" s="38">
        <v>20.68</v>
      </c>
      <c r="DP7" s="38">
        <v>22.41</v>
      </c>
      <c r="DQ7" s="38">
        <v>21.33</v>
      </c>
      <c r="DR7" s="38">
        <v>22.69</v>
      </c>
      <c r="DS7" s="38">
        <v>24.07</v>
      </c>
      <c r="DT7" s="38">
        <v>1.18</v>
      </c>
      <c r="DU7" s="38">
        <v>1.18</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2019-01-21T06:05:21Z</cp:lastPrinted>
  <dcterms:created xsi:type="dcterms:W3CDTF">2018-12-03T08:55:54Z</dcterms:created>
  <dcterms:modified xsi:type="dcterms:W3CDTF">2019-01-21T06:05:28Z</dcterms:modified>
  <cp:category/>
</cp:coreProperties>
</file>