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pAIUaq/cC+VPIG2QoHwRMZxdV8hd23lg+RDwwOslWG3e3Yg7FoVPyqSAzrMBJL2y3SoiVBzehnnIoU7+QZjIQ==" workbookSaltValue="JemrE2brwgZ20AKF/VXgF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BZ51" i="4"/>
  <c r="GQ30" i="4"/>
  <c r="LT76" i="4"/>
  <c r="GQ51" i="4"/>
  <c r="LH30" i="4"/>
  <c r="IE76" i="4"/>
  <c r="BZ30" i="4"/>
  <c r="HP76" i="4"/>
  <c r="BG51" i="4"/>
  <c r="BG30" i="4"/>
  <c r="FX30" i="4"/>
  <c r="AV76" i="4"/>
  <c r="KO51" i="4"/>
  <c r="FX51" i="4"/>
  <c r="KO30" i="4"/>
  <c r="LE76" i="4"/>
  <c r="KP76" i="4"/>
  <c r="HA76" i="4"/>
  <c r="AN51" i="4"/>
  <c r="FE30" i="4"/>
  <c r="JV51" i="4"/>
  <c r="FE51" i="4"/>
  <c r="AN30" i="4"/>
  <c r="AG76" i="4"/>
  <c r="JV30" i="4"/>
  <c r="R76" i="4"/>
  <c r="JC51" i="4"/>
  <c r="KA76" i="4"/>
  <c r="EL51" i="4"/>
  <c r="JC30" i="4"/>
  <c r="U30" i="4"/>
  <c r="GL76" i="4"/>
  <c r="U51" i="4"/>
  <c r="EL30"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<sst xmlns="http://schemas.openxmlformats.org/spreadsheetml/2006/main" count="287" uniqueCount="143">
  <si>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</si>
  <si>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</si>
  <si>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</si>
  <si>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</si>
  <si>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</si>
  <si>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</si>
  <si>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</si>
  <si>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</si>
  <si>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</si>
  <si>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</si>
  <si>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</si>
  <si>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</si>
  <si>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</si>
  <si>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</si>
  <si>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</si>
  <si>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</si>
  <si>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</si>
  <si>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</si>
  <si>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</si>
  <si>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</si>
  <si>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</si>
  <si>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</si>
  <si>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</si>
  <si>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</si>
  <si>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</si>
  <si>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</si>
  <si>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</si>
  <si>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</si>
  <si>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</si>
  <si>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</si>
  <si>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</si>
  <si>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</si>
  <si>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</si>
  <si>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</si>
  <si>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</si>
  <si>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</si>
  <si>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</si>
  <si>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</si>
  <si>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</si>
  <si>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</si>
  <si>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</si>
  <si>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</si>
  <si>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</si>
  <si>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</si>
  <si>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</si>
  <si>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</si>
  <si>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</si>
  <si>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</si>
  <si>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</si>
  <si>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</si>
  <si>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</si>
  <si>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</si>
  <si>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</si>
  <si>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</si>
  <si>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</si>
  <si>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</si>
  <si>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</si>
  <si>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</si>
  <si>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</si>
  <si>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</si>
  <si>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</si>
  <si>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</si>
  <si>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</si>
  <si>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</si>
  <si>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</si>
  <si>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</si>
  <si>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</si>
  <si>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</si>
  <si>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</si>
  <si>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</si>
  <si>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</si>
  <si>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</si>
  <si>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</si>
  <si>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</si>
  <si>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</si>
  <si>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</si>
  <si>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</si>
  <si>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</si>
  <si>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</si>
  <si>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</si>
  <si>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</si>
  <si>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</si>
  <si>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</si>
  <si>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</si>
  <si>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</si>
  <si>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</si>
  <si>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</si>
  <si>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</si>
  <si>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</si>
  <si>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</si>
  <si>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</si>
  <si>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</si>
  <si>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</si>
  <si>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</si>
  <si>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</si>
  <si>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</si>
  <si>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</si>
  <si>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</si>
  <si>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</si>
  <si>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</si>
  <si>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</si>
  <si>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</si>
  <si>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</si>
  <si>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</si>
  <si>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</si>
  <si>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</si>
  <si>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</si>
  <si>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</si>
  <si>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</si>
  <si>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</si>
  <si>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</si>
  <si>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当該値(N-4)</t>
    <phoneticPr fontId="5"/>
  </si>
  <si>
    <t>当該値(N-1)</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</si>
  <si>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</si>
  <si>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</si>
  <si>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</si>
  <si>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</si>
  <si>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</si>
  <si>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</si>
  <si>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</si>
  <si>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</si>
  <si>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鳥取県　米子市</t>
  </si>
  <si>
    <t>米子市万能町駐車場</t>
  </si>
  <si>
    <t>法非適用</t>
  </si>
  <si>
    <t>駐車場整備事業</t>
  </si>
  <si>
    <t>-</t>
  </si>
  <si>
    <t>Ａ３Ｂ１</t>
  </si>
  <si>
    <t>非設置</t>
  </si>
  <si>
    <t>該当数値なし</t>
  </si>
  <si>
    <t>都市計画駐車場 届出駐車場</t>
  </si>
  <si>
    <t>広場式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</si>
  <si>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</si>
  <si>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</si>
  <si>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</si>
  <si>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</si>
  <si>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</si>
  <si>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</si>
  <si>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</si>
  <si>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</si>
  <si>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各指標とも類似施設平均値並又はそれを上回る高い数値で安定的に推移しており、また、他会計からの繰入金にも依存していない。健全に経営できている。</t>
    <rPh sb="1" eb="4">
      <t>カクシヒョウ</t>
    </rPh>
    <rPh sb="6" eb="8">
      <t>ルイジ</t>
    </rPh>
    <rPh sb="8" eb="10">
      <t>シセツ</t>
    </rPh>
    <rPh sb="10" eb="13">
      <t>ヘイキンチ</t>
    </rPh>
    <rPh sb="13" eb="14">
      <t>ナミ</t>
    </rPh>
    <rPh sb="14" eb="15">
      <t>マタ</t>
    </rPh>
    <rPh sb="19" eb="21">
      <t>ウワマワ</t>
    </rPh>
    <rPh sb="22" eb="23">
      <t>タカ</t>
    </rPh>
    <rPh sb="24" eb="26">
      <t>スウチ</t>
    </rPh>
    <rPh sb="27" eb="30">
      <t>アンテイテキ</t>
    </rPh>
    <rPh sb="31" eb="33">
      <t>スイイ</t>
    </rPh>
    <rPh sb="41" eb="42">
      <t>タ</t>
    </rPh>
    <rPh sb="42" eb="44">
      <t>カイケイ</t>
    </rPh>
    <rPh sb="47" eb="49">
      <t>クリイレ</t>
    </rPh>
    <rPh sb="49" eb="50">
      <t>キン</t>
    </rPh>
    <rPh sb="52" eb="54">
      <t>イゾン</t>
    </rPh>
    <rPh sb="60" eb="62">
      <t>ケンゼン</t>
    </rPh>
    <rPh sb="63" eb="65">
      <t>ケイエイ</t>
    </rPh>
    <phoneticPr fontId="5"/>
  </si>
  <si>
    <t>　現時点では、改修等の時期は明確ではないが、今後、車庫棟や駐車管制設備の状態に応じて整備を行う必要がある。</t>
    <rPh sb="1" eb="4">
      <t>ゲンジテン</t>
    </rPh>
    <rPh sb="7" eb="9">
      <t>カイシュウ</t>
    </rPh>
    <rPh sb="9" eb="10">
      <t>トウ</t>
    </rPh>
    <rPh sb="11" eb="13">
      <t>ジキ</t>
    </rPh>
    <rPh sb="14" eb="16">
      <t>メイカク</t>
    </rPh>
    <rPh sb="22" eb="24">
      <t>コンゴ</t>
    </rPh>
    <rPh sb="25" eb="27">
      <t>シャコ</t>
    </rPh>
    <rPh sb="27" eb="28">
      <t>トウ</t>
    </rPh>
    <rPh sb="29" eb="31">
      <t>チュウシャ</t>
    </rPh>
    <rPh sb="31" eb="33">
      <t>カンセイ</t>
    </rPh>
    <rPh sb="33" eb="35">
      <t>セツビ</t>
    </rPh>
    <rPh sb="36" eb="38">
      <t>ジョウタイ</t>
    </rPh>
    <rPh sb="39" eb="40">
      <t>オウ</t>
    </rPh>
    <rPh sb="42" eb="44">
      <t>セイビ</t>
    </rPh>
    <rPh sb="45" eb="46">
      <t>オコナ</t>
    </rPh>
    <rPh sb="47" eb="49">
      <t>ヒツヨウ</t>
    </rPh>
    <phoneticPr fontId="5"/>
  </si>
  <si>
    <t>　長時間駐車での利用が多いため、稼働率は類似施設平均値と比べて低いが、収益は上げており、当地区の駐車需要を満たしている。</t>
    <rPh sb="1" eb="4">
      <t>チョウジカン</t>
    </rPh>
    <rPh sb="4" eb="6">
      <t>チュウシャ</t>
    </rPh>
    <rPh sb="8" eb="10">
      <t>リヨウ</t>
    </rPh>
    <rPh sb="11" eb="12">
      <t>オオ</t>
    </rPh>
    <rPh sb="16" eb="18">
      <t>カドウ</t>
    </rPh>
    <rPh sb="18" eb="19">
      <t>リツ</t>
    </rPh>
    <rPh sb="20" eb="22">
      <t>ルイジ</t>
    </rPh>
    <rPh sb="22" eb="24">
      <t>シセツ</t>
    </rPh>
    <rPh sb="24" eb="27">
      <t>ヘイキンチ</t>
    </rPh>
    <rPh sb="28" eb="29">
      <t>クラ</t>
    </rPh>
    <rPh sb="31" eb="32">
      <t>ヒク</t>
    </rPh>
    <rPh sb="35" eb="37">
      <t>シュウエキ</t>
    </rPh>
    <rPh sb="38" eb="39">
      <t>ア</t>
    </rPh>
    <rPh sb="44" eb="47">
      <t>トウチク</t>
    </rPh>
    <rPh sb="48" eb="50">
      <t>チュウシャ</t>
    </rPh>
    <rPh sb="50" eb="52">
      <t>ジュヨウ</t>
    </rPh>
    <rPh sb="53" eb="54">
      <t>ミ</t>
    </rPh>
    <phoneticPr fontId="5"/>
  </si>
  <si>
    <t>　収益性が高く、経営も安定している。
　今後も引き続き指定管理者制度により経営の効率化を図りながら公営駐車場として安定した経営を行い、地域の駐車需要を満たしていく。
　今後、車庫棟や駐車管制設備の状態に応じて整備を行う必要がある。
　当駐車場は、収益性が高く、立地も良いため、当駐車場の経営面だけを見ると民間譲渡が可能な施設ではあるが、当駐車場の収益が本市駐車場事業の経営を牽引していること、また、当駐車場の設置目的を鑑みて、現時点では、民間譲渡は考えていない。
　民間譲渡を検討する際は、本市の他の駐車場のあり方と併せて検討する必要がある。また、関係機関とも十分に調整する必要がある。</t>
    <rPh sb="1" eb="4">
      <t>シュウエキセイ</t>
    </rPh>
    <rPh sb="5" eb="6">
      <t>タカ</t>
    </rPh>
    <rPh sb="8" eb="10">
      <t>ケイエイ</t>
    </rPh>
    <rPh sb="11" eb="13">
      <t>アンテイ</t>
    </rPh>
    <rPh sb="20" eb="22">
      <t>コンゴ</t>
    </rPh>
    <rPh sb="23" eb="24">
      <t>ヒ</t>
    </rPh>
    <rPh sb="25" eb="26">
      <t>ツヅ</t>
    </rPh>
    <rPh sb="27" eb="29">
      <t>シテイ</t>
    </rPh>
    <rPh sb="29" eb="31">
      <t>カンリ</t>
    </rPh>
    <rPh sb="31" eb="32">
      <t>シャ</t>
    </rPh>
    <rPh sb="32" eb="34">
      <t>セイド</t>
    </rPh>
    <rPh sb="37" eb="39">
      <t>ケイエイ</t>
    </rPh>
    <rPh sb="40" eb="43">
      <t>コウリツカ</t>
    </rPh>
    <rPh sb="44" eb="45">
      <t>ハカ</t>
    </rPh>
    <rPh sb="49" eb="51">
      <t>コウエイ</t>
    </rPh>
    <rPh sb="51" eb="54">
      <t>チュウシャジョウ</t>
    </rPh>
    <rPh sb="57" eb="59">
      <t>アンテイ</t>
    </rPh>
    <rPh sb="61" eb="63">
      <t>ケイエイ</t>
    </rPh>
    <rPh sb="64" eb="65">
      <t>オコナ</t>
    </rPh>
    <rPh sb="67" eb="69">
      <t>チイキ</t>
    </rPh>
    <rPh sb="70" eb="72">
      <t>チュウシャ</t>
    </rPh>
    <rPh sb="72" eb="74">
      <t>ジュヨウ</t>
    </rPh>
    <rPh sb="75" eb="76">
      <t>ミ</t>
    </rPh>
    <rPh sb="84" eb="86">
      <t>コンゴ</t>
    </rPh>
    <rPh sb="87" eb="89">
      <t>シャコ</t>
    </rPh>
    <rPh sb="89" eb="90">
      <t>トウ</t>
    </rPh>
    <rPh sb="91" eb="93">
      <t>チュウシャ</t>
    </rPh>
    <rPh sb="93" eb="95">
      <t>カンセイ</t>
    </rPh>
    <rPh sb="95" eb="97">
      <t>セツビ</t>
    </rPh>
    <rPh sb="98" eb="100">
      <t>ジョウタイ</t>
    </rPh>
    <rPh sb="101" eb="102">
      <t>オウ</t>
    </rPh>
    <rPh sb="104" eb="106">
      <t>セイビ</t>
    </rPh>
    <rPh sb="107" eb="108">
      <t>オコナ</t>
    </rPh>
    <rPh sb="109" eb="111">
      <t>ヒツヨウ</t>
    </rPh>
    <rPh sb="117" eb="118">
      <t>トウ</t>
    </rPh>
    <rPh sb="118" eb="121">
      <t>チュウシャジョウ</t>
    </rPh>
    <rPh sb="123" eb="126">
      <t>シュウエキセイ</t>
    </rPh>
    <rPh sb="127" eb="128">
      <t>タカ</t>
    </rPh>
    <rPh sb="130" eb="132">
      <t>リッチ</t>
    </rPh>
    <rPh sb="133" eb="134">
      <t>ヨ</t>
    </rPh>
    <rPh sb="138" eb="139">
      <t>トウ</t>
    </rPh>
    <rPh sb="139" eb="142">
      <t>チュウシャジョウ</t>
    </rPh>
    <rPh sb="143" eb="145">
      <t>ケイエイ</t>
    </rPh>
    <rPh sb="145" eb="146">
      <t>メン</t>
    </rPh>
    <rPh sb="149" eb="150">
      <t>ミ</t>
    </rPh>
    <rPh sb="152" eb="154">
      <t>ミンカン</t>
    </rPh>
    <rPh sb="154" eb="156">
      <t>ジョウト</t>
    </rPh>
    <rPh sb="157" eb="159">
      <t>カノウ</t>
    </rPh>
    <rPh sb="160" eb="162">
      <t>シセツ</t>
    </rPh>
    <rPh sb="168" eb="169">
      <t>トウ</t>
    </rPh>
    <rPh sb="169" eb="172">
      <t>チュウシャジョウ</t>
    </rPh>
    <rPh sb="173" eb="175">
      <t>シュウエキ</t>
    </rPh>
    <rPh sb="176" eb="178">
      <t>ホンシ</t>
    </rPh>
    <rPh sb="178" eb="181">
      <t>チュウシャジョウ</t>
    </rPh>
    <rPh sb="181" eb="183">
      <t>ジギョウ</t>
    </rPh>
    <rPh sb="184" eb="186">
      <t>ケイエイ</t>
    </rPh>
    <rPh sb="187" eb="189">
      <t>ケンイン</t>
    </rPh>
    <rPh sb="199" eb="200">
      <t>トウ</t>
    </rPh>
    <rPh sb="200" eb="203">
      <t>チュウシャジョウ</t>
    </rPh>
    <rPh sb="204" eb="206">
      <t>セッチ</t>
    </rPh>
    <rPh sb="206" eb="208">
      <t>モクテキ</t>
    </rPh>
    <rPh sb="209" eb="210">
      <t>カンガ</t>
    </rPh>
    <rPh sb="213" eb="216">
      <t>ゲンジテン</t>
    </rPh>
    <rPh sb="219" eb="221">
      <t>ミンカン</t>
    </rPh>
    <rPh sb="221" eb="223">
      <t>ジョウト</t>
    </rPh>
    <rPh sb="224" eb="225">
      <t>カンガ</t>
    </rPh>
    <rPh sb="233" eb="235">
      <t>ミンカン</t>
    </rPh>
    <rPh sb="235" eb="237">
      <t>ジョウト</t>
    </rPh>
    <rPh sb="238" eb="240">
      <t>ケントウ</t>
    </rPh>
    <rPh sb="242" eb="243">
      <t>サイ</t>
    </rPh>
    <rPh sb="245" eb="247">
      <t>ホンシ</t>
    </rPh>
    <rPh sb="248" eb="249">
      <t>タ</t>
    </rPh>
    <rPh sb="250" eb="253">
      <t>チュウシャジョウ</t>
    </rPh>
    <rPh sb="256" eb="257">
      <t>カタ</t>
    </rPh>
    <rPh sb="258" eb="259">
      <t>アワ</t>
    </rPh>
    <rPh sb="261" eb="263">
      <t>ケントウ</t>
    </rPh>
    <rPh sb="265" eb="267">
      <t>ヒツヨウ</t>
    </rPh>
    <rPh sb="274" eb="276">
      <t>カンケイ</t>
    </rPh>
    <rPh sb="276" eb="278">
      <t>キカン</t>
    </rPh>
    <rPh sb="280" eb="282">
      <t>ジュウブン</t>
    </rPh>
    <rPh sb="283" eb="285">
      <t>チョウセイ</t>
    </rPh>
    <rPh sb="287" eb="2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</si>
</sst>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425.3</c:v>
                </c:pt>
                <c:pt idx="1">
                  <c:v>422.4</c:v>
                </c:pt>
                <c:pt idx="2">
                  <c:v>337.9</c:v>
                </c:pt>
                <c:pt idx="3">
                  <c:v>517.29999999999995</c:v>
                </c:pt>
                <c:pt idx="4">
                  <c:v>493.5</c:v>
                </c:pt>
              </c:numCache>
            </c:numRef>
          </c:val>
          <c:extLst xmlns:c16r2="http://schemas.microsoft.com/office/drawing/2015/06/chart">
            <c:ext xmlns:c16="http://schemas.microsoft.com/office/drawing/2014/chart" uri="{C3380CC4-5D6E-409C-BE32-E72D297353CC}">
              <c16:uniqueId val="{00000000-29AD-41B9-948C-AD4F813CD700}"/>
            </c:ext>
          </c:extLst>
        </c:ser>
        <c:dLbls>
          <c:showLegendKey val="0"/>
          <c:showVal val="0"/>
          <c:showCatName val="0"/>
          <c:showSerName val="0"/>
          <c:showPercent val="0"/>
          <c:showBubbleSize val="0"/>
        </c:dLbls>
        <c:gapWidth val="150"/>
        <c:axId val="160094848"/>
        <c:axId val="633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29AD-41B9-948C-AD4F813CD700}"/>
            </c:ext>
          </c:extLst>
        </c:ser>
        <c:dLbls>
          <c:showLegendKey val="0"/>
          <c:showVal val="0"/>
          <c:showCatName val="0"/>
          <c:showSerName val="0"/>
          <c:showPercent val="0"/>
          <c:showBubbleSize val="0"/>
        </c:dLbls>
        <c:marker val="1"/>
        <c:smooth val="0"/>
        <c:axId val="160094848"/>
        <c:axId val="63377792"/>
      </c:lineChart>
      <c:dateAx>
        <c:axId val="160094848"/>
        <c:scaling>
          <c:orientation val="minMax"/>
        </c:scaling>
        <c:delete val="1"/>
        <c:axPos val="b"/>
        <c:numFmt formatCode="ge" sourceLinked="1"/>
        <c:majorTickMark val="none"/>
        <c:minorTickMark val="none"/>
        <c:tickLblPos val="none"/>
        <c:crossAx val="63377792"/>
        <c:crosses val="autoZero"/>
        <c:auto val="1"/>
        <c:lblOffset val="100"/>
        <c:baseTimeUnit val="years"/>
      </c:dateAx>
      <c:valAx>
        <c:axId val="6337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09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9.4</c:v>
                </c:pt>
                <c:pt idx="1">
                  <c:v>8.4</c:v>
                </c:pt>
                <c:pt idx="2">
                  <c:v>7.3</c:v>
                </c:pt>
                <c:pt idx="3">
                  <c:v>5.6</c:v>
                </c:pt>
                <c:pt idx="4">
                  <c:v>4.4000000000000004</c:v>
                </c:pt>
              </c:numCache>
            </c:numRef>
          </c:val>
          <c:extLst xmlns:c16r2="http://schemas.microsoft.com/office/drawing/2015/06/chart">
            <c:ext xmlns:c16="http://schemas.microsoft.com/office/drawing/2014/chart" uri="{C3380CC4-5D6E-409C-BE32-E72D297353CC}">
              <c16:uniqueId val="{00000000-B75A-4D02-91F9-02DD0B8CDDAA}"/>
            </c:ext>
          </c:extLst>
        </c:ser>
        <c:dLbls>
          <c:showLegendKey val="0"/>
          <c:showVal val="0"/>
          <c:showCatName val="0"/>
          <c:showSerName val="0"/>
          <c:showPercent val="0"/>
          <c:showBubbleSize val="0"/>
        </c:dLbls>
        <c:gapWidth val="150"/>
        <c:axId val="158689920"/>
        <c:axId val="1601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B75A-4D02-91F9-02DD0B8CDDAA}"/>
            </c:ext>
          </c:extLst>
        </c:ser>
        <c:dLbls>
          <c:showLegendKey val="0"/>
          <c:showVal val="0"/>
          <c:showCatName val="0"/>
          <c:showSerName val="0"/>
          <c:showPercent val="0"/>
          <c:showBubbleSize val="0"/>
        </c:dLbls>
        <c:marker val="1"/>
        <c:smooth val="0"/>
        <c:axId val="158689920"/>
        <c:axId val="160146176"/>
      </c:lineChart>
      <c:dateAx>
        <c:axId val="158689920"/>
        <c:scaling>
          <c:orientation val="minMax"/>
        </c:scaling>
        <c:delete val="1"/>
        <c:axPos val="b"/>
        <c:numFmt formatCode="ge" sourceLinked="1"/>
        <c:majorTickMark val="none"/>
        <c:minorTickMark val="none"/>
        <c:tickLblPos val="none"/>
        <c:crossAx val="160146176"/>
        <c:crosses val="autoZero"/>
        <c:auto val="1"/>
        <c:lblOffset val="100"/>
        <c:baseTimeUnit val="years"/>
      </c:dateAx>
      <c:valAx>
        <c:axId val="16014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8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AE8-41EF-9B86-899A2871A4D9}"/>
            </c:ext>
          </c:extLst>
        </c:ser>
        <c:dLbls>
          <c:showLegendKey val="0"/>
          <c:showVal val="0"/>
          <c:showCatName val="0"/>
          <c:showSerName val="0"/>
          <c:showPercent val="0"/>
          <c:showBubbleSize val="0"/>
        </c:dLbls>
        <c:gapWidth val="150"/>
        <c:axId val="63539456"/>
        <c:axId val="635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AE8-41EF-9B86-899A2871A4D9}"/>
            </c:ext>
          </c:extLst>
        </c:ser>
        <c:dLbls>
          <c:showLegendKey val="0"/>
          <c:showVal val="0"/>
          <c:showCatName val="0"/>
          <c:showSerName val="0"/>
          <c:showPercent val="0"/>
          <c:showBubbleSize val="0"/>
        </c:dLbls>
        <c:marker val="1"/>
        <c:smooth val="0"/>
        <c:axId val="63539456"/>
        <c:axId val="63549824"/>
      </c:lineChart>
      <c:dateAx>
        <c:axId val="63539456"/>
        <c:scaling>
          <c:orientation val="minMax"/>
        </c:scaling>
        <c:delete val="1"/>
        <c:axPos val="b"/>
        <c:numFmt formatCode="ge" sourceLinked="1"/>
        <c:majorTickMark val="none"/>
        <c:minorTickMark val="none"/>
        <c:tickLblPos val="none"/>
        <c:crossAx val="63549824"/>
        <c:crosses val="autoZero"/>
        <c:auto val="1"/>
        <c:lblOffset val="100"/>
        <c:baseTimeUnit val="years"/>
      </c:dateAx>
      <c:valAx>
        <c:axId val="6354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5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6A6-4039-9F22-8A3B521FBC2A}"/>
            </c:ext>
          </c:extLst>
        </c:ser>
        <c:dLbls>
          <c:showLegendKey val="0"/>
          <c:showVal val="0"/>
          <c:showCatName val="0"/>
          <c:showSerName val="0"/>
          <c:showPercent val="0"/>
          <c:showBubbleSize val="0"/>
        </c:dLbls>
        <c:gapWidth val="150"/>
        <c:axId val="63653760"/>
        <c:axId val="63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6A6-4039-9F22-8A3B521FBC2A}"/>
            </c:ext>
          </c:extLst>
        </c:ser>
        <c:dLbls>
          <c:showLegendKey val="0"/>
          <c:showVal val="0"/>
          <c:showCatName val="0"/>
          <c:showSerName val="0"/>
          <c:showPercent val="0"/>
          <c:showBubbleSize val="0"/>
        </c:dLbls>
        <c:marker val="1"/>
        <c:smooth val="0"/>
        <c:axId val="63653760"/>
        <c:axId val="63664128"/>
      </c:lineChart>
      <c:dateAx>
        <c:axId val="63653760"/>
        <c:scaling>
          <c:orientation val="minMax"/>
        </c:scaling>
        <c:delete val="1"/>
        <c:axPos val="b"/>
        <c:numFmt formatCode="ge" sourceLinked="1"/>
        <c:majorTickMark val="none"/>
        <c:minorTickMark val="none"/>
        <c:tickLblPos val="none"/>
        <c:crossAx val="63664128"/>
        <c:crosses val="autoZero"/>
        <c:auto val="1"/>
        <c:lblOffset val="100"/>
        <c:baseTimeUnit val="years"/>
      </c:dateAx>
      <c:valAx>
        <c:axId val="636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5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DC-40E7-B4EC-73DA95D8C04E}"/>
            </c:ext>
          </c:extLst>
        </c:ser>
        <c:dLbls>
          <c:showLegendKey val="0"/>
          <c:showVal val="0"/>
          <c:showCatName val="0"/>
          <c:showSerName val="0"/>
          <c:showPercent val="0"/>
          <c:showBubbleSize val="0"/>
        </c:dLbls>
        <c:gapWidth val="150"/>
        <c:axId val="63695872"/>
        <c:axId val="637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CCDC-40E7-B4EC-73DA95D8C04E}"/>
            </c:ext>
          </c:extLst>
        </c:ser>
        <c:dLbls>
          <c:showLegendKey val="0"/>
          <c:showVal val="0"/>
          <c:showCatName val="0"/>
          <c:showSerName val="0"/>
          <c:showPercent val="0"/>
          <c:showBubbleSize val="0"/>
        </c:dLbls>
        <c:marker val="1"/>
        <c:smooth val="0"/>
        <c:axId val="63695872"/>
        <c:axId val="63702144"/>
      </c:lineChart>
      <c:dateAx>
        <c:axId val="63695872"/>
        <c:scaling>
          <c:orientation val="minMax"/>
        </c:scaling>
        <c:delete val="1"/>
        <c:axPos val="b"/>
        <c:numFmt formatCode="ge" sourceLinked="1"/>
        <c:majorTickMark val="none"/>
        <c:minorTickMark val="none"/>
        <c:tickLblPos val="none"/>
        <c:crossAx val="63702144"/>
        <c:crosses val="autoZero"/>
        <c:auto val="1"/>
        <c:lblOffset val="100"/>
        <c:baseTimeUnit val="years"/>
      </c:dateAx>
      <c:valAx>
        <c:axId val="6370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22-4C42-89F0-E453929330DD}"/>
            </c:ext>
          </c:extLst>
        </c:ser>
        <c:dLbls>
          <c:showLegendKey val="0"/>
          <c:showVal val="0"/>
          <c:showCatName val="0"/>
          <c:showSerName val="0"/>
          <c:showPercent val="0"/>
          <c:showBubbleSize val="0"/>
        </c:dLbls>
        <c:gapWidth val="150"/>
        <c:axId val="63380480"/>
        <c:axId val="1586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BC22-4C42-89F0-E453929330DD}"/>
            </c:ext>
          </c:extLst>
        </c:ser>
        <c:dLbls>
          <c:showLegendKey val="0"/>
          <c:showVal val="0"/>
          <c:showCatName val="0"/>
          <c:showSerName val="0"/>
          <c:showPercent val="0"/>
          <c:showBubbleSize val="0"/>
        </c:dLbls>
        <c:marker val="1"/>
        <c:smooth val="0"/>
        <c:axId val="63380480"/>
        <c:axId val="158695808"/>
      </c:lineChart>
      <c:dateAx>
        <c:axId val="63380480"/>
        <c:scaling>
          <c:orientation val="minMax"/>
        </c:scaling>
        <c:delete val="1"/>
        <c:axPos val="b"/>
        <c:numFmt formatCode="ge" sourceLinked="1"/>
        <c:majorTickMark val="none"/>
        <c:minorTickMark val="none"/>
        <c:tickLblPos val="none"/>
        <c:crossAx val="158695808"/>
        <c:crosses val="autoZero"/>
        <c:auto val="1"/>
        <c:lblOffset val="100"/>
        <c:baseTimeUnit val="years"/>
      </c:dateAx>
      <c:valAx>
        <c:axId val="15869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3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117.7</c:v>
                </c:pt>
                <c:pt idx="1">
                  <c:v>113.3</c:v>
                </c:pt>
                <c:pt idx="2">
                  <c:v>106</c:v>
                </c:pt>
                <c:pt idx="3">
                  <c:v>113.8</c:v>
                </c:pt>
                <c:pt idx="4">
                  <c:v>106.9</c:v>
                </c:pt>
              </c:numCache>
            </c:numRef>
          </c:val>
          <c:extLst xmlns:c16r2="http://schemas.microsoft.com/office/drawing/2015/06/chart">
            <c:ext xmlns:c16="http://schemas.microsoft.com/office/drawing/2014/chart" uri="{C3380CC4-5D6E-409C-BE32-E72D297353CC}">
              <c16:uniqueId val="{00000000-9378-49ED-A8AD-D1E20B0C5DA1}"/>
            </c:ext>
          </c:extLst>
        </c:ser>
        <c:dLbls>
          <c:showLegendKey val="0"/>
          <c:showVal val="0"/>
          <c:showCatName val="0"/>
          <c:showSerName val="0"/>
          <c:showPercent val="0"/>
          <c:showBubbleSize val="0"/>
        </c:dLbls>
        <c:gapWidth val="150"/>
        <c:axId val="63805312"/>
        <c:axId val="638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9378-49ED-A8AD-D1E20B0C5DA1}"/>
            </c:ext>
          </c:extLst>
        </c:ser>
        <c:dLbls>
          <c:showLegendKey val="0"/>
          <c:showVal val="0"/>
          <c:showCatName val="0"/>
          <c:showSerName val="0"/>
          <c:showPercent val="0"/>
          <c:showBubbleSize val="0"/>
        </c:dLbls>
        <c:marker val="1"/>
        <c:smooth val="0"/>
        <c:axId val="63805312"/>
        <c:axId val="63811584"/>
      </c:lineChart>
      <c:dateAx>
        <c:axId val="63805312"/>
        <c:scaling>
          <c:orientation val="minMax"/>
        </c:scaling>
        <c:delete val="1"/>
        <c:axPos val="b"/>
        <c:numFmt formatCode="ge" sourceLinked="1"/>
        <c:majorTickMark val="none"/>
        <c:minorTickMark val="none"/>
        <c:tickLblPos val="none"/>
        <c:crossAx val="63811584"/>
        <c:crosses val="autoZero"/>
        <c:auto val="1"/>
        <c:lblOffset val="100"/>
        <c:baseTimeUnit val="years"/>
      </c:dateAx>
      <c:valAx>
        <c:axId val="638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84.2</c:v>
                </c:pt>
                <c:pt idx="1">
                  <c:v>83.9</c:v>
                </c:pt>
                <c:pt idx="2">
                  <c:v>78.400000000000006</c:v>
                </c:pt>
                <c:pt idx="3">
                  <c:v>87.6</c:v>
                </c:pt>
                <c:pt idx="4">
                  <c:v>86.9</c:v>
                </c:pt>
              </c:numCache>
            </c:numRef>
          </c:val>
          <c:extLst xmlns:c16r2="http://schemas.microsoft.com/office/drawing/2015/06/chart">
            <c:ext xmlns:c16="http://schemas.microsoft.com/office/drawing/2014/chart" uri="{C3380CC4-5D6E-409C-BE32-E72D297353CC}">
              <c16:uniqueId val="{00000000-6B17-4BE0-9F71-CA29146E92FF}"/>
            </c:ext>
          </c:extLst>
        </c:ser>
        <c:dLbls>
          <c:showLegendKey val="0"/>
          <c:showVal val="0"/>
          <c:showCatName val="0"/>
          <c:showSerName val="0"/>
          <c:showPercent val="0"/>
          <c:showBubbleSize val="0"/>
        </c:dLbls>
        <c:gapWidth val="150"/>
        <c:axId val="63835520"/>
        <c:axId val="638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B17-4BE0-9F71-CA29146E92FF}"/>
            </c:ext>
          </c:extLst>
        </c:ser>
        <c:dLbls>
          <c:showLegendKey val="0"/>
          <c:showVal val="0"/>
          <c:showCatName val="0"/>
          <c:showSerName val="0"/>
          <c:showPercent val="0"/>
          <c:showBubbleSize val="0"/>
        </c:dLbls>
        <c:marker val="1"/>
        <c:smooth val="0"/>
        <c:axId val="63835520"/>
        <c:axId val="63854080"/>
      </c:lineChart>
      <c:dateAx>
        <c:axId val="63835520"/>
        <c:scaling>
          <c:orientation val="minMax"/>
        </c:scaling>
        <c:delete val="1"/>
        <c:axPos val="b"/>
        <c:numFmt formatCode="ge" sourceLinked="1"/>
        <c:majorTickMark val="none"/>
        <c:minorTickMark val="none"/>
        <c:tickLblPos val="none"/>
        <c:crossAx val="63854080"/>
        <c:crosses val="autoZero"/>
        <c:auto val="1"/>
        <c:lblOffset val="100"/>
        <c:baseTimeUnit val="years"/>
      </c:dateAx>
      <c:valAx>
        <c:axId val="6385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3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18898</c:v>
                </c:pt>
                <c:pt idx="1">
                  <c:v>18391</c:v>
                </c:pt>
                <c:pt idx="2">
                  <c:v>16215</c:v>
                </c:pt>
                <c:pt idx="3">
                  <c:v>19160</c:v>
                </c:pt>
                <c:pt idx="4">
                  <c:v>18220</c:v>
                </c:pt>
              </c:numCache>
            </c:numRef>
          </c:val>
          <c:extLst xmlns:c16r2="http://schemas.microsoft.com/office/drawing/2015/06/chart">
            <c:ext xmlns:c16="http://schemas.microsoft.com/office/drawing/2014/chart" uri="{C3380CC4-5D6E-409C-BE32-E72D297353CC}">
              <c16:uniqueId val="{00000000-F0D3-4122-952E-047439667D6B}"/>
            </c:ext>
          </c:extLst>
        </c:ser>
        <c:dLbls>
          <c:showLegendKey val="0"/>
          <c:showVal val="0"/>
          <c:showCatName val="0"/>
          <c:showSerName val="0"/>
          <c:showPercent val="0"/>
          <c:showBubbleSize val="0"/>
        </c:dLbls>
        <c:gapWidth val="150"/>
        <c:axId val="63888384"/>
        <c:axId val="638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F0D3-4122-952E-047439667D6B}"/>
            </c:ext>
          </c:extLst>
        </c:ser>
        <c:dLbls>
          <c:showLegendKey val="0"/>
          <c:showVal val="0"/>
          <c:showCatName val="0"/>
          <c:showSerName val="0"/>
          <c:showPercent val="0"/>
          <c:showBubbleSize val="0"/>
        </c:dLbls>
        <c:marker val="1"/>
        <c:smooth val="0"/>
        <c:axId val="63888384"/>
        <c:axId val="63898752"/>
      </c:lineChart>
      <c:dateAx>
        <c:axId val="63888384"/>
        <c:scaling>
          <c:orientation val="minMax"/>
        </c:scaling>
        <c:delete val="1"/>
        <c:axPos val="b"/>
        <c:numFmt formatCode="ge" sourceLinked="1"/>
        <c:majorTickMark val="none"/>
        <c:minorTickMark val="none"/>
        <c:tickLblPos val="none"/>
        <c:crossAx val="63898752"/>
        <c:crosses val="autoZero"/>
        <c:auto val="1"/>
        <c:lblOffset val="100"/>
        <c:baseTimeUnit val="years"/>
      </c:dateAx>
      <c:valAx>
        <c:axId val="6389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8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鳥取県米子市　米子市万能町駐車場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3353</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129</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46</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116</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210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139</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425.3</v>
      </c>
      <c r="V31" s="110"/>
      <c r="W31" s="110"/>
      <c r="X31" s="110"/>
      <c r="Y31" s="110"/>
      <c r="Z31" s="110"/>
      <c r="AA31" s="110"/>
      <c r="AB31" s="110"/>
      <c r="AC31" s="110"/>
      <c r="AD31" s="110"/>
      <c r="AE31" s="110"/>
      <c r="AF31" s="110"/>
      <c r="AG31" s="110"/>
      <c r="AH31" s="110"/>
      <c r="AI31" s="110"/>
      <c r="AJ31" s="110"/>
      <c r="AK31" s="110"/>
      <c r="AL31" s="110"/>
      <c r="AM31" s="110"/>
      <c r="AN31" s="110">
        <f>データ!Z7</f>
        <v>422.4</v>
      </c>
      <c r="AO31" s="110"/>
      <c r="AP31" s="110"/>
      <c r="AQ31" s="110"/>
      <c r="AR31" s="110"/>
      <c r="AS31" s="110"/>
      <c r="AT31" s="110"/>
      <c r="AU31" s="110"/>
      <c r="AV31" s="110"/>
      <c r="AW31" s="110"/>
      <c r="AX31" s="110"/>
      <c r="AY31" s="110"/>
      <c r="AZ31" s="110"/>
      <c r="BA31" s="110"/>
      <c r="BB31" s="110"/>
      <c r="BC31" s="110"/>
      <c r="BD31" s="110"/>
      <c r="BE31" s="110"/>
      <c r="BF31" s="110"/>
      <c r="BG31" s="110">
        <f>データ!AA7</f>
        <v>337.9</v>
      </c>
      <c r="BH31" s="110"/>
      <c r="BI31" s="110"/>
      <c r="BJ31" s="110"/>
      <c r="BK31" s="110"/>
      <c r="BL31" s="110"/>
      <c r="BM31" s="110"/>
      <c r="BN31" s="110"/>
      <c r="BO31" s="110"/>
      <c r="BP31" s="110"/>
      <c r="BQ31" s="110"/>
      <c r="BR31" s="110"/>
      <c r="BS31" s="110"/>
      <c r="BT31" s="110"/>
      <c r="BU31" s="110"/>
      <c r="BV31" s="110"/>
      <c r="BW31" s="110"/>
      <c r="BX31" s="110"/>
      <c r="BY31" s="110"/>
      <c r="BZ31" s="110">
        <f>データ!AB7</f>
        <v>517.29999999999995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493.5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117.7</v>
      </c>
      <c r="JD31" s="81"/>
      <c r="JE31" s="81"/>
      <c r="JF31" s="81"/>
      <c r="JG31" s="81"/>
      <c r="JH31" s="81"/>
      <c r="JI31" s="81"/>
      <c r="JJ31" s="81"/>
      <c r="JK31" s="81"/>
      <c r="JL31" s="81"/>
      <c r="JM31" s="81"/>
      <c r="JN31" s="81"/>
      <c r="JO31" s="81"/>
      <c r="JP31" s="81"/>
      <c r="JQ31" s="81"/>
      <c r="JR31" s="81"/>
      <c r="JS31" s="81"/>
      <c r="JT31" s="81"/>
      <c r="JU31" s="82"/>
      <c r="JV31" s="80">
        <f>データ!DL7</f>
        <v>113.3</v>
      </c>
      <c r="JW31" s="81"/>
      <c r="JX31" s="81"/>
      <c r="JY31" s="81"/>
      <c r="JZ31" s="81"/>
      <c r="KA31" s="81"/>
      <c r="KB31" s="81"/>
      <c r="KC31" s="81"/>
      <c r="KD31" s="81"/>
      <c r="KE31" s="81"/>
      <c r="KF31" s="81"/>
      <c r="KG31" s="81"/>
      <c r="KH31" s="81"/>
      <c r="KI31" s="81"/>
      <c r="KJ31" s="81"/>
      <c r="KK31" s="81"/>
      <c r="KL31" s="81"/>
      <c r="KM31" s="81"/>
      <c r="KN31" s="82"/>
      <c r="KO31" s="80">
        <f>データ!DM7</f>
        <v>106</v>
      </c>
      <c r="KP31" s="81"/>
      <c r="KQ31" s="81"/>
      <c r="KR31" s="81"/>
      <c r="KS31" s="81"/>
      <c r="KT31" s="81"/>
      <c r="KU31" s="81"/>
      <c r="KV31" s="81"/>
      <c r="KW31" s="81"/>
      <c r="KX31" s="81"/>
      <c r="KY31" s="81"/>
      <c r="KZ31" s="81"/>
      <c r="LA31" s="81"/>
      <c r="LB31" s="81"/>
      <c r="LC31" s="81"/>
      <c r="LD31" s="81"/>
      <c r="LE31" s="81"/>
      <c r="LF31" s="81"/>
      <c r="LG31" s="82"/>
      <c r="LH31" s="80">
        <f>データ!DN7</f>
        <v>113.8</v>
      </c>
      <c r="LI31" s="81"/>
      <c r="LJ31" s="81"/>
      <c r="LK31" s="81"/>
      <c r="LL31" s="81"/>
      <c r="LM31" s="81"/>
      <c r="LN31" s="81"/>
      <c r="LO31" s="81"/>
      <c r="LP31" s="81"/>
      <c r="LQ31" s="81"/>
      <c r="LR31" s="81"/>
      <c r="LS31" s="81"/>
      <c r="LT31" s="81"/>
      <c r="LU31" s="81"/>
      <c r="LV31" s="81"/>
      <c r="LW31" s="81"/>
      <c r="LX31" s="81"/>
      <c r="LY31" s="81"/>
      <c r="LZ31" s="82"/>
      <c r="MA31" s="80">
        <f>データ!DO7</f>
        <v>106.9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140</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141</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84.2</v>
      </c>
      <c r="EM52" s="110"/>
      <c r="EN52" s="110"/>
      <c r="EO52" s="110"/>
      <c r="EP52" s="110"/>
      <c r="EQ52" s="110"/>
      <c r="ER52" s="110"/>
      <c r="ES52" s="110"/>
      <c r="ET52" s="110"/>
      <c r="EU52" s="110"/>
      <c r="EV52" s="110"/>
      <c r="EW52" s="110"/>
      <c r="EX52" s="110"/>
      <c r="EY52" s="110"/>
      <c r="EZ52" s="110"/>
      <c r="FA52" s="110"/>
      <c r="FB52" s="110"/>
      <c r="FC52" s="110"/>
      <c r="FD52" s="110"/>
      <c r="FE52" s="110">
        <f>データ!BG7</f>
        <v>83.9</v>
      </c>
      <c r="FF52" s="110"/>
      <c r="FG52" s="110"/>
      <c r="FH52" s="110"/>
      <c r="FI52" s="110"/>
      <c r="FJ52" s="110"/>
      <c r="FK52" s="110"/>
      <c r="FL52" s="110"/>
      <c r="FM52" s="110"/>
      <c r="FN52" s="110"/>
      <c r="FO52" s="110"/>
      <c r="FP52" s="110"/>
      <c r="FQ52" s="110"/>
      <c r="FR52" s="110"/>
      <c r="FS52" s="110"/>
      <c r="FT52" s="110"/>
      <c r="FU52" s="110"/>
      <c r="FV52" s="110"/>
      <c r="FW52" s="110"/>
      <c r="FX52" s="110">
        <f>データ!BH7</f>
        <v>78.400000000000006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87.6</v>
      </c>
      <c r="GR52" s="110"/>
      <c r="GS52" s="110"/>
      <c r="GT52" s="110"/>
      <c r="GU52" s="110"/>
      <c r="GV52" s="110"/>
      <c r="GW52" s="110"/>
      <c r="GX52" s="110"/>
      <c r="GY52" s="110"/>
      <c r="GZ52" s="110"/>
      <c r="HA52" s="110"/>
      <c r="HB52" s="110"/>
      <c r="HC52" s="110"/>
      <c r="HD52" s="110"/>
      <c r="HE52" s="110"/>
      <c r="HF52" s="110"/>
      <c r="HG52" s="110"/>
      <c r="HH52" s="110"/>
      <c r="HI52" s="110"/>
      <c r="HJ52" s="110">
        <f>データ!BJ7</f>
        <v>86.9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18898</v>
      </c>
      <c r="JD52" s="109"/>
      <c r="JE52" s="109"/>
      <c r="JF52" s="109"/>
      <c r="JG52" s="109"/>
      <c r="JH52" s="109"/>
      <c r="JI52" s="109"/>
      <c r="JJ52" s="109"/>
      <c r="JK52" s="109"/>
      <c r="JL52" s="109"/>
      <c r="JM52" s="109"/>
      <c r="JN52" s="109"/>
      <c r="JO52" s="109"/>
      <c r="JP52" s="109"/>
      <c r="JQ52" s="109"/>
      <c r="JR52" s="109"/>
      <c r="JS52" s="109"/>
      <c r="JT52" s="109"/>
      <c r="JU52" s="109"/>
      <c r="JV52" s="109">
        <f>データ!BR7</f>
        <v>18391</v>
      </c>
      <c r="JW52" s="109"/>
      <c r="JX52" s="109"/>
      <c r="JY52" s="109"/>
      <c r="JZ52" s="109"/>
      <c r="KA52" s="109"/>
      <c r="KB52" s="109"/>
      <c r="KC52" s="109"/>
      <c r="KD52" s="109"/>
      <c r="KE52" s="109"/>
      <c r="KF52" s="109"/>
      <c r="KG52" s="109"/>
      <c r="KH52" s="109"/>
      <c r="KI52" s="109"/>
      <c r="KJ52" s="109"/>
      <c r="KK52" s="109"/>
      <c r="KL52" s="109"/>
      <c r="KM52" s="109"/>
      <c r="KN52" s="109"/>
      <c r="KO52" s="109">
        <f>データ!BS7</f>
        <v>16215</v>
      </c>
      <c r="KP52" s="109"/>
      <c r="KQ52" s="109"/>
      <c r="KR52" s="109"/>
      <c r="KS52" s="109"/>
      <c r="KT52" s="109"/>
      <c r="KU52" s="109"/>
      <c r="KV52" s="109"/>
      <c r="KW52" s="109"/>
      <c r="KX52" s="109"/>
      <c r="KY52" s="109"/>
      <c r="KZ52" s="109"/>
      <c r="LA52" s="109"/>
      <c r="LB52" s="109"/>
      <c r="LC52" s="109"/>
      <c r="LD52" s="109"/>
      <c r="LE52" s="109"/>
      <c r="LF52" s="109"/>
      <c r="LG52" s="109"/>
      <c r="LH52" s="109">
        <f>データ!BT7</f>
        <v>19160</v>
      </c>
      <c r="LI52" s="109"/>
      <c r="LJ52" s="109"/>
      <c r="LK52" s="109"/>
      <c r="LL52" s="109"/>
      <c r="LM52" s="109"/>
      <c r="LN52" s="109"/>
      <c r="LO52" s="109"/>
      <c r="LP52" s="109"/>
      <c r="LQ52" s="109"/>
      <c r="LR52" s="109"/>
      <c r="LS52" s="109"/>
      <c r="LT52" s="109"/>
      <c r="LU52" s="109"/>
      <c r="LV52" s="109"/>
      <c r="LW52" s="109"/>
      <c r="LX52" s="109"/>
      <c r="LY52" s="109"/>
      <c r="LZ52" s="109"/>
      <c r="MA52" s="109">
        <f>データ!BU7</f>
        <v>18220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142</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111300</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9.4</v>
      </c>
      <c r="KB77" s="81"/>
      <c r="KC77" s="81"/>
      <c r="KD77" s="81"/>
      <c r="KE77" s="81"/>
      <c r="KF77" s="81"/>
      <c r="KG77" s="81"/>
      <c r="KH77" s="81"/>
      <c r="KI77" s="81"/>
      <c r="KJ77" s="81"/>
      <c r="KK77" s="81"/>
      <c r="KL77" s="81"/>
      <c r="KM77" s="81"/>
      <c r="KN77" s="81"/>
      <c r="KO77" s="82"/>
      <c r="KP77" s="80">
        <f>データ!DA7</f>
        <v>8.4</v>
      </c>
      <c r="KQ77" s="81"/>
      <c r="KR77" s="81"/>
      <c r="KS77" s="81"/>
      <c r="KT77" s="81"/>
      <c r="KU77" s="81"/>
      <c r="KV77" s="81"/>
      <c r="KW77" s="81"/>
      <c r="KX77" s="81"/>
      <c r="KY77" s="81"/>
      <c r="KZ77" s="81"/>
      <c r="LA77" s="81"/>
      <c r="LB77" s="81"/>
      <c r="LC77" s="81"/>
      <c r="LD77" s="82"/>
      <c r="LE77" s="80">
        <f>データ!DB7</f>
        <v>7.3</v>
      </c>
      <c r="LF77" s="81"/>
      <c r="LG77" s="81"/>
      <c r="LH77" s="81"/>
      <c r="LI77" s="81"/>
      <c r="LJ77" s="81"/>
      <c r="LK77" s="81"/>
      <c r="LL77" s="81"/>
      <c r="LM77" s="81"/>
      <c r="LN77" s="81"/>
      <c r="LO77" s="81"/>
      <c r="LP77" s="81"/>
      <c r="LQ77" s="81"/>
      <c r="LR77" s="81"/>
      <c r="LS77" s="82"/>
      <c r="LT77" s="80">
        <f>データ!DC7</f>
        <v>5.6</v>
      </c>
      <c r="LU77" s="81"/>
      <c r="LV77" s="81"/>
      <c r="LW77" s="81"/>
      <c r="LX77" s="81"/>
      <c r="LY77" s="81"/>
      <c r="LZ77" s="81"/>
      <c r="MA77" s="81"/>
      <c r="MB77" s="81"/>
      <c r="MC77" s="81"/>
      <c r="MD77" s="81"/>
      <c r="ME77" s="81"/>
      <c r="MF77" s="81"/>
      <c r="MG77" s="81"/>
      <c r="MH77" s="82"/>
      <c r="MI77" s="80">
        <f>データ!DD7</f>
        <v>4.4000000000000004</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9U3wwfK9ccNQHC1e+RHdMtpxOUeQVjIb1GvM6KFEPsvUEX6BwpfgH0MWBy/rls1XlreVRmbc1vzLfHN+uTffOA==" saltValue="cGc7JKym8TbxiBmWHa6Hz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41" t="s">
        <v>73</v>
      </c>
      <c r="AK4" s="141"/>
      <c r="AL4" s="141"/>
      <c r="AM4" s="141"/>
      <c r="AN4" s="141"/>
      <c r="AO4" s="141"/>
      <c r="AP4" s="141"/>
      <c r="AQ4" s="141"/>
      <c r="AR4" s="141"/>
      <c r="AS4" s="141"/>
      <c r="AT4" s="141"/>
      <c r="AU4" s="151"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51"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2" t="s">
        <v>78</v>
      </c>
      <c r="CN4" s="142" t="s">
        <v>79</v>
      </c>
      <c r="CO4" s="144" t="s">
        <v>80</v>
      </c>
      <c r="CP4" s="145"/>
      <c r="CQ4" s="145"/>
      <c r="CR4" s="145"/>
      <c r="CS4" s="145"/>
      <c r="CT4" s="145"/>
      <c r="CU4" s="145"/>
      <c r="CV4" s="145"/>
      <c r="CW4" s="145"/>
      <c r="CX4" s="145"/>
      <c r="CY4" s="146"/>
      <c r="CZ4" s="141" t="s">
        <v>81</v>
      </c>
      <c r="DA4" s="141"/>
      <c r="DB4" s="141"/>
      <c r="DC4" s="141"/>
      <c r="DD4" s="141"/>
      <c r="DE4" s="141"/>
      <c r="DF4" s="141"/>
      <c r="DG4" s="141"/>
      <c r="DH4" s="141"/>
      <c r="DI4" s="141"/>
      <c r="DJ4" s="14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110</v>
      </c>
      <c r="AV5" s="59" t="s">
        <v>99</v>
      </c>
      <c r="AW5" s="59" t="s">
        <v>100</v>
      </c>
      <c r="AX5" s="59" t="s">
        <v>101</v>
      </c>
      <c r="AY5" s="59" t="s">
        <v>102</v>
      </c>
      <c r="AZ5" s="59" t="s">
        <v>103</v>
      </c>
      <c r="BA5" s="59" t="s">
        <v>104</v>
      </c>
      <c r="BB5" s="59" t="s">
        <v>105</v>
      </c>
      <c r="BC5" s="59" t="s">
        <v>106</v>
      </c>
      <c r="BD5" s="59" t="s">
        <v>107</v>
      </c>
      <c r="BE5" s="59" t="s">
        <v>108</v>
      </c>
      <c r="BF5" s="59" t="s">
        <v>111</v>
      </c>
      <c r="BG5" s="59" t="s">
        <v>99</v>
      </c>
      <c r="BH5" s="59" t="s">
        <v>100</v>
      </c>
      <c r="BI5" s="59" t="s">
        <v>112</v>
      </c>
      <c r="BJ5" s="59" t="s">
        <v>109</v>
      </c>
      <c r="BK5" s="59" t="s">
        <v>103</v>
      </c>
      <c r="BL5" s="59" t="s">
        <v>104</v>
      </c>
      <c r="BM5" s="59" t="s">
        <v>105</v>
      </c>
      <c r="BN5" s="59" t="s">
        <v>106</v>
      </c>
      <c r="BO5" s="59" t="s">
        <v>107</v>
      </c>
      <c r="BP5" s="59" t="s">
        <v>108</v>
      </c>
      <c r="BQ5" s="59" t="s">
        <v>111</v>
      </c>
      <c r="BR5" s="59" t="s">
        <v>99</v>
      </c>
      <c r="BS5" s="59" t="s">
        <v>100</v>
      </c>
      <c r="BT5" s="59" t="s">
        <v>101</v>
      </c>
      <c r="BU5" s="59" t="s">
        <v>109</v>
      </c>
      <c r="BV5" s="59" t="s">
        <v>103</v>
      </c>
      <c r="BW5" s="59" t="s">
        <v>104</v>
      </c>
      <c r="BX5" s="59" t="s">
        <v>105</v>
      </c>
      <c r="BY5" s="59" t="s">
        <v>106</v>
      </c>
      <c r="BZ5" s="59" t="s">
        <v>107</v>
      </c>
      <c r="CA5" s="59" t="s">
        <v>108</v>
      </c>
      <c r="CB5" s="59" t="s">
        <v>111</v>
      </c>
      <c r="CC5" s="59" t="s">
        <v>113</v>
      </c>
      <c r="CD5" s="59" t="s">
        <v>100</v>
      </c>
      <c r="CE5" s="59" t="s">
        <v>101</v>
      </c>
      <c r="CF5" s="59" t="s">
        <v>102</v>
      </c>
      <c r="CG5" s="59" t="s">
        <v>103</v>
      </c>
      <c r="CH5" s="59" t="s">
        <v>104</v>
      </c>
      <c r="CI5" s="59" t="s">
        <v>105</v>
      </c>
      <c r="CJ5" s="59" t="s">
        <v>106</v>
      </c>
      <c r="CK5" s="59" t="s">
        <v>107</v>
      </c>
      <c r="CL5" s="59" t="s">
        <v>108</v>
      </c>
      <c r="CM5" s="143"/>
      <c r="CN5" s="143"/>
      <c r="CO5" s="59" t="s">
        <v>111</v>
      </c>
      <c r="CP5" s="59" t="s">
        <v>99</v>
      </c>
      <c r="CQ5" s="59" t="s">
        <v>100</v>
      </c>
      <c r="CR5" s="59" t="s">
        <v>101</v>
      </c>
      <c r="CS5" s="59" t="s">
        <v>109</v>
      </c>
      <c r="CT5" s="59" t="s">
        <v>103</v>
      </c>
      <c r="CU5" s="59" t="s">
        <v>104</v>
      </c>
      <c r="CV5" s="59" t="s">
        <v>105</v>
      </c>
      <c r="CW5" s="59" t="s">
        <v>106</v>
      </c>
      <c r="CX5" s="59" t="s">
        <v>107</v>
      </c>
      <c r="CY5" s="59" t="s">
        <v>108</v>
      </c>
      <c r="CZ5" s="59" t="s">
        <v>110</v>
      </c>
      <c r="DA5" s="59" t="s">
        <v>99</v>
      </c>
      <c r="DB5" s="59" t="s">
        <v>114</v>
      </c>
      <c r="DC5" s="59" t="s">
        <v>115</v>
      </c>
      <c r="DD5" s="59" t="s">
        <v>109</v>
      </c>
      <c r="DE5" s="59" t="s">
        <v>103</v>
      </c>
      <c r="DF5" s="59" t="s">
        <v>104</v>
      </c>
      <c r="DG5" s="59" t="s">
        <v>105</v>
      </c>
      <c r="DH5" s="59" t="s">
        <v>106</v>
      </c>
      <c r="DI5" s="59" t="s">
        <v>107</v>
      </c>
      <c r="DJ5" s="59" t="s">
        <v>44</v>
      </c>
      <c r="DK5" s="59" t="s">
        <v>111</v>
      </c>
      <c r="DL5" s="59" t="s">
        <v>113</v>
      </c>
      <c r="DM5" s="59" t="s">
        <v>100</v>
      </c>
      <c r="DN5" s="59" t="s">
        <v>101</v>
      </c>
      <c r="DO5" s="59" t="s">
        <v>109</v>
      </c>
      <c r="DP5" s="59" t="s">
        <v>103</v>
      </c>
      <c r="DQ5" s="59" t="s">
        <v>104</v>
      </c>
      <c r="DR5" s="59" t="s">
        <v>105</v>
      </c>
      <c r="DS5" s="59" t="s">
        <v>106</v>
      </c>
      <c r="DT5" s="59" t="s">
        <v>107</v>
      </c>
      <c r="DU5" s="59" t="s">
        <v>108</v>
      </c>
    </row>
    <row r="6" spans="1:125" s="66" customFormat="1" x14ac:dyDescent="0.15">
      <c r="A6" s="49" t="s">
        <v>116</v>
      </c>
      <c r="B6" s="60">
        <f>B8</f>
        <v>2017</v>
      </c>
      <c r="C6" s="60">
        <f t="shared" ref="C6:X6" si="1">C8</f>
        <v>312029</v>
      </c>
      <c r="D6" s="60">
        <f t="shared" si="1"/>
        <v>47</v>
      </c>
      <c r="E6" s="60">
        <f t="shared" si="1"/>
        <v>14</v>
      </c>
      <c r="F6" s="60">
        <f t="shared" si="1"/>
        <v>0</v>
      </c>
      <c r="G6" s="60">
        <f t="shared" si="1"/>
        <v>1</v>
      </c>
      <c r="H6" s="60" t="str">
        <f>SUBSTITUTE(H8,"　","")</f>
        <v>鳥取県米子市</v>
      </c>
      <c r="I6" s="60" t="str">
        <f t="shared" si="1"/>
        <v>米子市万能町駐車場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46</v>
      </c>
      <c r="S6" s="62" t="str">
        <f t="shared" si="1"/>
        <v>駅</v>
      </c>
      <c r="T6" s="62" t="str">
        <f t="shared" si="1"/>
        <v>有</v>
      </c>
      <c r="U6" s="63">
        <f t="shared" si="1"/>
        <v>3353</v>
      </c>
      <c r="V6" s="63">
        <f t="shared" si="1"/>
        <v>116</v>
      </c>
      <c r="W6" s="63">
        <f t="shared" si="1"/>
        <v>210</v>
      </c>
      <c r="X6" s="62" t="str">
        <f t="shared" si="1"/>
        <v>代行制</v>
      </c>
      <c r="Y6" s="64">
        <f>IF(Y8="-",NA(),Y8)</f>
        <v>425.3</v>
      </c>
      <c r="Z6" s="64">
        <f t="shared" ref="Z6:AH6" si="2">IF(Z8="-",NA(),Z8)</f>
        <v>422.4</v>
      </c>
      <c r="AA6" s="64">
        <f t="shared" si="2"/>
        <v>337.9</v>
      </c>
      <c r="AB6" s="64">
        <f t="shared" si="2"/>
        <v>517.29999999999995</v>
      </c>
      <c r="AC6" s="64">
        <f t="shared" si="2"/>
        <v>493.5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84.2</v>
      </c>
      <c r="BG6" s="64">
        <f t="shared" ref="BG6:BO6" si="5">IF(BG8="-",NA(),BG8)</f>
        <v>83.9</v>
      </c>
      <c r="BH6" s="64">
        <f t="shared" si="5"/>
        <v>78.400000000000006</v>
      </c>
      <c r="BI6" s="64">
        <f t="shared" si="5"/>
        <v>87.6</v>
      </c>
      <c r="BJ6" s="64">
        <f t="shared" si="5"/>
        <v>86.9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18898</v>
      </c>
      <c r="BR6" s="65">
        <f t="shared" ref="BR6:BZ6" si="6">IF(BR8="-",NA(),BR8)</f>
        <v>18391</v>
      </c>
      <c r="BS6" s="65">
        <f t="shared" si="6"/>
        <v>16215</v>
      </c>
      <c r="BT6" s="65">
        <f t="shared" si="6"/>
        <v>19160</v>
      </c>
      <c r="BU6" s="65">
        <f t="shared" si="6"/>
        <v>18220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111300</v>
      </c>
      <c r="CN6" s="63">
        <f t="shared" si="7"/>
        <v>0</v>
      </c>
      <c r="CO6" s="64"/>
      <c r="CP6" s="64"/>
      <c r="CQ6" s="64"/>
      <c r="CR6" s="64"/>
      <c r="CS6" s="64"/>
      <c r="CT6" s="64"/>
      <c r="CU6" s="64"/>
      <c r="CV6" s="64"/>
      <c r="CW6" s="64"/>
      <c r="CX6" s="64"/>
      <c r="CY6" s="61" t="s">
        <v>118</v>
      </c>
      <c r="CZ6" s="64">
        <f>IF(CZ8="-",NA(),CZ8)</f>
        <v>9.4</v>
      </c>
      <c r="DA6" s="64">
        <f t="shared" ref="DA6:DI6" si="8">IF(DA8="-",NA(),DA8)</f>
        <v>8.4</v>
      </c>
      <c r="DB6" s="64">
        <f t="shared" si="8"/>
        <v>7.3</v>
      </c>
      <c r="DC6" s="64">
        <f t="shared" si="8"/>
        <v>5.6</v>
      </c>
      <c r="DD6" s="64">
        <f t="shared" si="8"/>
        <v>4.4000000000000004</v>
      </c>
      <c r="DE6" s="64">
        <f t="shared" si="8"/>
        <v>84.4</v>
      </c>
      <c r="DF6" s="64">
        <f t="shared" si="8"/>
        <v>78.400000000000006</v>
      </c>
      <c r="DG6" s="64">
        <f t="shared" si="8"/>
        <v>70.5</v>
      </c>
      <c r="DH6" s="64">
        <f t="shared" si="8"/>
        <v>59.2</v>
      </c>
      <c r="DI6" s="64">
        <f t="shared" si="8"/>
        <v>62.4</v>
      </c>
      <c r="DJ6" s="61" t="str">
        <f>IF(DJ8="-","",IF(DJ8="-","【-】","【"&amp;SUBSTITUTE(TEXT(DJ8,"#,##0.0"),"-","△")&amp;"】"))</f>
        <v>【120.3】</v>
      </c>
      <c r="DK6" s="64">
        <f>IF(DK8="-",NA(),DK8)</f>
        <v>117.7</v>
      </c>
      <c r="DL6" s="64">
        <f t="shared" ref="DL6:DT6" si="9">IF(DL8="-",NA(),DL8)</f>
        <v>113.3</v>
      </c>
      <c r="DM6" s="64">
        <f t="shared" si="9"/>
        <v>106</v>
      </c>
      <c r="DN6" s="64">
        <f t="shared" si="9"/>
        <v>113.8</v>
      </c>
      <c r="DO6" s="64">
        <f t="shared" si="9"/>
        <v>106.9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312029</v>
      </c>
      <c r="D7" s="60">
        <f t="shared" si="10"/>
        <v>47</v>
      </c>
      <c r="E7" s="60">
        <f t="shared" si="10"/>
        <v>14</v>
      </c>
      <c r="F7" s="60">
        <f t="shared" si="10"/>
        <v>0</v>
      </c>
      <c r="G7" s="60">
        <f t="shared" si="10"/>
        <v>1</v>
      </c>
      <c r="H7" s="60" t="str">
        <f t="shared" si="10"/>
        <v>鳥取県　米子市</v>
      </c>
      <c r="I7" s="60" t="str">
        <f t="shared" si="10"/>
        <v>米子市万能町駐車場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46</v>
      </c>
      <c r="S7" s="62" t="str">
        <f t="shared" si="10"/>
        <v>駅</v>
      </c>
      <c r="T7" s="62" t="str">
        <f t="shared" si="10"/>
        <v>有</v>
      </c>
      <c r="U7" s="63">
        <f t="shared" si="10"/>
        <v>3353</v>
      </c>
      <c r="V7" s="63">
        <f t="shared" si="10"/>
        <v>116</v>
      </c>
      <c r="W7" s="63">
        <f t="shared" si="10"/>
        <v>210</v>
      </c>
      <c r="X7" s="62" t="str">
        <f t="shared" si="10"/>
        <v>代行制</v>
      </c>
      <c r="Y7" s="64">
        <f>Y8</f>
        <v>425.3</v>
      </c>
      <c r="Z7" s="64">
        <f t="shared" ref="Z7:AH7" si="11">Z8</f>
        <v>422.4</v>
      </c>
      <c r="AA7" s="64">
        <f t="shared" si="11"/>
        <v>337.9</v>
      </c>
      <c r="AB7" s="64">
        <f t="shared" si="11"/>
        <v>517.29999999999995</v>
      </c>
      <c r="AC7" s="64">
        <f t="shared" si="11"/>
        <v>493.5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84.2</v>
      </c>
      <c r="BG7" s="64">
        <f t="shared" ref="BG7:BO7" si="14">BG8</f>
        <v>83.9</v>
      </c>
      <c r="BH7" s="64">
        <f t="shared" si="14"/>
        <v>78.400000000000006</v>
      </c>
      <c r="BI7" s="64">
        <f t="shared" si="14"/>
        <v>87.6</v>
      </c>
      <c r="BJ7" s="64">
        <f t="shared" si="14"/>
        <v>86.9</v>
      </c>
      <c r="BK7" s="64">
        <f t="shared" si="14"/>
        <v>37.6</v>
      </c>
      <c r="BL7" s="64">
        <f t="shared" si="14"/>
        <v>40.700000000000003</v>
      </c>
      <c r="BM7" s="64">
        <f t="shared" si="14"/>
        <v>38.200000000000003</v>
      </c>
      <c r="BN7" s="64">
        <f t="shared" si="14"/>
        <v>34.6</v>
      </c>
      <c r="BO7" s="64">
        <f t="shared" si="14"/>
        <v>37.6</v>
      </c>
      <c r="BP7" s="61"/>
      <c r="BQ7" s="65">
        <f>BQ8</f>
        <v>18898</v>
      </c>
      <c r="BR7" s="65">
        <f t="shared" ref="BR7:BZ7" si="15">BR8</f>
        <v>18391</v>
      </c>
      <c r="BS7" s="65">
        <f t="shared" si="15"/>
        <v>16215</v>
      </c>
      <c r="BT7" s="65">
        <f t="shared" si="15"/>
        <v>19160</v>
      </c>
      <c r="BU7" s="65">
        <f t="shared" si="15"/>
        <v>18220</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118</v>
      </c>
      <c r="CL7" s="61"/>
      <c r="CM7" s="63">
        <f>CM8</f>
        <v>111300</v>
      </c>
      <c r="CN7" s="63">
        <f>CN8</f>
        <v>0</v>
      </c>
      <c r="CO7" s="64" t="s">
        <v>120</v>
      </c>
      <c r="CP7" s="64" t="s">
        <v>120</v>
      </c>
      <c r="CQ7" s="64" t="s">
        <v>120</v>
      </c>
      <c r="CR7" s="64" t="s">
        <v>120</v>
      </c>
      <c r="CS7" s="64" t="s">
        <v>120</v>
      </c>
      <c r="CT7" s="64" t="s">
        <v>120</v>
      </c>
      <c r="CU7" s="64" t="s">
        <v>120</v>
      </c>
      <c r="CV7" s="64" t="s">
        <v>120</v>
      </c>
      <c r="CW7" s="64" t="s">
        <v>120</v>
      </c>
      <c r="CX7" s="64" t="s">
        <v>118</v>
      </c>
      <c r="CY7" s="61"/>
      <c r="CZ7" s="64">
        <f>CZ8</f>
        <v>9.4</v>
      </c>
      <c r="DA7" s="64">
        <f t="shared" ref="DA7:DI7" si="16">DA8</f>
        <v>8.4</v>
      </c>
      <c r="DB7" s="64">
        <f t="shared" si="16"/>
        <v>7.3</v>
      </c>
      <c r="DC7" s="64">
        <f t="shared" si="16"/>
        <v>5.6</v>
      </c>
      <c r="DD7" s="64">
        <f t="shared" si="16"/>
        <v>4.4000000000000004</v>
      </c>
      <c r="DE7" s="64">
        <f t="shared" si="16"/>
        <v>84.4</v>
      </c>
      <c r="DF7" s="64">
        <f t="shared" si="16"/>
        <v>78.400000000000006</v>
      </c>
      <c r="DG7" s="64">
        <f t="shared" si="16"/>
        <v>70.5</v>
      </c>
      <c r="DH7" s="64">
        <f t="shared" si="16"/>
        <v>59.2</v>
      </c>
      <c r="DI7" s="64">
        <f t="shared" si="16"/>
        <v>62.4</v>
      </c>
      <c r="DJ7" s="61"/>
      <c r="DK7" s="64">
        <f>DK8</f>
        <v>117.7</v>
      </c>
      <c r="DL7" s="64">
        <f t="shared" ref="DL7:DT7" si="17">DL8</f>
        <v>113.3</v>
      </c>
      <c r="DM7" s="64">
        <f t="shared" si="17"/>
        <v>106</v>
      </c>
      <c r="DN7" s="64">
        <f t="shared" si="17"/>
        <v>113.8</v>
      </c>
      <c r="DO7" s="64">
        <f t="shared" si="17"/>
        <v>106.9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312029</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46</v>
      </c>
      <c r="S8" s="69" t="s">
        <v>131</v>
      </c>
      <c r="T8" s="69" t="s">
        <v>132</v>
      </c>
      <c r="U8" s="70">
        <v>3353</v>
      </c>
      <c r="V8" s="70">
        <v>116</v>
      </c>
      <c r="W8" s="70">
        <v>210</v>
      </c>
      <c r="X8" s="69" t="s">
        <v>133</v>
      </c>
      <c r="Y8" s="71">
        <v>425.3</v>
      </c>
      <c r="Z8" s="71">
        <v>422.4</v>
      </c>
      <c r="AA8" s="71">
        <v>337.9</v>
      </c>
      <c r="AB8" s="71">
        <v>517.29999999999995</v>
      </c>
      <c r="AC8" s="71">
        <v>493.5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84.2</v>
      </c>
      <c r="BG8" s="71">
        <v>83.9</v>
      </c>
      <c r="BH8" s="71">
        <v>78.400000000000006</v>
      </c>
      <c r="BI8" s="71">
        <v>87.6</v>
      </c>
      <c r="BJ8" s="71">
        <v>86.9</v>
      </c>
      <c r="BK8" s="71">
        <v>37.6</v>
      </c>
      <c r="BL8" s="71">
        <v>40.700000000000003</v>
      </c>
      <c r="BM8" s="71">
        <v>38.200000000000003</v>
      </c>
      <c r="BN8" s="71">
        <v>34.6</v>
      </c>
      <c r="BO8" s="71">
        <v>37.6</v>
      </c>
      <c r="BP8" s="68">
        <v>26.4</v>
      </c>
      <c r="BQ8" s="72">
        <v>18898</v>
      </c>
      <c r="BR8" s="72">
        <v>18391</v>
      </c>
      <c r="BS8" s="72">
        <v>16215</v>
      </c>
      <c r="BT8" s="73">
        <v>19160</v>
      </c>
      <c r="BU8" s="73">
        <v>18220</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111300</v>
      </c>
      <c r="CN8" s="70">
        <v>0</v>
      </c>
      <c r="CO8" s="71" t="s">
        <v>125</v>
      </c>
      <c r="CP8" s="71" t="s">
        <v>125</v>
      </c>
      <c r="CQ8" s="71" t="s">
        <v>125</v>
      </c>
      <c r="CR8" s="71" t="s">
        <v>125</v>
      </c>
      <c r="CS8" s="71" t="s">
        <v>125</v>
      </c>
      <c r="CT8" s="71" t="s">
        <v>125</v>
      </c>
      <c r="CU8" s="71" t="s">
        <v>125</v>
      </c>
      <c r="CV8" s="71" t="s">
        <v>125</v>
      </c>
      <c r="CW8" s="71" t="s">
        <v>125</v>
      </c>
      <c r="CX8" s="71" t="s">
        <v>125</v>
      </c>
      <c r="CY8" s="68" t="s">
        <v>125</v>
      </c>
      <c r="CZ8" s="71">
        <v>9.4</v>
      </c>
      <c r="DA8" s="71">
        <v>8.4</v>
      </c>
      <c r="DB8" s="71">
        <v>7.3</v>
      </c>
      <c r="DC8" s="71">
        <v>5.6</v>
      </c>
      <c r="DD8" s="71">
        <v>4.4000000000000004</v>
      </c>
      <c r="DE8" s="71">
        <v>84.4</v>
      </c>
      <c r="DF8" s="71">
        <v>78.400000000000006</v>
      </c>
      <c r="DG8" s="71">
        <v>70.5</v>
      </c>
      <c r="DH8" s="71">
        <v>59.2</v>
      </c>
      <c r="DI8" s="71">
        <v>62.4</v>
      </c>
      <c r="DJ8" s="68">
        <v>120.3</v>
      </c>
      <c r="DK8" s="71">
        <v>117.7</v>
      </c>
      <c r="DL8" s="71">
        <v>113.3</v>
      </c>
      <c r="DM8" s="71">
        <v>106</v>
      </c>
      <c r="DN8" s="71">
        <v>113.8</v>
      </c>
      <c r="DO8" s="71">
        <v>106.9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kazuhiro2003</cp:lastModifiedBy>
  <cp:lastPrinted>2019-01-25T01:59:44Z</cp:lastPrinted>
  <dcterms:created xsi:type="dcterms:W3CDTF">2018-12-07T10:34:15Z</dcterms:created>
  <dcterms:modified xsi:type="dcterms:W3CDTF">2019-01-25T01:59:45Z</dcterms:modified>
  <cp:category/>
</cp:coreProperties>
</file>