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01普及係\54公営企業\経営比較分析表\平成29年度経営比較分析表\"/>
    </mc:Choice>
  </mc:AlternateContent>
  <workbookProtection workbookAlgorithmName="SHA-512" workbookHashValue="F6Zb6/cxqzP7EL+kkK48SkID8wUYT132huW9IXX7IMyIj5Zan1fZ95sm+a4brNJ/vDmc1aAIAtjReEGpXQxmDQ==" workbookSaltValue="XuDYWaP4A/4P3/DCtF86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<sst xmlns="http://schemas.openxmlformats.org/spreadsheetml/2006/main" count="240" uniqueCount="126">
  <si>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</si>
  <si>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</si>
  <si>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</si>
  <si>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</si>
  <si>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</si>
  <si>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</si>
  <si>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</si>
  <si>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</si>
  <si>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</si>
  <si>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</si>
  <si>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</si>
  <si>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</si>
  <si>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</si>
  <si>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</si>
  <si>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</si>
  <si>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</si>
  <si>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</si>
  <si>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</si>
  <si>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</si>
  <si>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</si>
  <si>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</si>
  <si>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</si>
  <si>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</si>
  <si>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</si>
  <si>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</si>
  <si>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</si>
  <si>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</si>
  <si>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</si>
  <si>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</si>
  <si>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</si>
  <si>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</si>
  <si>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</si>
  <si>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</si>
  <si>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</si>
  <si>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</si>
  <si>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</si>
  <si>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</si>
  <si>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</si>
  <si>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</si>
  <si>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</si>
  <si>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</si>
  <si>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</si>
  <si>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</si>
  <si>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</si>
  <si>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</si>
  <si>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</si>
  <si>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</si>
  <si>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</si>
  <si>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</si>
  <si>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</si>
  <si>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</si>
  <si>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</si>
  <si>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</si>
  <si>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</si>
  <si>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</si>
  <si>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</si>
  <si>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</si>
  <si>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</si>
  <si>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</si>
  <si>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</si>
  <si>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</si>
  <si>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</si>
  <si>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</si>
  <si>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</si>
  <si>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</si>
  <si>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</si>
  <si>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</si>
  <si>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</si>
  <si>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</si>
  <si>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</si>
  <si>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</si>
  <si>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</si>
  <si>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</si>
  <si>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</si>
  <si>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</si>
  <si>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</si>
  <si>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</si>
  <si>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</si>
  <si>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</si>
  <si>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</si>
  <si>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</si>
  <si>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</si>
  <si>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</si>
  <si>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</si>
  <si>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</si>
  <si>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</si>
  <si>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</si>
  <si>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</si>
  <si>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</si>
  <si>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</si>
  <si>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</si>
  <si>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</si>
  <si>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</si>
  <si>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</si>
  <si>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</si>
  <si>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</si>
  <si>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</si>
  <si>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</si>
  <si>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</si>
  <si>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</si>
  <si>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</si>
  <si>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</si>
  <si>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</si>
  <si>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</si>
  <si>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</si>
  <si>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</si>
  <si>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</si>
  <si>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</si>
  <si>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</si>
  <si>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</si>
  <si>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境港市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</si>
  <si>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</si>
  <si>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</si>
  <si>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</si>
  <si>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</si>
  <si>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</si>
  <si>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</si>
  <si>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</si>
  <si>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</si>
  <si>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</si>
  <si>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</si>
  <si>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</si>
  <si>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</si>
  <si>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・当市の下水道事業は、昭和58年に事業開始し、平成29年度末普及率は74.27%で整備途上にあり、水洗化率は80.07%で類似団体より低位となっている。
・維持管理費は、下水道汚泥の再資源化、処理場の増改築による省エネルギー化、人件費の圧縮等の経費抑制策が効果を上げており、総合病院の新規接続等の収益向上と合わさって、汚水処理原価、経費回収率等の指標が改善している。
　今後も未普及区域の年次的整備と経費抑制策を継続して、更なる経営改善を進める。
・企業債は、事業初期の高利率の企業債の償還が順次完了することにより、企業債償還額が平成27年度をピークに減少に転じ、企業債残高対事業規模比率が改善している。
　今後は、平成31年度までの処理場増改築工事に係る借入等に伴い企業債残高が増加するが、償還期間40年の利用、特別措置債の活用等により、企業債償還額を平準化する計画である。
・施設利用率について、処理場増設により平成28年度に大幅に低下したが、平成29年度は上昇しており、今後も、未普及区域の整備により改善が見込まれる。
　余剰処理能力の活用策として、し尿・浄化槽汚泥について、平成28年度に受入施設が完成し、平成29年度から受入処理を開始している。受入処理費は一般会計から繰入れ、収益を上げている。　</t>
    <rPh sb="1" eb="3">
      <t>トウシ</t>
    </rPh>
    <rPh sb="4" eb="7">
      <t>ゲスイドウ</t>
    </rPh>
    <rPh sb="7" eb="9">
      <t>ジギョウ</t>
    </rPh>
    <rPh sb="23" eb="25">
      <t>ヘイセイ</t>
    </rPh>
    <rPh sb="27" eb="29">
      <t>ネンド</t>
    </rPh>
    <rPh sb="29" eb="30">
      <t>マツ</t>
    </rPh>
    <rPh sb="41" eb="43">
      <t>セイビ</t>
    </rPh>
    <rPh sb="49" eb="52">
      <t>スイセンカ</t>
    </rPh>
    <rPh sb="52" eb="53">
      <t>リツ</t>
    </rPh>
    <rPh sb="61" eb="63">
      <t>ルイジ</t>
    </rPh>
    <rPh sb="63" eb="65">
      <t>ダンタイ</t>
    </rPh>
    <rPh sb="67" eb="69">
      <t>テイイ</t>
    </rPh>
    <rPh sb="79" eb="81">
      <t>イジ</t>
    </rPh>
    <rPh sb="81" eb="84">
      <t>カンリヒ</t>
    </rPh>
    <rPh sb="86" eb="89">
      <t>ゲスイドウ</t>
    </rPh>
    <rPh sb="107" eb="108">
      <t>ショウ</t>
    </rPh>
    <rPh sb="115" eb="118">
      <t>ジンケンヒ</t>
    </rPh>
    <rPh sb="119" eb="121">
      <t>アッシュク</t>
    </rPh>
    <rPh sb="121" eb="122">
      <t>トウ</t>
    </rPh>
    <rPh sb="123" eb="125">
      <t>ケイヒ</t>
    </rPh>
    <rPh sb="125" eb="127">
      <t>ヨクセイ</t>
    </rPh>
    <rPh sb="127" eb="128">
      <t>サク</t>
    </rPh>
    <rPh sb="129" eb="131">
      <t>コウカ</t>
    </rPh>
    <rPh sb="132" eb="133">
      <t>ア</t>
    </rPh>
    <rPh sb="138" eb="140">
      <t>ソウゴウ</t>
    </rPh>
    <rPh sb="140" eb="142">
      <t>ビョウイン</t>
    </rPh>
    <rPh sb="143" eb="145">
      <t>シンキ</t>
    </rPh>
    <rPh sb="145" eb="147">
      <t>セツゾク</t>
    </rPh>
    <rPh sb="147" eb="148">
      <t>トウ</t>
    </rPh>
    <rPh sb="149" eb="151">
      <t>シュウエキ</t>
    </rPh>
    <rPh sb="151" eb="153">
      <t>コウジョウ</t>
    </rPh>
    <rPh sb="154" eb="155">
      <t>ア</t>
    </rPh>
    <rPh sb="160" eb="162">
      <t>オスイ</t>
    </rPh>
    <rPh sb="162" eb="164">
      <t>ショリ</t>
    </rPh>
    <rPh sb="164" eb="166">
      <t>ゲンカ</t>
    </rPh>
    <rPh sb="172" eb="173">
      <t>トウ</t>
    </rPh>
    <rPh sb="174" eb="176">
      <t>シヒョウ</t>
    </rPh>
    <rPh sb="186" eb="188">
      <t>コンゴ</t>
    </rPh>
    <rPh sb="189" eb="192">
      <t>ミフキュウ</t>
    </rPh>
    <rPh sb="192" eb="194">
      <t>クイキ</t>
    </rPh>
    <rPh sb="195" eb="197">
      <t>ネンジ</t>
    </rPh>
    <rPh sb="197" eb="198">
      <t>テキ</t>
    </rPh>
    <rPh sb="198" eb="200">
      <t>セイビ</t>
    </rPh>
    <rPh sb="201" eb="203">
      <t>ケイヒ</t>
    </rPh>
    <rPh sb="203" eb="205">
      <t>ヨクセイ</t>
    </rPh>
    <rPh sb="205" eb="206">
      <t>サク</t>
    </rPh>
    <rPh sb="207" eb="209">
      <t>ケイゾク</t>
    </rPh>
    <rPh sb="212" eb="213">
      <t>サラ</t>
    </rPh>
    <rPh sb="215" eb="217">
      <t>ケイエイ</t>
    </rPh>
    <rPh sb="217" eb="219">
      <t>カイゼン</t>
    </rPh>
    <rPh sb="220" eb="221">
      <t>スス</t>
    </rPh>
    <rPh sb="232" eb="234">
      <t>ジギョウ</t>
    </rPh>
    <rPh sb="234" eb="236">
      <t>ショキ</t>
    </rPh>
    <rPh sb="237" eb="240">
      <t>コウリリツ</t>
    </rPh>
    <rPh sb="248" eb="250">
      <t>ジュンジ</t>
    </rPh>
    <rPh sb="260" eb="262">
      <t>キギョウ</t>
    </rPh>
    <rPh sb="262" eb="263">
      <t>サイ</t>
    </rPh>
    <rPh sb="263" eb="266">
      <t>ショウカンガク</t>
    </rPh>
    <rPh sb="281" eb="282">
      <t>テン</t>
    </rPh>
    <rPh sb="297" eb="299">
      <t>カイゼン</t>
    </rPh>
    <rPh sb="306" eb="308">
      <t>コンゴ</t>
    </rPh>
    <rPh sb="310" eb="312">
      <t>ヘイセイ</t>
    </rPh>
    <rPh sb="314" eb="316">
      <t>ネンド</t>
    </rPh>
    <rPh sb="328" eb="329">
      <t>カカ</t>
    </rPh>
    <rPh sb="330" eb="332">
      <t>カリイレ</t>
    </rPh>
    <rPh sb="332" eb="333">
      <t>トウ</t>
    </rPh>
    <rPh sb="334" eb="335">
      <t>トモナ</t>
    </rPh>
    <rPh sb="342" eb="344">
      <t>ゾウカ</t>
    </rPh>
    <rPh sb="348" eb="350">
      <t>ショウカン</t>
    </rPh>
    <rPh sb="350" eb="352">
      <t>キカン</t>
    </rPh>
    <rPh sb="354" eb="355">
      <t>ネン</t>
    </rPh>
    <rPh sb="356" eb="358">
      <t>リヨウ</t>
    </rPh>
    <rPh sb="359" eb="361">
      <t>トクベツ</t>
    </rPh>
    <rPh sb="361" eb="363">
      <t>ソチ</t>
    </rPh>
    <rPh sb="363" eb="364">
      <t>サイ</t>
    </rPh>
    <rPh sb="365" eb="367">
      <t>カツヨウ</t>
    </rPh>
    <rPh sb="367" eb="368">
      <t>トウ</t>
    </rPh>
    <rPh sb="379" eb="382">
      <t>ヘイジュンカ</t>
    </rPh>
    <rPh sb="384" eb="386">
      <t>ケイカク</t>
    </rPh>
    <rPh sb="393" eb="395">
      <t>シセツ</t>
    </rPh>
    <rPh sb="395" eb="398">
      <t>リヨウリツ</t>
    </rPh>
    <rPh sb="403" eb="406">
      <t>ショリジョウ</t>
    </rPh>
    <rPh sb="406" eb="408">
      <t>ゾウセツ</t>
    </rPh>
    <rPh sb="411" eb="413">
      <t>ヘイセイ</t>
    </rPh>
    <rPh sb="415" eb="417">
      <t>ネンド</t>
    </rPh>
    <rPh sb="418" eb="420">
      <t>オオハバ</t>
    </rPh>
    <rPh sb="421" eb="423">
      <t>テイカ</t>
    </rPh>
    <rPh sb="427" eb="429">
      <t>ヘイセイ</t>
    </rPh>
    <rPh sb="441" eb="443">
      <t>コンゴ</t>
    </rPh>
    <rPh sb="445" eb="448">
      <t>ミフキュウ</t>
    </rPh>
    <rPh sb="448" eb="450">
      <t>クイキ</t>
    </rPh>
    <rPh sb="451" eb="453">
      <t>セイビ</t>
    </rPh>
    <rPh sb="456" eb="458">
      <t>カイゼン</t>
    </rPh>
    <rPh sb="459" eb="461">
      <t>ミコ</t>
    </rPh>
    <rPh sb="467" eb="469">
      <t>ヨジョウ</t>
    </rPh>
    <rPh sb="476" eb="477">
      <t>サク</t>
    </rPh>
    <rPh sb="482" eb="483">
      <t>ニョウ</t>
    </rPh>
    <rPh sb="484" eb="487">
      <t>ジョウカソウ</t>
    </rPh>
    <rPh sb="487" eb="489">
      <t>オデイ</t>
    </rPh>
    <rPh sb="494" eb="496">
      <t>ヘイセイ</t>
    </rPh>
    <rPh sb="501" eb="503">
      <t>ウケイレ</t>
    </rPh>
    <rPh sb="503" eb="505">
      <t>シセツ</t>
    </rPh>
    <rPh sb="506" eb="508">
      <t>カンセイ</t>
    </rPh>
    <rPh sb="510" eb="512">
      <t>ヘイセイ</t>
    </rPh>
    <rPh sb="514" eb="516">
      <t>ネンド</t>
    </rPh>
    <rPh sb="518" eb="520">
      <t>ウケイレ</t>
    </rPh>
    <rPh sb="520" eb="522">
      <t>ショリ</t>
    </rPh>
    <rPh sb="523" eb="525">
      <t>カイシ</t>
    </rPh>
    <rPh sb="530" eb="532">
      <t>ウケイレ</t>
    </rPh>
    <rPh sb="532" eb="534">
      <t>ショリ</t>
    </rPh>
    <rPh sb="534" eb="535">
      <t>ヒ</t>
    </rPh>
    <rPh sb="536" eb="538">
      <t>イッパン</t>
    </rPh>
    <rPh sb="538" eb="540">
      <t>カイケイ</t>
    </rPh>
    <rPh sb="542" eb="544">
      <t>クリイ</t>
    </rPh>
    <rPh sb="546" eb="548">
      <t>シュウエキ</t>
    </rPh>
    <rPh sb="549" eb="550">
      <t>ア</t>
    </rPh>
    <phoneticPr fontId="4"/>
  </si>
  <si>
    <t xml:space="preserve">・処理場は、供用開始後25年を経過する設備について、長寿命化計画に基づいた改築更新工事を実施中であり、平成31年度に完了する予定である。
・汚水管渠は、事業初期に整備した汚水幹線等が30年を経過したところだが、平成26年度実施の調査においては、改修を要する劣化は確認されていない。
　突発的な小規模な破損については、速やかに修繕を行うこととしている。
</t>
    <rPh sb="1" eb="4">
      <t>ショリジョウ</t>
    </rPh>
    <rPh sb="6" eb="8">
      <t>キョウヨウ</t>
    </rPh>
    <rPh sb="8" eb="11">
      <t>カイシゴ</t>
    </rPh>
    <rPh sb="13" eb="14">
      <t>ネン</t>
    </rPh>
    <rPh sb="15" eb="17">
      <t>ケイカ</t>
    </rPh>
    <rPh sb="19" eb="21">
      <t>セツビ</t>
    </rPh>
    <rPh sb="26" eb="27">
      <t>チョウ</t>
    </rPh>
    <rPh sb="27" eb="30">
      <t>ジュミョウカ</t>
    </rPh>
    <rPh sb="30" eb="32">
      <t>ケイカク</t>
    </rPh>
    <rPh sb="33" eb="34">
      <t>モト</t>
    </rPh>
    <rPh sb="37" eb="39">
      <t>カイチク</t>
    </rPh>
    <rPh sb="39" eb="41">
      <t>コウシン</t>
    </rPh>
    <rPh sb="41" eb="43">
      <t>コウジ</t>
    </rPh>
    <rPh sb="44" eb="47">
      <t>ジッシチュウ</t>
    </rPh>
    <rPh sb="58" eb="60">
      <t>カンリョウ</t>
    </rPh>
    <rPh sb="62" eb="64">
      <t>ヨテイ</t>
    </rPh>
    <rPh sb="71" eb="73">
      <t>オスイ</t>
    </rPh>
    <rPh sb="73" eb="74">
      <t>カン</t>
    </rPh>
    <rPh sb="77" eb="79">
      <t>ジギョウ</t>
    </rPh>
    <rPh sb="79" eb="81">
      <t>ショキ</t>
    </rPh>
    <rPh sb="82" eb="84">
      <t>セイビ</t>
    </rPh>
    <rPh sb="86" eb="88">
      <t>オスイ</t>
    </rPh>
    <rPh sb="88" eb="90">
      <t>カンセン</t>
    </rPh>
    <rPh sb="90" eb="91">
      <t>トウ</t>
    </rPh>
    <rPh sb="94" eb="95">
      <t>ネン</t>
    </rPh>
    <rPh sb="96" eb="98">
      <t>ケイカ</t>
    </rPh>
    <rPh sb="115" eb="117">
      <t>チョウサ</t>
    </rPh>
    <rPh sb="123" eb="125">
      <t>カイシュウ</t>
    </rPh>
    <rPh sb="126" eb="127">
      <t>ヨウ</t>
    </rPh>
    <rPh sb="129" eb="131">
      <t>レッカ</t>
    </rPh>
    <rPh sb="132" eb="134">
      <t>カクニン</t>
    </rPh>
    <rPh sb="143" eb="146">
      <t>トッパツテキ</t>
    </rPh>
    <rPh sb="147" eb="150">
      <t>ショウキボ</t>
    </rPh>
    <rPh sb="151" eb="153">
      <t>ハソン</t>
    </rPh>
    <rPh sb="159" eb="160">
      <t>スミ</t>
    </rPh>
    <rPh sb="163" eb="165">
      <t>シュウゼン</t>
    </rPh>
    <rPh sb="166" eb="167">
      <t>オコナ</t>
    </rPh>
    <phoneticPr fontId="4"/>
  </si>
  <si>
    <t>・公共下水道の整備途上にあるため、汚水処理費のうち資本費が61%を占める高資本費状態にあり、収入不足に対して一般会計の基準外繰入を要するが、企業債償還額の減少と、未普及区域の年次的整備による有収水量と使用料収入の増加により、収益的収支比率等の経営指標は改善傾向にある。
・平成32年度の地方公営企業法適用を予定しており、法適用後には、ストックマネジメント計画の策定、長期的な収支計画及び投資計画の策定、使用料体系の見直し等、経営の健全性と持続可能性を担保する取組みを推進する必要がある。</t>
    <rPh sb="33" eb="34">
      <t>シ</t>
    </rPh>
    <rPh sb="51" eb="52">
      <t>タイ</t>
    </rPh>
    <rPh sb="70" eb="72">
      <t>キギョウ</t>
    </rPh>
    <rPh sb="72" eb="73">
      <t>サイ</t>
    </rPh>
    <rPh sb="73" eb="75">
      <t>ショウカン</t>
    </rPh>
    <rPh sb="75" eb="76">
      <t>ガク</t>
    </rPh>
    <rPh sb="77" eb="79">
      <t>ゲンショウ</t>
    </rPh>
    <rPh sb="81" eb="84">
      <t>ミフキュウ</t>
    </rPh>
    <rPh sb="84" eb="86">
      <t>クイキ</t>
    </rPh>
    <rPh sb="87" eb="89">
      <t>ネンジ</t>
    </rPh>
    <rPh sb="89" eb="90">
      <t>テキ</t>
    </rPh>
    <rPh sb="90" eb="92">
      <t>セイビ</t>
    </rPh>
    <rPh sb="95" eb="97">
      <t>ユウシュウ</t>
    </rPh>
    <rPh sb="97" eb="99">
      <t>スイリョウ</t>
    </rPh>
    <rPh sb="100" eb="103">
      <t>シヨウリョウ</t>
    </rPh>
    <rPh sb="103" eb="105">
      <t>シュウニュウ</t>
    </rPh>
    <rPh sb="106" eb="108">
      <t>ゾウカ</t>
    </rPh>
    <rPh sb="137" eb="139">
      <t>ヘイセイ</t>
    </rPh>
    <rPh sb="141" eb="143">
      <t>ネンド</t>
    </rPh>
    <rPh sb="144" eb="146">
      <t>チホウ</t>
    </rPh>
    <rPh sb="146" eb="150">
      <t>コウエイキギョウ</t>
    </rPh>
    <rPh sb="150" eb="151">
      <t>ホウ</t>
    </rPh>
    <rPh sb="151" eb="153">
      <t>テキヨウ</t>
    </rPh>
    <rPh sb="154" eb="156">
      <t>ヨテイ</t>
    </rPh>
    <rPh sb="161" eb="162">
      <t>ホウ</t>
    </rPh>
    <rPh sb="162" eb="164">
      <t>テキヨウ</t>
    </rPh>
    <rPh sb="164" eb="165">
      <t>ゴ</t>
    </rPh>
    <rPh sb="178" eb="180">
      <t>ケイカク</t>
    </rPh>
    <rPh sb="181" eb="183">
      <t>サクテイ</t>
    </rPh>
    <rPh sb="184" eb="187">
      <t>チョウキテキ</t>
    </rPh>
    <rPh sb="188" eb="190">
      <t>シュウシ</t>
    </rPh>
    <rPh sb="190" eb="192">
      <t>ケイカク</t>
    </rPh>
    <rPh sb="192" eb="193">
      <t>オヨ</t>
    </rPh>
    <rPh sb="194" eb="196">
      <t>トウシ</t>
    </rPh>
    <rPh sb="196" eb="198">
      <t>ケイカク</t>
    </rPh>
    <rPh sb="199" eb="201">
      <t>サクテイ</t>
    </rPh>
    <rPh sb="202" eb="205">
      <t>シヨウリョウ</t>
    </rPh>
    <rPh sb="205" eb="207">
      <t>タイケイ</t>
    </rPh>
    <rPh sb="208" eb="210">
      <t>ミナオ</t>
    </rPh>
    <rPh sb="211" eb="212">
      <t>トウ</t>
    </rPh>
    <rPh sb="213" eb="215">
      <t>ケイエイ</t>
    </rPh>
    <rPh sb="226" eb="228">
      <t>タンポ</t>
    </rPh>
    <rPh sb="230" eb="232">
      <t>トリク</t>
    </rPh>
    <rPh sb="234" eb="236">
      <t>スイシン</t>
    </rPh>
    <rPh sb="238" eb="2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</si>
</sst>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0.59</c:v>
                </c:pt>
              </c:numCache>
            </c:numRef>
          </c:val>
          <c:extLst>
            <c:ext xmlns:c16="http://schemas.microsoft.com/office/drawing/2014/chart" uri="{C3380CC4-5D6E-409C-BE32-E72D297353CC}">
              <c16:uniqueId val="{00000000-3756-4088-BFC0-6279F14417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3756-4088-BFC0-6279F14417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71.849999999999994</c:v>
                </c:pt>
                <c:pt idx="1">
                  <c:v>74.099999999999994</c:v>
                </c:pt>
                <c:pt idx="2">
                  <c:v>74.45</c:v>
                </c:pt>
                <c:pt idx="3">
                  <c:v>53.77</c:v>
                </c:pt>
                <c:pt idx="4">
                  <c:v>56.03</c:v>
                </c:pt>
              </c:numCache>
            </c:numRef>
          </c:val>
          <c:extLst>
            <c:ext xmlns:c16="http://schemas.microsoft.com/office/drawing/2014/chart" uri="{C3380CC4-5D6E-409C-BE32-E72D297353CC}">
              <c16:uniqueId val="{00000000-5447-42F3-B004-957A1156D3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5447-42F3-B004-957A1156D3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82.36</c:v>
                </c:pt>
                <c:pt idx="1">
                  <c:v>77.91</c:v>
                </c:pt>
                <c:pt idx="2">
                  <c:v>78.84</c:v>
                </c:pt>
                <c:pt idx="3">
                  <c:v>80.260000000000005</c:v>
                </c:pt>
                <c:pt idx="4">
                  <c:v>80.069999999999993</c:v>
                </c:pt>
              </c:numCache>
            </c:numRef>
          </c:val>
          <c:extLst>
            <c:ext xmlns:c16="http://schemas.microsoft.com/office/drawing/2014/chart" uri="{C3380CC4-5D6E-409C-BE32-E72D297353CC}">
              <c16:uniqueId val="{00000000-1DB1-4006-AF35-241AC4E568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1DB1-4006-AF35-241AC4E568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76.55</c:v>
                </c:pt>
                <c:pt idx="1">
                  <c:v>77.650000000000006</c:v>
                </c:pt>
                <c:pt idx="2">
                  <c:v>82.55</c:v>
                </c:pt>
                <c:pt idx="3">
                  <c:v>87.19</c:v>
                </c:pt>
                <c:pt idx="4">
                  <c:v>89.43</c:v>
                </c:pt>
              </c:numCache>
            </c:numRef>
          </c:val>
          <c:extLst>
            <c:ext xmlns:c16="http://schemas.microsoft.com/office/drawing/2014/chart" uri="{C3380CC4-5D6E-409C-BE32-E72D297353CC}">
              <c16:uniqueId val="{00000000-6EA9-4644-A089-7285E9C576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9-4644-A089-7285E9C576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F9-46E1-A634-E8FA60618F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F9-46E1-A634-E8FA60618F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28-446F-BED7-8866313184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28-446F-BED7-8866313184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AC-4446-94F7-0143B986AD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AC-4446-94F7-0143B986AD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BF-473F-833C-CC79878197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BF-473F-833C-CC79878197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1644.6</c:v>
                </c:pt>
                <c:pt idx="1">
                  <c:v>1728.16</c:v>
                </c:pt>
                <c:pt idx="2">
                  <c:v>1647.38</c:v>
                </c:pt>
                <c:pt idx="3">
                  <c:v>1301.52</c:v>
                </c:pt>
                <c:pt idx="4">
                  <c:v>1212</c:v>
                </c:pt>
              </c:numCache>
            </c:numRef>
          </c:val>
          <c:extLst>
            <c:ext xmlns:c16="http://schemas.microsoft.com/office/drawing/2014/chart" uri="{C3380CC4-5D6E-409C-BE32-E72D297353CC}">
              <c16:uniqueId val="{00000000-1C56-4CA3-BC9E-43B9514A0E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1C56-4CA3-BC9E-43B9514A0E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57.08</c:v>
                </c:pt>
                <c:pt idx="1">
                  <c:v>60.56</c:v>
                </c:pt>
                <c:pt idx="2">
                  <c:v>65.790000000000006</c:v>
                </c:pt>
                <c:pt idx="3">
                  <c:v>86.83</c:v>
                </c:pt>
                <c:pt idx="4">
                  <c:v>87.58</c:v>
                </c:pt>
              </c:numCache>
            </c:numRef>
          </c:val>
          <c:extLst>
            <c:ext xmlns:c16="http://schemas.microsoft.com/office/drawing/2014/chart" uri="{C3380CC4-5D6E-409C-BE32-E72D297353CC}">
              <c16:uniqueId val="{00000000-672D-4232-B9FC-0B712D8D2D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672D-4232-B9FC-0B712D8D2D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342.17</c:v>
                </c:pt>
                <c:pt idx="1">
                  <c:v>324.13</c:v>
                </c:pt>
                <c:pt idx="2">
                  <c:v>299.52</c:v>
                </c:pt>
                <c:pt idx="3">
                  <c:v>228.64</c:v>
                </c:pt>
                <c:pt idx="4">
                  <c:v>229.81</c:v>
                </c:pt>
              </c:numCache>
            </c:numRef>
          </c:val>
          <c:extLst>
            <c:ext xmlns:c16="http://schemas.microsoft.com/office/drawing/2014/chart" uri="{C3380CC4-5D6E-409C-BE32-E72D297353CC}">
              <c16:uniqueId val="{00000000-D596-4872-AD46-5AF65A0685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D596-4872-AD46-5AF65A0685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53"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境港市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34498</v>
      </c>
      <c r="AM8" s="66"/>
      <c r="AN8" s="66"/>
      <c r="AO8" s="66"/>
      <c r="AP8" s="66"/>
      <c r="AQ8" s="66"/>
      <c r="AR8" s="66"/>
      <c r="AS8" s="66"/>
      <c r="AT8" s="65">
        <f>データ!T6</f>
        <v>29.1</v>
      </c>
      <c r="AU8" s="65"/>
      <c r="AV8" s="65"/>
      <c r="AW8" s="65"/>
      <c r="AX8" s="65"/>
      <c r="AY8" s="65"/>
      <c r="AZ8" s="65"/>
      <c r="BA8" s="65"/>
      <c r="BB8" s="65">
        <f>データ!U6</f>
        <v>1185.5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74.27</v>
      </c>
      <c r="Q10" s="65"/>
      <c r="R10" s="65"/>
      <c r="S10" s="65"/>
      <c r="T10" s="65"/>
      <c r="U10" s="65"/>
      <c r="V10" s="65"/>
      <c r="W10" s="65">
        <f>データ!Q6</f>
        <v>93.57</v>
      </c>
      <c r="X10" s="65"/>
      <c r="Y10" s="65"/>
      <c r="Z10" s="65"/>
      <c r="AA10" s="65"/>
      <c r="AB10" s="65"/>
      <c r="AC10" s="65"/>
      <c r="AD10" s="66">
        <f>データ!R6</f>
        <v>3240</v>
      </c>
      <c r="AE10" s="66"/>
      <c r="AF10" s="66"/>
      <c r="AG10" s="66"/>
      <c r="AH10" s="66"/>
      <c r="AI10" s="66"/>
      <c r="AJ10" s="66"/>
      <c r="AK10" s="2"/>
      <c r="AL10" s="66">
        <f>データ!V6</f>
        <v>25420</v>
      </c>
      <c r="AM10" s="66"/>
      <c r="AN10" s="66"/>
      <c r="AO10" s="66"/>
      <c r="AP10" s="66"/>
      <c r="AQ10" s="66"/>
      <c r="AR10" s="66"/>
      <c r="AS10" s="66"/>
      <c r="AT10" s="65">
        <f>データ!W6</f>
        <v>9.4</v>
      </c>
      <c r="AU10" s="65"/>
      <c r="AV10" s="65"/>
      <c r="AW10" s="65"/>
      <c r="AX10" s="65"/>
      <c r="AY10" s="65"/>
      <c r="AZ10" s="65"/>
      <c r="BA10" s="65"/>
      <c r="BB10" s="65">
        <f>データ!X6</f>
        <v>2704.26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J6zcuGsy07FcYN2OCevDviwLA6P8NcH3I8tnEBUX5RJ2OKb50rpMoW98lNwOEH7TV/8aw+cou3WWQHzAfgfeqg==" saltValue="jFrz3KYwDzSK38tvi21gQ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312045</v>
      </c>
      <c r="D6" s="32">
        <f t="shared" si="3"/>
        <v>47</v>
      </c>
      <c r="E6" s="32">
        <f t="shared" si="3"/>
        <v>17</v>
      </c>
      <c r="F6" s="32">
        <f t="shared" si="3"/>
        <v>1</v>
      </c>
      <c r="G6" s="32">
        <f t="shared" si="3"/>
        <v>0</v>
      </c>
      <c r="H6" s="32" t="str">
        <f t="shared" si="3"/>
        <v>鳥取県　境港市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74.27</v>
      </c>
      <c r="Q6" s="33">
        <f t="shared" si="3"/>
        <v>93.57</v>
      </c>
      <c r="R6" s="33">
        <f t="shared" si="3"/>
        <v>3240</v>
      </c>
      <c r="S6" s="33">
        <f t="shared" si="3"/>
        <v>34498</v>
      </c>
      <c r="T6" s="33">
        <f t="shared" si="3"/>
        <v>29.1</v>
      </c>
      <c r="U6" s="33">
        <f t="shared" si="3"/>
        <v>1185.5</v>
      </c>
      <c r="V6" s="33">
        <f t="shared" si="3"/>
        <v>25420</v>
      </c>
      <c r="W6" s="33">
        <f t="shared" si="3"/>
        <v>9.4</v>
      </c>
      <c r="X6" s="33">
        <f t="shared" si="3"/>
        <v>2704.26</v>
      </c>
      <c r="Y6" s="34">
        <f>IF(Y7="",NA(),Y7)</f>
        <v>76.55</v>
      </c>
      <c r="Z6" s="34">
        <f t="shared" ref="Z6:AH6" si="4">IF(Z7="",NA(),Z7)</f>
        <v>77.650000000000006</v>
      </c>
      <c r="AA6" s="34">
        <f t="shared" si="4"/>
        <v>82.55</v>
      </c>
      <c r="AB6" s="34">
        <f t="shared" si="4"/>
        <v>87.19</v>
      </c>
      <c r="AC6" s="34">
        <f t="shared" si="4"/>
        <v>89.43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1644.6</v>
      </c>
      <c r="BG6" s="34">
        <f t="shared" ref="BG6:BO6" si="7">IF(BG7="",NA(),BG7)</f>
        <v>1728.16</v>
      </c>
      <c r="BH6" s="34">
        <f t="shared" si="7"/>
        <v>1647.38</v>
      </c>
      <c r="BI6" s="34">
        <f t="shared" si="7"/>
        <v>1301.52</v>
      </c>
      <c r="BJ6" s="34">
        <f t="shared" si="7"/>
        <v>1212</v>
      </c>
      <c r="BK6" s="34">
        <f t="shared" si="7"/>
        <v>1209.95</v>
      </c>
      <c r="BL6" s="34">
        <f t="shared" si="7"/>
        <v>1136.5</v>
      </c>
      <c r="BM6" s="34">
        <f t="shared" si="7"/>
        <v>1118.56</v>
      </c>
      <c r="BN6" s="34">
        <f t="shared" si="7"/>
        <v>1111.31</v>
      </c>
      <c r="BO6" s="34">
        <f t="shared" si="7"/>
        <v>966.33</v>
      </c>
      <c r="BP6" s="33" t="str">
        <f>IF(BP7="","",IF(BP7="-","【-】","【"&amp;SUBSTITUTE(TEXT(BP7,"#,##0.00"),"-","△")&amp;"】"))</f>
        <v>【707.33】</v>
      </c>
      <c r="BQ6" s="34">
        <f>IF(BQ7="",NA(),BQ7)</f>
        <v>57.08</v>
      </c>
      <c r="BR6" s="34">
        <f t="shared" ref="BR6:BZ6" si="8">IF(BR7="",NA(),BR7)</f>
        <v>60.56</v>
      </c>
      <c r="BS6" s="34">
        <f t="shared" si="8"/>
        <v>65.790000000000006</v>
      </c>
      <c r="BT6" s="34">
        <f t="shared" si="8"/>
        <v>86.83</v>
      </c>
      <c r="BU6" s="34">
        <f t="shared" si="8"/>
        <v>87.58</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342.17</v>
      </c>
      <c r="CC6" s="34">
        <f t="shared" ref="CC6:CK6" si="9">IF(CC7="",NA(),CC7)</f>
        <v>324.13</v>
      </c>
      <c r="CD6" s="34">
        <f t="shared" si="9"/>
        <v>299.52</v>
      </c>
      <c r="CE6" s="34">
        <f t="shared" si="9"/>
        <v>228.64</v>
      </c>
      <c r="CF6" s="34">
        <f t="shared" si="9"/>
        <v>229.81</v>
      </c>
      <c r="CG6" s="34">
        <f t="shared" si="9"/>
        <v>220.67</v>
      </c>
      <c r="CH6" s="34">
        <f t="shared" si="9"/>
        <v>217.82</v>
      </c>
      <c r="CI6" s="34">
        <f t="shared" si="9"/>
        <v>215.28</v>
      </c>
      <c r="CJ6" s="34">
        <f t="shared" si="9"/>
        <v>207.96</v>
      </c>
      <c r="CK6" s="34">
        <f t="shared" si="9"/>
        <v>194.31</v>
      </c>
      <c r="CL6" s="33" t="str">
        <f>IF(CL7="","",IF(CL7="-","【-】","【"&amp;SUBSTITUTE(TEXT(CL7,"#,##0.00"),"-","△")&amp;"】"))</f>
        <v>【136.39】</v>
      </c>
      <c r="CM6" s="34">
        <f>IF(CM7="",NA(),CM7)</f>
        <v>71.849999999999994</v>
      </c>
      <c r="CN6" s="34">
        <f t="shared" ref="CN6:CV6" si="10">IF(CN7="",NA(),CN7)</f>
        <v>74.099999999999994</v>
      </c>
      <c r="CO6" s="34">
        <f t="shared" si="10"/>
        <v>74.45</v>
      </c>
      <c r="CP6" s="34">
        <f t="shared" si="10"/>
        <v>53.77</v>
      </c>
      <c r="CQ6" s="34">
        <f t="shared" si="10"/>
        <v>56.03</v>
      </c>
      <c r="CR6" s="34">
        <f t="shared" si="10"/>
        <v>55.81</v>
      </c>
      <c r="CS6" s="34">
        <f t="shared" si="10"/>
        <v>54.44</v>
      </c>
      <c r="CT6" s="34">
        <f t="shared" si="10"/>
        <v>54.67</v>
      </c>
      <c r="CU6" s="34">
        <f t="shared" si="10"/>
        <v>53.51</v>
      </c>
      <c r="CV6" s="34">
        <f t="shared" si="10"/>
        <v>53.5</v>
      </c>
      <c r="CW6" s="33" t="str">
        <f>IF(CW7="","",IF(CW7="-","【-】","【"&amp;SUBSTITUTE(TEXT(CW7,"#,##0.00"),"-","△")&amp;"】"))</f>
        <v>【60.13】</v>
      </c>
      <c r="CX6" s="34">
        <f>IF(CX7="",NA(),CX7)</f>
        <v>82.36</v>
      </c>
      <c r="CY6" s="34">
        <f t="shared" ref="CY6:DG6" si="11">IF(CY7="",NA(),CY7)</f>
        <v>77.91</v>
      </c>
      <c r="CZ6" s="34">
        <f t="shared" si="11"/>
        <v>78.84</v>
      </c>
      <c r="DA6" s="34">
        <f t="shared" si="11"/>
        <v>80.260000000000005</v>
      </c>
      <c r="DB6" s="34">
        <f t="shared" si="11"/>
        <v>80.069999999999993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0.59</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312045</v>
      </c>
      <c r="D7" s="36">
        <v>47</v>
      </c>
      <c r="E7" s="36">
        <v>17</v>
      </c>
      <c r="F7" s="36">
        <v>1</v>
      </c>
      <c r="G7" s="36">
        <v>0</v>
      </c>
      <c r="H7" s="36" t="s">
        <v>110</v>
      </c>
      <c r="I7" s="36" t="s">
        <v>111</v>
      </c>
      <c r="J7" s="36" t="s">
        <v>112</v>
      </c>
      <c r="K7" s="36" t="s">
        <v>113</v>
      </c>
      <c r="L7" s="36" t="s">
        <v>114</v>
      </c>
      <c r="M7" s="36" t="s">
        <v>115</v>
      </c>
      <c r="N7" s="37" t="s">
        <v>116</v>
      </c>
      <c r="O7" s="37" t="s">
        <v>117</v>
      </c>
      <c r="P7" s="37">
        <v>74.27</v>
      </c>
      <c r="Q7" s="37">
        <v>93.57</v>
      </c>
      <c r="R7" s="37">
        <v>3240</v>
      </c>
      <c r="S7" s="37">
        <v>34498</v>
      </c>
      <c r="T7" s="37">
        <v>29.1</v>
      </c>
      <c r="U7" s="37">
        <v>1185.5</v>
      </c>
      <c r="V7" s="37">
        <v>25420</v>
      </c>
      <c r="W7" s="37">
        <v>9.4</v>
      </c>
      <c r="X7" s="37">
        <v>2704.26</v>
      </c>
      <c r="Y7" s="37">
        <v>76.55</v>
      </c>
      <c r="Z7" s="37">
        <v>77.650000000000006</v>
      </c>
      <c r="AA7" s="37">
        <v>82.55</v>
      </c>
      <c r="AB7" s="37">
        <v>87.19</v>
      </c>
      <c r="AC7" s="37">
        <v>89.43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1644.6</v>
      </c>
      <c r="BG7" s="37">
        <v>1728.16</v>
      </c>
      <c r="BH7" s="37">
        <v>1647.38</v>
      </c>
      <c r="BI7" s="37">
        <v>1301.52</v>
      </c>
      <c r="BJ7" s="37">
        <v>1212</v>
      </c>
      <c r="BK7" s="37">
        <v>1209.95</v>
      </c>
      <c r="BL7" s="37">
        <v>1136.5</v>
      </c>
      <c r="BM7" s="37">
        <v>1118.56</v>
      </c>
      <c r="BN7" s="37">
        <v>1111.31</v>
      </c>
      <c r="BO7" s="37">
        <v>966.33</v>
      </c>
      <c r="BP7" s="37">
        <v>707.33</v>
      </c>
      <c r="BQ7" s="37">
        <v>57.08</v>
      </c>
      <c r="BR7" s="37">
        <v>60.56</v>
      </c>
      <c r="BS7" s="37">
        <v>65.790000000000006</v>
      </c>
      <c r="BT7" s="37">
        <v>86.83</v>
      </c>
      <c r="BU7" s="37">
        <v>87.58</v>
      </c>
      <c r="BV7" s="37">
        <v>69.48</v>
      </c>
      <c r="BW7" s="37">
        <v>71.650000000000006</v>
      </c>
      <c r="BX7" s="37">
        <v>72.33</v>
      </c>
      <c r="BY7" s="37">
        <v>75.540000000000006</v>
      </c>
      <c r="BZ7" s="37">
        <v>81.739999999999995</v>
      </c>
      <c r="CA7" s="37">
        <v>101.26</v>
      </c>
      <c r="CB7" s="37">
        <v>342.17</v>
      </c>
      <c r="CC7" s="37">
        <v>324.13</v>
      </c>
      <c r="CD7" s="37">
        <v>299.52</v>
      </c>
      <c r="CE7" s="37">
        <v>228.64</v>
      </c>
      <c r="CF7" s="37">
        <v>229.81</v>
      </c>
      <c r="CG7" s="37">
        <v>220.67</v>
      </c>
      <c r="CH7" s="37">
        <v>217.82</v>
      </c>
      <c r="CI7" s="37">
        <v>215.28</v>
      </c>
      <c r="CJ7" s="37">
        <v>207.96</v>
      </c>
      <c r="CK7" s="37">
        <v>194.31</v>
      </c>
      <c r="CL7" s="37">
        <v>136.38999999999999</v>
      </c>
      <c r="CM7" s="37">
        <v>71.849999999999994</v>
      </c>
      <c r="CN7" s="37">
        <v>74.099999999999994</v>
      </c>
      <c r="CO7" s="37">
        <v>74.45</v>
      </c>
      <c r="CP7" s="37">
        <v>53.77</v>
      </c>
      <c r="CQ7" s="37">
        <v>56.03</v>
      </c>
      <c r="CR7" s="37">
        <v>55.81</v>
      </c>
      <c r="CS7" s="37">
        <v>54.44</v>
      </c>
      <c r="CT7" s="37">
        <v>54.67</v>
      </c>
      <c r="CU7" s="37">
        <v>53.51</v>
      </c>
      <c r="CV7" s="37">
        <v>53.5</v>
      </c>
      <c r="CW7" s="37">
        <v>60.13</v>
      </c>
      <c r="CX7" s="37">
        <v>82.36</v>
      </c>
      <c r="CY7" s="37">
        <v>77.91</v>
      </c>
      <c r="CZ7" s="37">
        <v>78.84</v>
      </c>
      <c r="DA7" s="37">
        <v>80.260000000000005</v>
      </c>
      <c r="DB7" s="37">
        <v>80.069999999999993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0.59</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梅原 千穂</cp:lastModifiedBy>
  <cp:lastPrinted>2019-02-01T09:16:05Z</cp:lastPrinted>
  <dcterms:created xsi:type="dcterms:W3CDTF">2018-12-03T09:06:40Z</dcterms:created>
  <dcterms:modified xsi:type="dcterms:W3CDTF">2019-02-01T09:20:16Z</dcterms:modified>
  <cp:category/>
</cp:coreProperties>
</file>