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wm-n-file\共有フォルダ\財政共有\財政一般\各種照会（県等）\H30 県照会（一般）\H31.01.31〆　公営企業経営比較分析表\04_町→県\下水道\"/>
    </mc:Choice>
  </mc:AlternateContent>
  <workbookProtection workbookAlgorithmName="SHA-512" workbookHashValue="fSa1s7AXlxXAycUYyL3htWEA/dlZECQjdTTtTdQMuxLQd4lMna+4aYn8i/wPJSc0x4xV0ccFc98C0LZJZh6Wuw==" workbookSaltValue="xwFTqQBliBKYtzDftMTx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<sst xmlns="http://schemas.openxmlformats.org/spreadsheetml/2006/main" count="240" uniqueCount="126">
  <si>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</si>
  <si>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</si>
  <si>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</si>
  <si>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</si>
  <si>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</si>
  <si>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</si>
  <si>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</si>
  <si>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</si>
  <si>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</si>
  <si>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</si>
  <si>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</si>
  <si>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</si>
  <si>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</si>
  <si>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</si>
  <si>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</si>
  <si>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</si>
  <si>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</si>
  <si>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</si>
  <si>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</si>
  <si>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</si>
  <si>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</si>
  <si>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</si>
  <si>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</si>
  <si>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</si>
  <si>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</si>
  <si>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</si>
  <si>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</si>
  <si>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</si>
  <si>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</si>
  <si>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</si>
  <si>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</si>
  <si>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</si>
  <si>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</si>
  <si>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</si>
  <si>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</si>
  <si>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</si>
  <si>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</si>
  <si>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</si>
  <si>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</si>
  <si>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</si>
  <si>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</si>
  <si>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</si>
  <si>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</si>
  <si>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</si>
  <si>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</si>
  <si>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</si>
  <si>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</si>
  <si>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</si>
  <si>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</si>
  <si>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</si>
  <si>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</si>
  <si>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</si>
  <si>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</si>
  <si>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</si>
  <si>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</si>
  <si>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</si>
  <si>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</si>
  <si>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</si>
  <si>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</si>
  <si>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</si>
  <si>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</si>
  <si>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</si>
  <si>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</si>
  <si>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</si>
  <si>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</si>
  <si>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</si>
  <si>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</si>
  <si>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</si>
  <si>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</si>
  <si>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</si>
  <si>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</si>
  <si>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</si>
  <si>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</si>
  <si>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</si>
  <si>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</si>
  <si>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</si>
  <si>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</si>
  <si>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</si>
  <si>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</si>
  <si>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</si>
  <si>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</si>
  <si>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</si>
  <si>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</si>
  <si>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</si>
  <si>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</si>
  <si>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</si>
  <si>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</si>
  <si>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</si>
  <si>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</si>
  <si>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</si>
  <si>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</si>
  <si>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</si>
  <si>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</si>
  <si>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</si>
  <si>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</si>
  <si>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</si>
  <si>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</si>
  <si>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</si>
  <si>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</si>
  <si>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</si>
  <si>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</si>
  <si>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</si>
  <si>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</si>
  <si>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</si>
  <si>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</si>
  <si>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</si>
  <si>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</si>
  <si>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</si>
  <si>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</si>
  <si>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</si>
  <si>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</si>
  <si>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</si>
  <si>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</si>
  <si>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</si>
  <si>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</si>
  <si>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</si>
  <si>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</si>
  <si>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</si>
  <si>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</si>
  <si>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</si>
  <si>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</si>
  <si>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</si>
  <si>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</si>
  <si>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使用料は高い水準にありますが、汚水処理や投資にかかる費用を適切に反映した料金体系となっています。引き続き、基準外繰入金に頼らない独立採算を徹底するとともに、水洗化促進に取り組み安定した収入を確保し、事業運営を行う必要があります。
　歳出面では、収支に影響しやすい修繕費を抑制し、資産のライフサイクルコストを縮減するため、ストックマネジメント手法に基づいた維持管理・投資の最適化に向けた計画を立てる必要があります。</t>
    <rPh sb="1" eb="3">
      <t>ホンチョウ</t>
    </rPh>
    <rPh sb="4" eb="7">
      <t>ゲスイドウ</t>
    </rPh>
    <rPh sb="7" eb="10">
      <t>シヨウリョウ</t>
    </rPh>
    <rPh sb="11" eb="12">
      <t>タカ</t>
    </rPh>
    <rPh sb="13" eb="15">
      <t>スイジュン</t>
    </rPh>
    <rPh sb="22" eb="24">
      <t>オスイ</t>
    </rPh>
    <rPh sb="24" eb="26">
      <t>ショリ</t>
    </rPh>
    <rPh sb="27" eb="29">
      <t>トウシ</t>
    </rPh>
    <rPh sb="33" eb="35">
      <t>ヒヨウ</t>
    </rPh>
    <rPh sb="36" eb="38">
      <t>テキセツ</t>
    </rPh>
    <rPh sb="39" eb="41">
      <t>ハンエイ</t>
    </rPh>
    <rPh sb="43" eb="45">
      <t>リョウキン</t>
    </rPh>
    <rPh sb="45" eb="47">
      <t>タイケイ</t>
    </rPh>
    <rPh sb="55" eb="56">
      <t>ヒ</t>
    </rPh>
    <rPh sb="57" eb="58">
      <t>ツヅ</t>
    </rPh>
    <rPh sb="60" eb="62">
      <t>キジュン</t>
    </rPh>
    <rPh sb="62" eb="63">
      <t>ガイ</t>
    </rPh>
    <rPh sb="63" eb="65">
      <t>クリイレ</t>
    </rPh>
    <rPh sb="65" eb="66">
      <t>キン</t>
    </rPh>
    <rPh sb="67" eb="68">
      <t>タヨ</t>
    </rPh>
    <rPh sb="71" eb="73">
      <t>ドクリツ</t>
    </rPh>
    <rPh sb="73" eb="75">
      <t>サイサン</t>
    </rPh>
    <rPh sb="76" eb="78">
      <t>テッテイ</t>
    </rPh>
    <rPh sb="85" eb="88">
      <t>スイセンカ</t>
    </rPh>
    <rPh sb="88" eb="90">
      <t>ソクシン</t>
    </rPh>
    <rPh sb="91" eb="92">
      <t>ト</t>
    </rPh>
    <rPh sb="93" eb="94">
      <t>ク</t>
    </rPh>
    <rPh sb="95" eb="97">
      <t>アンテイ</t>
    </rPh>
    <rPh sb="99" eb="101">
      <t>シュウニュウ</t>
    </rPh>
    <rPh sb="102" eb="104">
      <t>カクホ</t>
    </rPh>
    <rPh sb="106" eb="108">
      <t>ジギョウ</t>
    </rPh>
    <rPh sb="108" eb="110">
      <t>ウンエイ</t>
    </rPh>
    <rPh sb="111" eb="112">
      <t>オコナ</t>
    </rPh>
    <rPh sb="113" eb="115">
      <t>ヒツヨウ</t>
    </rPh>
    <rPh sb="123" eb="125">
      <t>サイシュツ</t>
    </rPh>
    <rPh sb="125" eb="126">
      <t>メン</t>
    </rPh>
    <rPh sb="129" eb="131">
      <t>シュウシ</t>
    </rPh>
    <rPh sb="132" eb="134">
      <t>エイキョウ</t>
    </rPh>
    <rPh sb="138" eb="140">
      <t>シュウゼン</t>
    </rPh>
    <rPh sb="140" eb="141">
      <t>ヒ</t>
    </rPh>
    <rPh sb="142" eb="144">
      <t>ヨクセイ</t>
    </rPh>
    <rPh sb="146" eb="148">
      <t>シサン</t>
    </rPh>
    <rPh sb="160" eb="162">
      <t>シュクゲン</t>
    </rPh>
    <rPh sb="177" eb="179">
      <t>シュホウ</t>
    </rPh>
    <rPh sb="180" eb="181">
      <t>モト</t>
    </rPh>
    <rPh sb="184" eb="186">
      <t>イジ</t>
    </rPh>
    <rPh sb="186" eb="188">
      <t>カンリ</t>
    </rPh>
    <rPh sb="189" eb="191">
      <t>トウシ</t>
    </rPh>
    <rPh sb="192" eb="195">
      <t>サイテキカ</t>
    </rPh>
    <rPh sb="196" eb="197">
      <t>ム</t>
    </rPh>
    <rPh sb="199" eb="201">
      <t>ケイカク</t>
    </rPh>
    <rPh sb="202" eb="203">
      <t>タ</t>
    </rPh>
    <rPh sb="205" eb="207">
      <t>ヒツヨウ</t>
    </rPh>
    <phoneticPr fontId="4"/>
  </si>
  <si>
    <t>　大谷処理区が平成7年に、浦富処理区が平成16年にそれぞれ供用開始しました。
　両処理区とも管渠の老朽化による問題は発生していません。
　ポンプ等の機械設備が更新時期を迎えており、長寿命化計画に沿って計画的に更新していくこととしています。
　また、電波法の改正に伴い現在使用しているマンホールポンプ場の無線通報システムが使用できなくなるため、FOMAまたはLTE回線が使用可能な通報装置に順次更新が必要となっています。</t>
    <rPh sb="1" eb="3">
      <t>オオタニ</t>
    </rPh>
    <rPh sb="3" eb="5">
      <t>ショリ</t>
    </rPh>
    <rPh sb="5" eb="6">
      <t>ク</t>
    </rPh>
    <rPh sb="7" eb="9">
      <t>ヘイセイ</t>
    </rPh>
    <rPh sb="10" eb="11">
      <t>ネン</t>
    </rPh>
    <rPh sb="13" eb="15">
      <t>ウラドメ</t>
    </rPh>
    <rPh sb="15" eb="17">
      <t>ショリ</t>
    </rPh>
    <rPh sb="17" eb="18">
      <t>ク</t>
    </rPh>
    <rPh sb="19" eb="21">
      <t>ヘイセイ</t>
    </rPh>
    <rPh sb="23" eb="24">
      <t>ネン</t>
    </rPh>
    <rPh sb="29" eb="31">
      <t>キョウヨウ</t>
    </rPh>
    <rPh sb="31" eb="33">
      <t>カイシ</t>
    </rPh>
    <rPh sb="40" eb="41">
      <t>リョウ</t>
    </rPh>
    <rPh sb="41" eb="43">
      <t>ショリ</t>
    </rPh>
    <rPh sb="43" eb="44">
      <t>ク</t>
    </rPh>
    <rPh sb="46" eb="48">
      <t>カンキョ</t>
    </rPh>
    <rPh sb="49" eb="52">
      <t>ロウキュウカ</t>
    </rPh>
    <rPh sb="55" eb="57">
      <t>モンダイ</t>
    </rPh>
    <rPh sb="58" eb="60">
      <t>ハッセイ</t>
    </rPh>
    <rPh sb="72" eb="73">
      <t>トウ</t>
    </rPh>
    <rPh sb="74" eb="76">
      <t>キカイ</t>
    </rPh>
    <rPh sb="76" eb="78">
      <t>セツビ</t>
    </rPh>
    <rPh sb="79" eb="81">
      <t>コウシン</t>
    </rPh>
    <rPh sb="81" eb="83">
      <t>ジキ</t>
    </rPh>
    <rPh sb="84" eb="85">
      <t>ムカ</t>
    </rPh>
    <rPh sb="90" eb="94">
      <t>チョウジュミョウカ</t>
    </rPh>
    <rPh sb="94" eb="96">
      <t>ケイカク</t>
    </rPh>
    <rPh sb="97" eb="98">
      <t>ソ</t>
    </rPh>
    <rPh sb="100" eb="103">
      <t>ケイカクテキ</t>
    </rPh>
    <rPh sb="104" eb="106">
      <t>コウシン</t>
    </rPh>
    <rPh sb="124" eb="127">
      <t>デンパホウ</t>
    </rPh>
    <rPh sb="128" eb="130">
      <t>カイセイ</t>
    </rPh>
    <rPh sb="131" eb="132">
      <t>トモナ</t>
    </rPh>
    <rPh sb="133" eb="135">
      <t>ゲンザイ</t>
    </rPh>
    <rPh sb="135" eb="137">
      <t>シヨウ</t>
    </rPh>
    <rPh sb="149" eb="150">
      <t>ジョウ</t>
    </rPh>
    <rPh sb="151" eb="153">
      <t>ムセン</t>
    </rPh>
    <rPh sb="153" eb="155">
      <t>ツウホウ</t>
    </rPh>
    <rPh sb="160" eb="162">
      <t>シヨウ</t>
    </rPh>
    <rPh sb="181" eb="183">
      <t>カイセン</t>
    </rPh>
    <rPh sb="184" eb="186">
      <t>シヨウ</t>
    </rPh>
    <rPh sb="186" eb="188">
      <t>カノウ</t>
    </rPh>
    <rPh sb="189" eb="191">
      <t>ツウホウ</t>
    </rPh>
    <rPh sb="191" eb="193">
      <t>ソウチ</t>
    </rPh>
    <rPh sb="194" eb="196">
      <t>ジュンジ</t>
    </rPh>
    <rPh sb="196" eb="198">
      <t>コウシン</t>
    </rPh>
    <rPh sb="199" eb="201">
      <t>ヒツヨウ</t>
    </rPh>
    <phoneticPr fontId="4"/>
  </si>
  <si>
    <t xml:space="preserve"> 本町の下水道使用料は、全国的にみて高い水準にあり、⑧水洗化率も順調に伸びて料金収入が増加したため、類似団体平均値に比べると⑤経費回収率が高い水準にあります。
 赤字補填のための基準外繰入を行わない状態で、①収益的収支比率が100％前後で推移していることから、収支は概ね均衡していると言えます。
　また、公共下水道の面的整備が概成しており新たな投資が少ないため、④企業債残高対事業模比率は減少傾向にありますが、機械設備の更新時期減を迎えており、企業債を財源として順次更新を行っていることから、企業債残高の減少が鈍化しています。
　⑥汚水処理原価については、有収水量が伸びたため減少しましたが、類似団体平均値より高くなっています。また、⑥汚水処理原価は修繕費用が大きく影響し不安定であるため、長寿命化計画、ストックマネジメント手法を踏まえた計画的な施設の更新等により修繕経費の抑制・平準化をしていく必要があります。
　</t>
    <rPh sb="1" eb="3">
      <t>ホンチョウ</t>
    </rPh>
    <rPh sb="4" eb="7">
      <t>ゲスイドウ</t>
    </rPh>
    <rPh sb="7" eb="10">
      <t>シヨウリョウ</t>
    </rPh>
    <rPh sb="12" eb="15">
      <t>ゼンコクテキ</t>
    </rPh>
    <rPh sb="18" eb="19">
      <t>タカ</t>
    </rPh>
    <rPh sb="20" eb="22">
      <t>スイジュン</t>
    </rPh>
    <rPh sb="27" eb="30">
      <t>スイセンカ</t>
    </rPh>
    <rPh sb="30" eb="31">
      <t>リツ</t>
    </rPh>
    <rPh sb="32" eb="34">
      <t>ジュンチョウ</t>
    </rPh>
    <rPh sb="35" eb="36">
      <t>ノ</t>
    </rPh>
    <rPh sb="38" eb="40">
      <t>リョウキン</t>
    </rPh>
    <rPh sb="40" eb="42">
      <t>シュウニュウ</t>
    </rPh>
    <rPh sb="43" eb="45">
      <t>ゾウカ</t>
    </rPh>
    <rPh sb="50" eb="52">
      <t>ルイジ</t>
    </rPh>
    <rPh sb="52" eb="54">
      <t>ダンタイ</t>
    </rPh>
    <rPh sb="54" eb="57">
      <t>ヘイキンチ</t>
    </rPh>
    <rPh sb="58" eb="59">
      <t>クラ</t>
    </rPh>
    <rPh sb="63" eb="65">
      <t>ケイヒ</t>
    </rPh>
    <rPh sb="65" eb="67">
      <t>カイシュウ</t>
    </rPh>
    <rPh sb="67" eb="68">
      <t>リツ</t>
    </rPh>
    <rPh sb="69" eb="70">
      <t>タカ</t>
    </rPh>
    <rPh sb="71" eb="73">
      <t>スイジュン</t>
    </rPh>
    <rPh sb="81" eb="83">
      <t>アカジ</t>
    </rPh>
    <rPh sb="83" eb="85">
      <t>ホテン</t>
    </rPh>
    <rPh sb="89" eb="91">
      <t>キジュン</t>
    </rPh>
    <rPh sb="91" eb="92">
      <t>ガイ</t>
    </rPh>
    <rPh sb="92" eb="94">
      <t>クリイレ</t>
    </rPh>
    <rPh sb="95" eb="96">
      <t>オコナ</t>
    </rPh>
    <rPh sb="99" eb="101">
      <t>ジョウタイ</t>
    </rPh>
    <rPh sb="104" eb="107">
      <t>シュウエキテキ</t>
    </rPh>
    <rPh sb="107" eb="109">
      <t>シュウシ</t>
    </rPh>
    <rPh sb="109" eb="111">
      <t>ヒリツ</t>
    </rPh>
    <rPh sb="116" eb="118">
      <t>ゼンゴ</t>
    </rPh>
    <rPh sb="119" eb="121">
      <t>スイイ</t>
    </rPh>
    <rPh sb="130" eb="132">
      <t>シュウシ</t>
    </rPh>
    <rPh sb="133" eb="134">
      <t>オオム</t>
    </rPh>
    <rPh sb="135" eb="137">
      <t>キンコウ</t>
    </rPh>
    <rPh sb="142" eb="143">
      <t>イ</t>
    </rPh>
    <rPh sb="152" eb="154">
      <t>コウキョウ</t>
    </rPh>
    <rPh sb="154" eb="157">
      <t>ゲスイドウ</t>
    </rPh>
    <rPh sb="158" eb="160">
      <t>メンテキ</t>
    </rPh>
    <rPh sb="160" eb="162">
      <t>セイビ</t>
    </rPh>
    <rPh sb="163" eb="165">
      <t>ガイセイ</t>
    </rPh>
    <rPh sb="169" eb="170">
      <t>アラ</t>
    </rPh>
    <rPh sb="172" eb="174">
      <t>トウシ</t>
    </rPh>
    <rPh sb="175" eb="176">
      <t>スク</t>
    </rPh>
    <rPh sb="182" eb="184">
      <t>キギョウ</t>
    </rPh>
    <rPh sb="184" eb="185">
      <t>サイ</t>
    </rPh>
    <rPh sb="185" eb="187">
      <t>ザンダカ</t>
    </rPh>
    <rPh sb="187" eb="188">
      <t>タイ</t>
    </rPh>
    <rPh sb="188" eb="190">
      <t>ジギョウ</t>
    </rPh>
    <rPh sb="190" eb="191">
      <t>ボ</t>
    </rPh>
    <rPh sb="191" eb="193">
      <t>ヒリツ</t>
    </rPh>
    <rPh sb="194" eb="196">
      <t>ゲンショウ</t>
    </rPh>
    <rPh sb="196" eb="198">
      <t>ケイコウ</t>
    </rPh>
    <rPh sb="205" eb="207">
      <t>キカイ</t>
    </rPh>
    <rPh sb="207" eb="209">
      <t>セツビ</t>
    </rPh>
    <rPh sb="210" eb="212">
      <t>コウシン</t>
    </rPh>
    <rPh sb="212" eb="214">
      <t>ジキ</t>
    </rPh>
    <rPh sb="246" eb="248">
      <t>キギョウ</t>
    </rPh>
    <rPh sb="248" eb="249">
      <t>サイ</t>
    </rPh>
    <rPh sb="249" eb="251">
      <t>ザンダカ</t>
    </rPh>
    <rPh sb="252" eb="253">
      <t>ゲン</t>
    </rPh>
    <rPh sb="253" eb="254">
      <t>ショウ</t>
    </rPh>
    <rPh sb="255" eb="257">
      <t>ドンカ</t>
    </rPh>
    <rPh sb="266" eb="268">
      <t>オスイ</t>
    </rPh>
    <rPh sb="268" eb="270">
      <t>ショリ</t>
    </rPh>
    <rPh sb="270" eb="272">
      <t>ゲンカ</t>
    </rPh>
    <rPh sb="278" eb="280">
      <t>ユウシュウ</t>
    </rPh>
    <rPh sb="280" eb="282">
      <t>スイリョウ</t>
    </rPh>
    <rPh sb="283" eb="284">
      <t>ノ</t>
    </rPh>
    <rPh sb="288" eb="290">
      <t>ゲンショウ</t>
    </rPh>
    <rPh sb="296" eb="298">
      <t>ルイジ</t>
    </rPh>
    <rPh sb="298" eb="300">
      <t>ダンタイ</t>
    </rPh>
    <rPh sb="300" eb="303">
      <t>ヘイキンチ</t>
    </rPh>
    <rPh sb="305" eb="306">
      <t>タカ</t>
    </rPh>
    <rPh sb="318" eb="320">
      <t>オスイ</t>
    </rPh>
    <rPh sb="320" eb="322">
      <t>ショリ</t>
    </rPh>
    <rPh sb="322" eb="324">
      <t>ゲンカ</t>
    </rPh>
    <rPh sb="325" eb="327">
      <t>シュウゼン</t>
    </rPh>
    <rPh sb="327" eb="329">
      <t>ヒヨウ</t>
    </rPh>
    <rPh sb="330" eb="331">
      <t>オオ</t>
    </rPh>
    <rPh sb="333" eb="335">
      <t>エイキョウ</t>
    </rPh>
    <rPh sb="336" eb="339">
      <t>フアンテイ</t>
    </rPh>
    <rPh sb="345" eb="349">
      <t>チョウジュミョウカ</t>
    </rPh>
    <rPh sb="349" eb="351">
      <t>ケイカク</t>
    </rPh>
    <rPh sb="362" eb="364">
      <t>シュホウ</t>
    </rPh>
    <rPh sb="365" eb="366">
      <t>フ</t>
    </rPh>
    <rPh sb="369" eb="372">
      <t>ケイカクテキ</t>
    </rPh>
    <rPh sb="373" eb="375">
      <t>シセツ</t>
    </rPh>
    <rPh sb="376" eb="378">
      <t>コウシン</t>
    </rPh>
    <rPh sb="378" eb="379">
      <t>トウ</t>
    </rPh>
    <rPh sb="382" eb="384">
      <t>シュウゼン</t>
    </rPh>
    <rPh sb="384" eb="386">
      <t>ケイヒ</t>
    </rPh>
    <rPh sb="387" eb="389">
      <t>ヨクセイ</t>
    </rPh>
    <rPh sb="390" eb="393">
      <t>ヘイジュンカ</t>
    </rPh>
    <rPh sb="398" eb="4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</si>
</sst>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0.3</c:v>
                </c:pt>
                <c:pt idx="3">
                  <c:v>0</c:v>
                </c:pt>
                <c:pt idx="4">
                  <c:v>0</c:v>
                </c:pt>
              </c:numCache>
            </c:numRef>
          </c:val>
          <c:extLst>
            <c:ext xmlns:c16="http://schemas.microsoft.com/office/drawing/2014/chart" uri="{C3380CC4-5D6E-409C-BE32-E72D297353CC}">
              <c16:uniqueId val="{00000000-B3EC-48E3-9C62-DEE01F0C6E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c:ext xmlns:c16="http://schemas.microsoft.com/office/drawing/2014/chart" uri="{C3380CC4-5D6E-409C-BE32-E72D297353CC}">
              <c16:uniqueId val="{00000001-B3EC-48E3-9C62-DEE01F0C6E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39.619999999999997</c:v>
                </c:pt>
                <c:pt idx="1">
                  <c:v>39.14</c:v>
                </c:pt>
                <c:pt idx="2">
                  <c:v>39.25</c:v>
                </c:pt>
                <c:pt idx="3">
                  <c:v>39.49</c:v>
                </c:pt>
                <c:pt idx="4">
                  <c:v>39.909999999999997</c:v>
                </c:pt>
              </c:numCache>
            </c:numRef>
          </c:val>
          <c:extLst>
            <c:ext xmlns:c16="http://schemas.microsoft.com/office/drawing/2014/chart" uri="{C3380CC4-5D6E-409C-BE32-E72D297353CC}">
              <c16:uniqueId val="{00000000-D294-444B-827C-F656090B54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c:ext xmlns:c16="http://schemas.microsoft.com/office/drawing/2014/chart" uri="{C3380CC4-5D6E-409C-BE32-E72D297353CC}">
              <c16:uniqueId val="{00000001-D294-444B-827C-F656090B54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85.29</c:v>
                </c:pt>
                <c:pt idx="1">
                  <c:v>86.33</c:v>
                </c:pt>
                <c:pt idx="2">
                  <c:v>87.55</c:v>
                </c:pt>
                <c:pt idx="3">
                  <c:v>88.22</c:v>
                </c:pt>
                <c:pt idx="4">
                  <c:v>88.78</c:v>
                </c:pt>
              </c:numCache>
            </c:numRef>
          </c:val>
          <c:extLst>
            <c:ext xmlns:c16="http://schemas.microsoft.com/office/drawing/2014/chart" uri="{C3380CC4-5D6E-409C-BE32-E72D297353CC}">
              <c16:uniqueId val="{00000000-B12F-4442-AE4A-498CFA92BA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c:ext xmlns:c16="http://schemas.microsoft.com/office/drawing/2014/chart" uri="{C3380CC4-5D6E-409C-BE32-E72D297353CC}">
              <c16:uniqueId val="{00000001-B12F-4442-AE4A-498CFA92BA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95.22</c:v>
                </c:pt>
                <c:pt idx="1">
                  <c:v>98.62</c:v>
                </c:pt>
                <c:pt idx="2">
                  <c:v>98.53</c:v>
                </c:pt>
                <c:pt idx="3">
                  <c:v>100.15</c:v>
                </c:pt>
                <c:pt idx="4">
                  <c:v>98.54</c:v>
                </c:pt>
              </c:numCache>
            </c:numRef>
          </c:val>
          <c:extLst>
            <c:ext xmlns:c16="http://schemas.microsoft.com/office/drawing/2014/chart" uri="{C3380CC4-5D6E-409C-BE32-E72D297353CC}">
              <c16:uniqueId val="{00000000-FCA1-42D8-B47A-3887B69EB9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1-42D8-B47A-3887B69EB9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84-4171-9676-26E9D9D65A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4-4171-9676-26E9D9D65A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25-4725-85A8-B6A028833BF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25-4725-85A8-B6A028833BF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52-4232-8DBE-5ABD27DDD3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52-4232-8DBE-5ABD27DDD3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4B-4987-A67B-72D417BC22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4B-4987-A67B-72D417BC22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1154.21</c:v>
                </c:pt>
                <c:pt idx="1">
                  <c:v>893.56</c:v>
                </c:pt>
                <c:pt idx="2">
                  <c:v>743.44</c:v>
                </c:pt>
                <c:pt idx="3">
                  <c:v>688.62</c:v>
                </c:pt>
                <c:pt idx="4">
                  <c:v>635.44000000000005</c:v>
                </c:pt>
              </c:numCache>
            </c:numRef>
          </c:val>
          <c:extLst>
            <c:ext xmlns:c16="http://schemas.microsoft.com/office/drawing/2014/chart" uri="{C3380CC4-5D6E-409C-BE32-E72D297353CC}">
              <c16:uniqueId val="{00000000-816C-4542-B99D-CEDA341454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816C-4542-B99D-CEDA341454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80.290000000000006</c:v>
                </c:pt>
                <c:pt idx="1">
                  <c:v>89.48</c:v>
                </c:pt>
                <c:pt idx="2">
                  <c:v>84.92</c:v>
                </c:pt>
                <c:pt idx="3">
                  <c:v>86</c:v>
                </c:pt>
                <c:pt idx="4">
                  <c:v>86.56</c:v>
                </c:pt>
              </c:numCache>
            </c:numRef>
          </c:val>
          <c:extLst>
            <c:ext xmlns:c16="http://schemas.microsoft.com/office/drawing/2014/chart" uri="{C3380CC4-5D6E-409C-BE32-E72D297353CC}">
              <c16:uniqueId val="{00000000-B633-4DEC-B509-61CEEB2A53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B633-4DEC-B509-61CEEB2A53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260.97000000000003</c:v>
                </c:pt>
                <c:pt idx="1">
                  <c:v>244.23</c:v>
                </c:pt>
                <c:pt idx="2">
                  <c:v>258.82</c:v>
                </c:pt>
                <c:pt idx="3">
                  <c:v>254.43</c:v>
                </c:pt>
                <c:pt idx="4">
                  <c:v>252.12</c:v>
                </c:pt>
              </c:numCache>
            </c:numRef>
          </c:val>
          <c:extLst>
            <c:ext xmlns:c16="http://schemas.microsoft.com/office/drawing/2014/chart" uri="{C3380CC4-5D6E-409C-BE32-E72D297353CC}">
              <c16:uniqueId val="{00000000-0544-4D88-8403-7F80958B2F7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c:ext xmlns:c16="http://schemas.microsoft.com/office/drawing/2014/chart" uri="{C3380CC4-5D6E-409C-BE32-E72D297353CC}">
              <c16:uniqueId val="{00000001-0544-4D88-8403-7F80958B2F7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岩美町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11797</v>
      </c>
      <c r="AM8" s="49"/>
      <c r="AN8" s="49"/>
      <c r="AO8" s="49"/>
      <c r="AP8" s="49"/>
      <c r="AQ8" s="49"/>
      <c r="AR8" s="49"/>
      <c r="AS8" s="49"/>
      <c r="AT8" s="44">
        <f>データ!T6</f>
        <v>122.32</v>
      </c>
      <c r="AU8" s="44"/>
      <c r="AV8" s="44"/>
      <c r="AW8" s="44"/>
      <c r="AX8" s="44"/>
      <c r="AY8" s="44"/>
      <c r="AZ8" s="44"/>
      <c r="BA8" s="44"/>
      <c r="BB8" s="44">
        <f>データ!U6</f>
        <v>96.44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64.62</v>
      </c>
      <c r="Q10" s="44"/>
      <c r="R10" s="44"/>
      <c r="S10" s="44"/>
      <c r="T10" s="44"/>
      <c r="U10" s="44"/>
      <c r="V10" s="44"/>
      <c r="W10" s="44">
        <f>データ!Q6</f>
        <v>85.82</v>
      </c>
      <c r="X10" s="44"/>
      <c r="Y10" s="44"/>
      <c r="Z10" s="44"/>
      <c r="AA10" s="44"/>
      <c r="AB10" s="44"/>
      <c r="AC10" s="44"/>
      <c r="AD10" s="49">
        <f>データ!R6</f>
        <v>4622</v>
      </c>
      <c r="AE10" s="49"/>
      <c r="AF10" s="49"/>
      <c r="AG10" s="49"/>
      <c r="AH10" s="49"/>
      <c r="AI10" s="49"/>
      <c r="AJ10" s="49"/>
      <c r="AK10" s="2"/>
      <c r="AL10" s="49">
        <f>データ!V6</f>
        <v>7573</v>
      </c>
      <c r="AM10" s="49"/>
      <c r="AN10" s="49"/>
      <c r="AO10" s="49"/>
      <c r="AP10" s="49"/>
      <c r="AQ10" s="49"/>
      <c r="AR10" s="49"/>
      <c r="AS10" s="49"/>
      <c r="AT10" s="44">
        <f>データ!W6</f>
        <v>3.26</v>
      </c>
      <c r="AU10" s="44"/>
      <c r="AV10" s="44"/>
      <c r="AW10" s="44"/>
      <c r="AX10" s="44"/>
      <c r="AY10" s="44"/>
      <c r="AZ10" s="44"/>
      <c r="BA10" s="44"/>
      <c r="BB10" s="44">
        <f>データ!X6</f>
        <v>2323.0100000000002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R1b7O64MnmU3xq/BHzKjMrYDZotwCHHUUv7STeWTpHGITkilzrfd57DaC7GS7sljVe9kO1mj3itUQhL5VBmhSA==" saltValue="S3DPYfqubpsT3xJRqJoI8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313025</v>
      </c>
      <c r="D6" s="32">
        <f t="shared" si="3"/>
        <v>47</v>
      </c>
      <c r="E6" s="32">
        <f t="shared" si="3"/>
        <v>17</v>
      </c>
      <c r="F6" s="32">
        <f t="shared" si="3"/>
        <v>1</v>
      </c>
      <c r="G6" s="32">
        <f t="shared" si="3"/>
        <v>0</v>
      </c>
      <c r="H6" s="32" t="str">
        <f t="shared" si="3"/>
        <v>鳥取県　岩美町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64.62</v>
      </c>
      <c r="Q6" s="33">
        <f t="shared" si="3"/>
        <v>85.82</v>
      </c>
      <c r="R6" s="33">
        <f t="shared" si="3"/>
        <v>4622</v>
      </c>
      <c r="S6" s="33">
        <f t="shared" si="3"/>
        <v>11797</v>
      </c>
      <c r="T6" s="33">
        <f t="shared" si="3"/>
        <v>122.32</v>
      </c>
      <c r="U6" s="33">
        <f t="shared" si="3"/>
        <v>96.44</v>
      </c>
      <c r="V6" s="33">
        <f t="shared" si="3"/>
        <v>7573</v>
      </c>
      <c r="W6" s="33">
        <f t="shared" si="3"/>
        <v>3.26</v>
      </c>
      <c r="X6" s="33">
        <f t="shared" si="3"/>
        <v>2323.0100000000002</v>
      </c>
      <c r="Y6" s="34">
        <f>IF(Y7="",NA(),Y7)</f>
        <v>95.22</v>
      </c>
      <c r="Z6" s="34">
        <f t="shared" ref="Z6:AH6" si="4">IF(Z7="",NA(),Z7)</f>
        <v>98.62</v>
      </c>
      <c r="AA6" s="34">
        <f t="shared" si="4"/>
        <v>98.53</v>
      </c>
      <c r="AB6" s="34">
        <f t="shared" si="4"/>
        <v>100.15</v>
      </c>
      <c r="AC6" s="34">
        <f t="shared" si="4"/>
        <v>98.54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1154.21</v>
      </c>
      <c r="BG6" s="34">
        <f t="shared" ref="BG6:BO6" si="7">IF(BG7="",NA(),BG7)</f>
        <v>893.56</v>
      </c>
      <c r="BH6" s="34">
        <f t="shared" si="7"/>
        <v>743.44</v>
      </c>
      <c r="BI6" s="34">
        <f t="shared" si="7"/>
        <v>688.62</v>
      </c>
      <c r="BJ6" s="34">
        <f t="shared" si="7"/>
        <v>635.44000000000005</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80.290000000000006</v>
      </c>
      <c r="BR6" s="34">
        <f t="shared" ref="BR6:BZ6" si="8">IF(BR7="",NA(),BR7)</f>
        <v>89.48</v>
      </c>
      <c r="BS6" s="34">
        <f t="shared" si="8"/>
        <v>84.92</v>
      </c>
      <c r="BT6" s="34">
        <f t="shared" si="8"/>
        <v>86</v>
      </c>
      <c r="BU6" s="34">
        <f t="shared" si="8"/>
        <v>86.56</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260.97000000000003</v>
      </c>
      <c r="CC6" s="34">
        <f t="shared" ref="CC6:CK6" si="9">IF(CC7="",NA(),CC7)</f>
        <v>244.23</v>
      </c>
      <c r="CD6" s="34">
        <f t="shared" si="9"/>
        <v>258.82</v>
      </c>
      <c r="CE6" s="34">
        <f t="shared" si="9"/>
        <v>254.43</v>
      </c>
      <c r="CF6" s="34">
        <f t="shared" si="9"/>
        <v>252.12</v>
      </c>
      <c r="CG6" s="34">
        <f t="shared" si="9"/>
        <v>247.43</v>
      </c>
      <c r="CH6" s="34">
        <f t="shared" si="9"/>
        <v>248.89</v>
      </c>
      <c r="CI6" s="34">
        <f t="shared" si="9"/>
        <v>250.84</v>
      </c>
      <c r="CJ6" s="34">
        <f t="shared" si="9"/>
        <v>235.61</v>
      </c>
      <c r="CK6" s="34">
        <f t="shared" si="9"/>
        <v>216.21</v>
      </c>
      <c r="CL6" s="33" t="str">
        <f>IF(CL7="","",IF(CL7="-","【-】","【"&amp;SUBSTITUTE(TEXT(CL7,"#,##0.00"),"-","△")&amp;"】"))</f>
        <v>【136.39】</v>
      </c>
      <c r="CM6" s="34">
        <f>IF(CM7="",NA(),CM7)</f>
        <v>39.619999999999997</v>
      </c>
      <c r="CN6" s="34">
        <f t="shared" ref="CN6:CV6" si="10">IF(CN7="",NA(),CN7)</f>
        <v>39.14</v>
      </c>
      <c r="CO6" s="34">
        <f t="shared" si="10"/>
        <v>39.25</v>
      </c>
      <c r="CP6" s="34">
        <f t="shared" si="10"/>
        <v>39.49</v>
      </c>
      <c r="CQ6" s="34">
        <f t="shared" si="10"/>
        <v>39.909999999999997</v>
      </c>
      <c r="CR6" s="34">
        <f t="shared" si="10"/>
        <v>50.32</v>
      </c>
      <c r="CS6" s="34">
        <f t="shared" si="10"/>
        <v>49.89</v>
      </c>
      <c r="CT6" s="34">
        <f t="shared" si="10"/>
        <v>49.39</v>
      </c>
      <c r="CU6" s="34">
        <f t="shared" si="10"/>
        <v>49.25</v>
      </c>
      <c r="CV6" s="34">
        <f t="shared" si="10"/>
        <v>50.24</v>
      </c>
      <c r="CW6" s="33" t="str">
        <f>IF(CW7="","",IF(CW7="-","【-】","【"&amp;SUBSTITUTE(TEXT(CW7,"#,##0.00"),"-","△")&amp;"】"))</f>
        <v>【60.13】</v>
      </c>
      <c r="CX6" s="34">
        <f>IF(CX7="",NA(),CX7)</f>
        <v>85.29</v>
      </c>
      <c r="CY6" s="34">
        <f t="shared" ref="CY6:DG6" si="11">IF(CY7="",NA(),CY7)</f>
        <v>86.33</v>
      </c>
      <c r="CZ6" s="34">
        <f t="shared" si="11"/>
        <v>87.55</v>
      </c>
      <c r="DA6" s="34">
        <f t="shared" si="11"/>
        <v>88.22</v>
      </c>
      <c r="DB6" s="34">
        <f t="shared" si="11"/>
        <v>88.78</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0.3</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313025</v>
      </c>
      <c r="D7" s="36">
        <v>47</v>
      </c>
      <c r="E7" s="36">
        <v>17</v>
      </c>
      <c r="F7" s="36">
        <v>1</v>
      </c>
      <c r="G7" s="36">
        <v>0</v>
      </c>
      <c r="H7" s="36" t="s">
        <v>110</v>
      </c>
      <c r="I7" s="36" t="s">
        <v>111</v>
      </c>
      <c r="J7" s="36" t="s">
        <v>112</v>
      </c>
      <c r="K7" s="36" t="s">
        <v>113</v>
      </c>
      <c r="L7" s="36" t="s">
        <v>114</v>
      </c>
      <c r="M7" s="36" t="s">
        <v>115</v>
      </c>
      <c r="N7" s="37" t="s">
        <v>116</v>
      </c>
      <c r="O7" s="37" t="s">
        <v>117</v>
      </c>
      <c r="P7" s="37">
        <v>64.62</v>
      </c>
      <c r="Q7" s="37">
        <v>85.82</v>
      </c>
      <c r="R7" s="37">
        <v>4622</v>
      </c>
      <c r="S7" s="37">
        <v>11797</v>
      </c>
      <c r="T7" s="37">
        <v>122.32</v>
      </c>
      <c r="U7" s="37">
        <v>96.44</v>
      </c>
      <c r="V7" s="37">
        <v>7573</v>
      </c>
      <c r="W7" s="37">
        <v>3.26</v>
      </c>
      <c r="X7" s="37">
        <v>2323.0100000000002</v>
      </c>
      <c r="Y7" s="37">
        <v>95.22</v>
      </c>
      <c r="Z7" s="37">
        <v>98.62</v>
      </c>
      <c r="AA7" s="37">
        <v>98.53</v>
      </c>
      <c r="AB7" s="37">
        <v>100.15</v>
      </c>
      <c r="AC7" s="37">
        <v>98.54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1154.21</v>
      </c>
      <c r="BG7" s="37">
        <v>893.56</v>
      </c>
      <c r="BH7" s="37">
        <v>743.44</v>
      </c>
      <c r="BI7" s="37">
        <v>688.62</v>
      </c>
      <c r="BJ7" s="37">
        <v>635.44000000000005</v>
      </c>
      <c r="BK7" s="37">
        <v>1306.92</v>
      </c>
      <c r="BL7" s="37">
        <v>1203.71</v>
      </c>
      <c r="BM7" s="37">
        <v>1162.3599999999999</v>
      </c>
      <c r="BN7" s="37">
        <v>1047.6500000000001</v>
      </c>
      <c r="BO7" s="37">
        <v>1124.26</v>
      </c>
      <c r="BP7" s="37">
        <v>707.33</v>
      </c>
      <c r="BQ7" s="37">
        <v>80.290000000000006</v>
      </c>
      <c r="BR7" s="37">
        <v>89.48</v>
      </c>
      <c r="BS7" s="37">
        <v>84.92</v>
      </c>
      <c r="BT7" s="37">
        <v>86</v>
      </c>
      <c r="BU7" s="37">
        <v>86.56</v>
      </c>
      <c r="BV7" s="37">
        <v>68.510000000000005</v>
      </c>
      <c r="BW7" s="37">
        <v>69.739999999999995</v>
      </c>
      <c r="BX7" s="37">
        <v>68.209999999999994</v>
      </c>
      <c r="BY7" s="37">
        <v>74.040000000000006</v>
      </c>
      <c r="BZ7" s="37">
        <v>80.58</v>
      </c>
      <c r="CA7" s="37">
        <v>101.26</v>
      </c>
      <c r="CB7" s="37">
        <v>260.97000000000003</v>
      </c>
      <c r="CC7" s="37">
        <v>244.23</v>
      </c>
      <c r="CD7" s="37">
        <v>258.82</v>
      </c>
      <c r="CE7" s="37">
        <v>254.43</v>
      </c>
      <c r="CF7" s="37">
        <v>252.12</v>
      </c>
      <c r="CG7" s="37">
        <v>247.43</v>
      </c>
      <c r="CH7" s="37">
        <v>248.89</v>
      </c>
      <c r="CI7" s="37">
        <v>250.84</v>
      </c>
      <c r="CJ7" s="37">
        <v>235.61</v>
      </c>
      <c r="CK7" s="37">
        <v>216.21</v>
      </c>
      <c r="CL7" s="37">
        <v>136.38999999999999</v>
      </c>
      <c r="CM7" s="37">
        <v>39.619999999999997</v>
      </c>
      <c r="CN7" s="37">
        <v>39.14</v>
      </c>
      <c r="CO7" s="37">
        <v>39.25</v>
      </c>
      <c r="CP7" s="37">
        <v>39.49</v>
      </c>
      <c r="CQ7" s="37">
        <v>39.909999999999997</v>
      </c>
      <c r="CR7" s="37">
        <v>50.32</v>
      </c>
      <c r="CS7" s="37">
        <v>49.89</v>
      </c>
      <c r="CT7" s="37">
        <v>49.39</v>
      </c>
      <c r="CU7" s="37">
        <v>49.25</v>
      </c>
      <c r="CV7" s="37">
        <v>50.24</v>
      </c>
      <c r="CW7" s="37">
        <v>60.13</v>
      </c>
      <c r="CX7" s="37">
        <v>85.29</v>
      </c>
      <c r="CY7" s="37">
        <v>86.33</v>
      </c>
      <c r="CZ7" s="37">
        <v>87.55</v>
      </c>
      <c r="DA7" s="37">
        <v>88.22</v>
      </c>
      <c r="DB7" s="37">
        <v>88.78</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0.3</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2018-12-03T09:06:41Z</dcterms:created>
  <dcterms:modified xsi:type="dcterms:W3CDTF">2019-01-29T09:41:19Z</dcterms:modified>
  <cp:category/>
</cp:coreProperties>
</file>