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自治振興課H24以降\自治振興課H24以降\05_市町村公営企業\03_公営企業決算統計\03 経営比較分析表\Ｈ30年度\04_水道等\03_市町村回答\07_智頭町\"/>
    </mc:Choice>
  </mc:AlternateContent>
  <workbookProtection workbookAlgorithmName="SHA-512" workbookHashValue="4nEJoTw2OX/eeCv3C7az8PGf8W5IwwCI2jgPFsjYS8NDsytfPBjCd9VR6W2+g+CnoLmHmHZRayWXieKqxvmfhQ==" workbookSaltValue="B2R6K+KNPnmJqrytfgjk0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<sst xmlns="http://schemas.openxmlformats.org/spreadsheetml/2006/main" count="232" uniqueCount="120">
  <si>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</si>
  <si>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</si>
  <si>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</si>
  <si>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</si>
  <si>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</si>
  <si>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</si>
  <si>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</si>
  <si>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</si>
  <si>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</si>
  <si>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</si>
  <si>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</si>
  <si>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</si>
  <si>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</si>
  <si>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</si>
  <si>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</si>
  <si>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</si>
  <si>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</si>
  <si>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</si>
  <si>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</si>
  <si>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</si>
  <si>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</si>
  <si>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</si>
  <si>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</si>
  <si>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</si>
  <si>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</si>
  <si>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</si>
  <si>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</si>
  <si>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</si>
  <si>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</si>
  <si>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</si>
  <si>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</si>
  <si>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</si>
  <si>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</si>
  <si>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</si>
  <si>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</si>
  <si>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</si>
  <si>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</si>
  <si>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</si>
  <si>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</si>
  <si>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</si>
  <si>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</si>
  <si>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</si>
  <si>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</si>
  <si>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</si>
  <si>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</si>
  <si>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</si>
  <si>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</si>
  <si>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</si>
  <si>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</si>
  <si>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</si>
  <si>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</si>
  <si>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</si>
  <si>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</si>
  <si>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</si>
  <si>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</si>
  <si>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</si>
  <si>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</si>
  <si>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</si>
  <si>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</si>
  <si>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</si>
  <si>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</si>
  <si>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</si>
  <si>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</si>
  <si>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</si>
  <si>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</si>
  <si>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</si>
  <si>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</si>
  <si>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</si>
  <si>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</si>
  <si>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</si>
  <si>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</si>
  <si>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</si>
  <si>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</si>
  <si>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</si>
  <si>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</si>
  <si>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</si>
  <si>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</si>
  <si>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</si>
  <si>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</si>
  <si>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</si>
  <si>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</si>
  <si>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</si>
  <si>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</si>
  <si>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</si>
  <si>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</si>
  <si>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</si>
  <si>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</si>
  <si>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</si>
  <si>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</si>
  <si>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</si>
  <si>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</si>
  <si>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</si>
  <si>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</si>
  <si>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</si>
  <si>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</si>
  <si>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</si>
  <si>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</si>
  <si>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</si>
  <si>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</si>
  <si>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</si>
  <si>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</si>
  <si>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</si>
  <si>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</si>
  <si>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</si>
  <si>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</si>
  <si>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智頭町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</si>
  <si>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</si>
  <si>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</si>
  <si>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</si>
  <si>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</si>
  <si>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</si>
  <si>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</si>
  <si>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</si>
  <si>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</si>
  <si>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</si>
  <si>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</si>
  <si>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</si>
  <si>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予定外の支出がなければ、累積欠損金もなく例年は黒字であり、収入と支出のバランスは取れていると思われる。
　短期の支払能力についても、ここ数年は増加傾向にあり、類似団体と比較しても非常に高く十分な支払能力を持っている。
　負債については、近年新たな企業債を借りることなく償還のみのであるため、企業債残高は毎年減少している。給水収益も減少傾向ではあるが、類似団体と比較しても十分である。今年度は経営戦略策定のため他会計繰入金があったが、基本的に他会計繰入金は受けていない。
　給水原価については、全国平均と比較してもほぼ同額である。
　有収率については、平成27年から年々低下しており、漏水調査等行い漏水修理をしているが思うような成果は得られていない。類似他団体と比較しても低いため、早期発見、修理することで漏水を減少させて、さらに向上させていきたい。
</t>
    <rPh sb="5" eb="7">
      <t>シシュツ</t>
    </rPh>
    <rPh sb="69" eb="71">
      <t>スウネン</t>
    </rPh>
    <rPh sb="72" eb="74">
      <t>ゾウカ</t>
    </rPh>
    <rPh sb="192" eb="195">
      <t>コンネンド</t>
    </rPh>
    <rPh sb="196" eb="198">
      <t>ケイエイ</t>
    </rPh>
    <rPh sb="198" eb="200">
      <t>センリャク</t>
    </rPh>
    <rPh sb="200" eb="202">
      <t>サクテイ</t>
    </rPh>
    <rPh sb="205" eb="207">
      <t>タカイ</t>
    </rPh>
    <rPh sb="207" eb="208">
      <t>ケイ</t>
    </rPh>
    <rPh sb="208" eb="211">
      <t>クリイレキン</t>
    </rPh>
    <rPh sb="217" eb="219">
      <t>キホン</t>
    </rPh>
    <rPh sb="219" eb="220">
      <t>テキ</t>
    </rPh>
    <rPh sb="221" eb="223">
      <t>タカイ</t>
    </rPh>
    <rPh sb="223" eb="224">
      <t>ケイ</t>
    </rPh>
    <rPh sb="224" eb="227">
      <t>クリイレキン</t>
    </rPh>
    <rPh sb="228" eb="229">
      <t>ウ</t>
    </rPh>
    <rPh sb="276" eb="278">
      <t>ヘイセイ</t>
    </rPh>
    <rPh sb="280" eb="281">
      <t>ネン</t>
    </rPh>
    <rPh sb="283" eb="285">
      <t>ネンネン</t>
    </rPh>
    <rPh sb="285" eb="287">
      <t>テイカ</t>
    </rPh>
    <rPh sb="292" eb="294">
      <t>ロウスイ</t>
    </rPh>
    <rPh sb="294" eb="296">
      <t>チョウサ</t>
    </rPh>
    <rPh sb="296" eb="297">
      <t>トウ</t>
    </rPh>
    <rPh sb="297" eb="298">
      <t>オコナ</t>
    </rPh>
    <rPh sb="299" eb="301">
      <t>ロウスイ</t>
    </rPh>
    <rPh sb="301" eb="303">
      <t>シュウリ</t>
    </rPh>
    <rPh sb="309" eb="310">
      <t>オモ</t>
    </rPh>
    <rPh sb="314" eb="316">
      <t>セイカ</t>
    </rPh>
    <rPh sb="317" eb="318">
      <t>エ</t>
    </rPh>
    <phoneticPr fontId="16"/>
  </si>
  <si>
    <t>　平成26年度に大規模な施設の増設を行ったため、管路経年化率が大きく減少したが、まだ老朽管の更新が十分とは言えない状況である。
　平成10年度頃から下水道工事に併せて管路更新を行っているが、近年はペースダウンしているため、早急に老朽化、耐震化に対応していきたい。しかし、近年の集中的な投資のため、減価償却費が上昇しており、経営計画等と照らし合わせながらの計画的な更新をしていきたい。</t>
    <phoneticPr fontId="16"/>
  </si>
  <si>
    <t>　老朽管更新、耐震化、老朽施設更新には多額の費用がかかるため、自己財源のみではなく、企業債、補助金、繰入金等を十分に考慮した計画を作成し、なおかつ経営に負担をかけないよう、バランスの取れた更新を行っていきたい。</t>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</si>
</sst>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quot;-&quot;">
                  <c:v>1.17</c:v>
                </c:pt>
                <c:pt idx="1">
                  <c:v>0</c:v>
                </c:pt>
                <c:pt idx="2" formatCode="#,##0.00;&quot;△&quot;#,##0.00;&quot;-&quot;">
                  <c:v>3.07</c:v>
                </c:pt>
                <c:pt idx="3" formatCode="#,##0.00;&quot;△&quot;#,##0.00;&quot;-&quot;">
                  <c:v>7.0000000000000007E-2</c:v>
                </c:pt>
                <c:pt idx="4">
                  <c:v>0</c:v>
                </c:pt>
              </c:numCache>
            </c:numRef>
          </c:val>
          <c:extLst xmlns:c16r2="http://schemas.microsoft.com/office/drawing/2015/06/chart">
            <c:ext xmlns:c16="http://schemas.microsoft.com/office/drawing/2014/chart" uri="{C3380CC4-5D6E-409C-BE32-E72D297353CC}">
              <c16:uniqueId val="{00000000-648B-45CE-BD9D-0A5D5E7933DC}"/>
            </c:ext>
          </c:extLst>
        </c:ser>
        <c:dLbls>
          <c:showLegendKey val="0"/>
          <c:showVal val="0"/>
          <c:showCatName val="0"/>
          <c:showSerName val="0"/>
          <c:showPercent val="0"/>
          <c:showBubbleSize val="0"/>
        </c:dLbls>
        <c:gapWidth val="150"/>
        <c:axId val="311309488"/>
        <c:axId val="311316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0.23</c:v>
                </c:pt>
                <c:pt idx="1">
                  <c:v>0.34</c:v>
                </c:pt>
                <c:pt idx="2">
                  <c:v>0.28999999999999998</c:v>
                </c:pt>
                <c:pt idx="3">
                  <c:v>0.41</c:v>
                </c:pt>
                <c:pt idx="4">
                  <c:v>0.4</c:v>
                </c:pt>
              </c:numCache>
            </c:numRef>
          </c:val>
          <c:smooth val="0"/>
          <c:extLst xmlns:c16r2="http://schemas.microsoft.com/office/drawing/2015/06/chart">
            <c:ext xmlns:c16="http://schemas.microsoft.com/office/drawing/2014/chart" uri="{C3380CC4-5D6E-409C-BE32-E72D297353CC}">
              <c16:uniqueId val="{00000001-648B-45CE-BD9D-0A5D5E7933DC}"/>
            </c:ext>
          </c:extLst>
        </c:ser>
        <c:dLbls>
          <c:showLegendKey val="0"/>
          <c:showVal val="0"/>
          <c:showCatName val="0"/>
          <c:showSerName val="0"/>
          <c:showPercent val="0"/>
          <c:showBubbleSize val="0"/>
        </c:dLbls>
        <c:marker val="1"/>
        <c:smooth val="0"/>
        <c:axId val="311309488"/>
        <c:axId val="311316936"/>
      </c:lineChart>
      <c:dateAx>
        <c:axId val="311309488"/>
        <c:scaling>
          <c:orientation val="minMax"/>
        </c:scaling>
        <c:delete val="1"/>
        <c:axPos val="b"/>
        <c:numFmt formatCode="ge" sourceLinked="1"/>
        <c:majorTickMark val="none"/>
        <c:minorTickMark val="none"/>
        <c:tickLblPos val="none"/>
        <c:crossAx val="311316936"/>
        <c:crosses val="autoZero"/>
        <c:auto val="1"/>
        <c:lblOffset val="100"/>
        <c:baseTimeUnit val="years"/>
      </c:dateAx>
      <c:valAx>
        <c:axId val="311316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30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45.7</c:v>
                </c:pt>
                <c:pt idx="1">
                  <c:v>42.07</c:v>
                </c:pt>
                <c:pt idx="2">
                  <c:v>41.89</c:v>
                </c:pt>
                <c:pt idx="3">
                  <c:v>46.54</c:v>
                </c:pt>
                <c:pt idx="4">
                  <c:v>50.62</c:v>
                </c:pt>
              </c:numCache>
            </c:numRef>
          </c:val>
          <c:extLst xmlns:c16r2="http://schemas.microsoft.com/office/drawing/2015/06/chart">
            <c:ext xmlns:c16="http://schemas.microsoft.com/office/drawing/2014/chart" uri="{C3380CC4-5D6E-409C-BE32-E72D297353CC}">
              <c16:uniqueId val="{00000000-9443-4EB6-8239-A9D88D48B6E7}"/>
            </c:ext>
          </c:extLst>
        </c:ser>
        <c:dLbls>
          <c:showLegendKey val="0"/>
          <c:showVal val="0"/>
          <c:showCatName val="0"/>
          <c:showSerName val="0"/>
          <c:showPercent val="0"/>
          <c:showBubbleSize val="0"/>
        </c:dLbls>
        <c:gapWidth val="150"/>
        <c:axId val="427979216"/>
        <c:axId val="427979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41.24</c:v>
                </c:pt>
                <c:pt idx="1">
                  <c:v>40.700000000000003</c:v>
                </c:pt>
                <c:pt idx="2">
                  <c:v>39.909999999999997</c:v>
                </c:pt>
                <c:pt idx="3">
                  <c:v>41.09</c:v>
                </c:pt>
                <c:pt idx="4">
                  <c:v>38.979999999999997</c:v>
                </c:pt>
              </c:numCache>
            </c:numRef>
          </c:val>
          <c:smooth val="0"/>
          <c:extLst xmlns:c16r2="http://schemas.microsoft.com/office/drawing/2015/06/chart">
            <c:ext xmlns:c16="http://schemas.microsoft.com/office/drawing/2014/chart" uri="{C3380CC4-5D6E-409C-BE32-E72D297353CC}">
              <c16:uniqueId val="{00000001-9443-4EB6-8239-A9D88D48B6E7}"/>
            </c:ext>
          </c:extLst>
        </c:ser>
        <c:dLbls>
          <c:showLegendKey val="0"/>
          <c:showVal val="0"/>
          <c:showCatName val="0"/>
          <c:showSerName val="0"/>
          <c:showPercent val="0"/>
          <c:showBubbleSize val="0"/>
        </c:dLbls>
        <c:marker val="1"/>
        <c:smooth val="0"/>
        <c:axId val="427979216"/>
        <c:axId val="427979608"/>
      </c:lineChart>
      <c:dateAx>
        <c:axId val="427979216"/>
        <c:scaling>
          <c:orientation val="minMax"/>
        </c:scaling>
        <c:delete val="1"/>
        <c:axPos val="b"/>
        <c:numFmt formatCode="ge" sourceLinked="1"/>
        <c:majorTickMark val="none"/>
        <c:minorTickMark val="none"/>
        <c:tickLblPos val="none"/>
        <c:crossAx val="427979608"/>
        <c:crosses val="autoZero"/>
        <c:auto val="1"/>
        <c:lblOffset val="100"/>
        <c:baseTimeUnit val="years"/>
      </c:dateAx>
      <c:valAx>
        <c:axId val="427979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97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64.87</c:v>
                </c:pt>
                <c:pt idx="1">
                  <c:v>69.48</c:v>
                </c:pt>
                <c:pt idx="2">
                  <c:v>69.59</c:v>
                </c:pt>
                <c:pt idx="3">
                  <c:v>62.79</c:v>
                </c:pt>
                <c:pt idx="4">
                  <c:v>59.65</c:v>
                </c:pt>
              </c:numCache>
            </c:numRef>
          </c:val>
          <c:extLst xmlns:c16r2="http://schemas.microsoft.com/office/drawing/2015/06/chart">
            <c:ext xmlns:c16="http://schemas.microsoft.com/office/drawing/2014/chart" uri="{C3380CC4-5D6E-409C-BE32-E72D297353CC}">
              <c16:uniqueId val="{00000000-D313-4266-9103-6FDB2C65FDC7}"/>
            </c:ext>
          </c:extLst>
        </c:ser>
        <c:dLbls>
          <c:showLegendKey val="0"/>
          <c:showVal val="0"/>
          <c:showCatName val="0"/>
          <c:showSerName val="0"/>
          <c:showPercent val="0"/>
          <c:showBubbleSize val="0"/>
        </c:dLbls>
        <c:gapWidth val="150"/>
        <c:axId val="427975296"/>
        <c:axId val="427980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74.61</c:v>
                </c:pt>
                <c:pt idx="2">
                  <c:v>75.62</c:v>
                </c:pt>
                <c:pt idx="3">
                  <c:v>75.91</c:v>
                </c:pt>
                <c:pt idx="4">
                  <c:v>75.010000000000005</c:v>
                </c:pt>
              </c:numCache>
            </c:numRef>
          </c:val>
          <c:smooth val="0"/>
          <c:extLst xmlns:c16r2="http://schemas.microsoft.com/office/drawing/2015/06/chart">
            <c:ext xmlns:c16="http://schemas.microsoft.com/office/drawing/2014/chart" uri="{C3380CC4-5D6E-409C-BE32-E72D297353CC}">
              <c16:uniqueId val="{00000001-D313-4266-9103-6FDB2C65FDC7}"/>
            </c:ext>
          </c:extLst>
        </c:ser>
        <c:dLbls>
          <c:showLegendKey val="0"/>
          <c:showVal val="0"/>
          <c:showCatName val="0"/>
          <c:showSerName val="0"/>
          <c:showPercent val="0"/>
          <c:showBubbleSize val="0"/>
        </c:dLbls>
        <c:marker val="1"/>
        <c:smooth val="0"/>
        <c:axId val="427975296"/>
        <c:axId val="427980392"/>
      </c:lineChart>
      <c:dateAx>
        <c:axId val="427975296"/>
        <c:scaling>
          <c:orientation val="minMax"/>
        </c:scaling>
        <c:delete val="1"/>
        <c:axPos val="b"/>
        <c:numFmt formatCode="ge" sourceLinked="1"/>
        <c:majorTickMark val="none"/>
        <c:minorTickMark val="none"/>
        <c:tickLblPos val="none"/>
        <c:crossAx val="427980392"/>
        <c:crosses val="autoZero"/>
        <c:auto val="1"/>
        <c:lblOffset val="100"/>
        <c:baseTimeUnit val="years"/>
      </c:dateAx>
      <c:valAx>
        <c:axId val="427980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97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91.39</c:v>
                </c:pt>
                <c:pt idx="1">
                  <c:v>106.49</c:v>
                </c:pt>
                <c:pt idx="2">
                  <c:v>122.12</c:v>
                </c:pt>
                <c:pt idx="3">
                  <c:v>119.72</c:v>
                </c:pt>
                <c:pt idx="4">
                  <c:v>107.42</c:v>
                </c:pt>
              </c:numCache>
            </c:numRef>
          </c:val>
          <c:extLst xmlns:c16r2="http://schemas.microsoft.com/office/drawing/2015/06/chart">
            <c:ext xmlns:c16="http://schemas.microsoft.com/office/drawing/2014/chart" uri="{C3380CC4-5D6E-409C-BE32-E72D297353CC}">
              <c16:uniqueId val="{00000000-AF72-41DE-AB6E-92E9980986CC}"/>
            </c:ext>
          </c:extLst>
        </c:ser>
        <c:dLbls>
          <c:showLegendKey val="0"/>
          <c:showVal val="0"/>
          <c:showCatName val="0"/>
          <c:showSerName val="0"/>
          <c:showPercent val="0"/>
          <c:showBubbleSize val="0"/>
        </c:dLbls>
        <c:gapWidth val="150"/>
        <c:axId val="311312624"/>
        <c:axId val="31130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109.5</c:v>
                </c:pt>
                <c:pt idx="1">
                  <c:v>106.28</c:v>
                </c:pt>
                <c:pt idx="2">
                  <c:v>108.35</c:v>
                </c:pt>
                <c:pt idx="3">
                  <c:v>114.74</c:v>
                </c:pt>
                <c:pt idx="4">
                  <c:v>104.85</c:v>
                </c:pt>
              </c:numCache>
            </c:numRef>
          </c:val>
          <c:smooth val="0"/>
          <c:extLst xmlns:c16r2="http://schemas.microsoft.com/office/drawing/2015/06/chart">
            <c:ext xmlns:c16="http://schemas.microsoft.com/office/drawing/2014/chart" uri="{C3380CC4-5D6E-409C-BE32-E72D297353CC}">
              <c16:uniqueId val="{00000001-AF72-41DE-AB6E-92E9980986CC}"/>
            </c:ext>
          </c:extLst>
        </c:ser>
        <c:dLbls>
          <c:showLegendKey val="0"/>
          <c:showVal val="0"/>
          <c:showCatName val="0"/>
          <c:showSerName val="0"/>
          <c:showPercent val="0"/>
          <c:showBubbleSize val="0"/>
        </c:dLbls>
        <c:marker val="1"/>
        <c:smooth val="0"/>
        <c:axId val="311312624"/>
        <c:axId val="311309880"/>
      </c:lineChart>
      <c:dateAx>
        <c:axId val="311312624"/>
        <c:scaling>
          <c:orientation val="minMax"/>
        </c:scaling>
        <c:delete val="1"/>
        <c:axPos val="b"/>
        <c:numFmt formatCode="ge" sourceLinked="1"/>
        <c:majorTickMark val="none"/>
        <c:minorTickMark val="none"/>
        <c:tickLblPos val="none"/>
        <c:crossAx val="311309880"/>
        <c:crosses val="autoZero"/>
        <c:auto val="1"/>
        <c:lblOffset val="100"/>
        <c:baseTimeUnit val="years"/>
      </c:dateAx>
      <c:valAx>
        <c:axId val="311309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131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45.98</c:v>
                </c:pt>
                <c:pt idx="1">
                  <c:v>41.74</c:v>
                </c:pt>
                <c:pt idx="2">
                  <c:v>43.26</c:v>
                </c:pt>
                <c:pt idx="3">
                  <c:v>44.86</c:v>
                </c:pt>
                <c:pt idx="4">
                  <c:v>48.16</c:v>
                </c:pt>
              </c:numCache>
            </c:numRef>
          </c:val>
          <c:extLst xmlns:c16r2="http://schemas.microsoft.com/office/drawing/2015/06/chart">
            <c:ext xmlns:c16="http://schemas.microsoft.com/office/drawing/2014/chart" uri="{C3380CC4-5D6E-409C-BE32-E72D297353CC}">
              <c16:uniqueId val="{00000000-B7D4-4354-B0DF-1615026A92BA}"/>
            </c:ext>
          </c:extLst>
        </c:ser>
        <c:dLbls>
          <c:showLegendKey val="0"/>
          <c:showVal val="0"/>
          <c:showCatName val="0"/>
          <c:showSerName val="0"/>
          <c:showPercent val="0"/>
          <c:showBubbleSize val="0"/>
        </c:dLbls>
        <c:gapWidth val="150"/>
        <c:axId val="311310664"/>
        <c:axId val="311313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39.049999999999997</c:v>
                </c:pt>
                <c:pt idx="1">
                  <c:v>50.44</c:v>
                </c:pt>
                <c:pt idx="2">
                  <c:v>51.44</c:v>
                </c:pt>
                <c:pt idx="3">
                  <c:v>52.4</c:v>
                </c:pt>
                <c:pt idx="4">
                  <c:v>51.89</c:v>
                </c:pt>
              </c:numCache>
            </c:numRef>
          </c:val>
          <c:smooth val="0"/>
          <c:extLst xmlns:c16r2="http://schemas.microsoft.com/office/drawing/2015/06/chart">
            <c:ext xmlns:c16="http://schemas.microsoft.com/office/drawing/2014/chart" uri="{C3380CC4-5D6E-409C-BE32-E72D297353CC}">
              <c16:uniqueId val="{00000001-B7D4-4354-B0DF-1615026A92BA}"/>
            </c:ext>
          </c:extLst>
        </c:ser>
        <c:dLbls>
          <c:showLegendKey val="0"/>
          <c:showVal val="0"/>
          <c:showCatName val="0"/>
          <c:showSerName val="0"/>
          <c:showPercent val="0"/>
          <c:showBubbleSize val="0"/>
        </c:dLbls>
        <c:marker val="1"/>
        <c:smooth val="0"/>
        <c:axId val="311310664"/>
        <c:axId val="311313016"/>
      </c:lineChart>
      <c:dateAx>
        <c:axId val="311310664"/>
        <c:scaling>
          <c:orientation val="minMax"/>
        </c:scaling>
        <c:delete val="1"/>
        <c:axPos val="b"/>
        <c:numFmt formatCode="ge" sourceLinked="1"/>
        <c:majorTickMark val="none"/>
        <c:minorTickMark val="none"/>
        <c:tickLblPos val="none"/>
        <c:crossAx val="311313016"/>
        <c:crosses val="autoZero"/>
        <c:auto val="1"/>
        <c:lblOffset val="100"/>
        <c:baseTimeUnit val="years"/>
      </c:dateAx>
      <c:valAx>
        <c:axId val="311313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31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23.85</c:v>
                </c:pt>
                <c:pt idx="1">
                  <c:v>14.96</c:v>
                </c:pt>
                <c:pt idx="2">
                  <c:v>9.56</c:v>
                </c:pt>
                <c:pt idx="3">
                  <c:v>9.27</c:v>
                </c:pt>
                <c:pt idx="4">
                  <c:v>9.27</c:v>
                </c:pt>
              </c:numCache>
            </c:numRef>
          </c:val>
          <c:extLst xmlns:c16r2="http://schemas.microsoft.com/office/drawing/2015/06/chart">
            <c:ext xmlns:c16="http://schemas.microsoft.com/office/drawing/2014/chart" uri="{C3380CC4-5D6E-409C-BE32-E72D297353CC}">
              <c16:uniqueId val="{00000000-54B5-4DBE-ABCD-26A6ECE6DFC1}"/>
            </c:ext>
          </c:extLst>
        </c:ser>
        <c:dLbls>
          <c:showLegendKey val="0"/>
          <c:showVal val="0"/>
          <c:showCatName val="0"/>
          <c:showSerName val="0"/>
          <c:showPercent val="0"/>
          <c:showBubbleSize val="0"/>
        </c:dLbls>
        <c:gapWidth val="150"/>
        <c:axId val="311311840"/>
        <c:axId val="311313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8.18</c:v>
                </c:pt>
                <c:pt idx="1">
                  <c:v>9.64</c:v>
                </c:pt>
                <c:pt idx="2">
                  <c:v>11.68</c:v>
                </c:pt>
                <c:pt idx="3">
                  <c:v>14.01</c:v>
                </c:pt>
                <c:pt idx="4">
                  <c:v>14.74</c:v>
                </c:pt>
              </c:numCache>
            </c:numRef>
          </c:val>
          <c:smooth val="0"/>
          <c:extLst xmlns:c16r2="http://schemas.microsoft.com/office/drawing/2015/06/chart">
            <c:ext xmlns:c16="http://schemas.microsoft.com/office/drawing/2014/chart" uri="{C3380CC4-5D6E-409C-BE32-E72D297353CC}">
              <c16:uniqueId val="{00000001-54B5-4DBE-ABCD-26A6ECE6DFC1}"/>
            </c:ext>
          </c:extLst>
        </c:ser>
        <c:dLbls>
          <c:showLegendKey val="0"/>
          <c:showVal val="0"/>
          <c:showCatName val="0"/>
          <c:showSerName val="0"/>
          <c:showPercent val="0"/>
          <c:showBubbleSize val="0"/>
        </c:dLbls>
        <c:marker val="1"/>
        <c:smooth val="0"/>
        <c:axId val="311311840"/>
        <c:axId val="311313800"/>
      </c:lineChart>
      <c:dateAx>
        <c:axId val="311311840"/>
        <c:scaling>
          <c:orientation val="minMax"/>
        </c:scaling>
        <c:delete val="1"/>
        <c:axPos val="b"/>
        <c:numFmt formatCode="ge" sourceLinked="1"/>
        <c:majorTickMark val="none"/>
        <c:minorTickMark val="none"/>
        <c:tickLblPos val="none"/>
        <c:crossAx val="311313800"/>
        <c:crosses val="autoZero"/>
        <c:auto val="1"/>
        <c:lblOffset val="100"/>
        <c:baseTimeUnit val="years"/>
      </c:dateAx>
      <c:valAx>
        <c:axId val="31131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31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35A-4DEF-AA3D-DC0BDA07AA89}"/>
            </c:ext>
          </c:extLst>
        </c:ser>
        <c:dLbls>
          <c:showLegendKey val="0"/>
          <c:showVal val="0"/>
          <c:showCatName val="0"/>
          <c:showSerName val="0"/>
          <c:showPercent val="0"/>
          <c:showBubbleSize val="0"/>
        </c:dLbls>
        <c:gapWidth val="150"/>
        <c:axId val="427762000"/>
        <c:axId val="427764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44.3</c:v>
                </c:pt>
                <c:pt idx="1">
                  <c:v>32.31</c:v>
                </c:pt>
                <c:pt idx="2">
                  <c:v>26.85</c:v>
                </c:pt>
                <c:pt idx="3">
                  <c:v>27.19</c:v>
                </c:pt>
                <c:pt idx="4">
                  <c:v>27.52</c:v>
                </c:pt>
              </c:numCache>
            </c:numRef>
          </c:val>
          <c:smooth val="0"/>
          <c:extLst xmlns:c16r2="http://schemas.microsoft.com/office/drawing/2015/06/chart">
            <c:ext xmlns:c16="http://schemas.microsoft.com/office/drawing/2014/chart" uri="{C3380CC4-5D6E-409C-BE32-E72D297353CC}">
              <c16:uniqueId val="{00000001-C35A-4DEF-AA3D-DC0BDA07AA89}"/>
            </c:ext>
          </c:extLst>
        </c:ser>
        <c:dLbls>
          <c:showLegendKey val="0"/>
          <c:showVal val="0"/>
          <c:showCatName val="0"/>
          <c:showSerName val="0"/>
          <c:showPercent val="0"/>
          <c:showBubbleSize val="0"/>
        </c:dLbls>
        <c:marker val="1"/>
        <c:smooth val="0"/>
        <c:axId val="427762000"/>
        <c:axId val="427764744"/>
      </c:lineChart>
      <c:dateAx>
        <c:axId val="427762000"/>
        <c:scaling>
          <c:orientation val="minMax"/>
        </c:scaling>
        <c:delete val="1"/>
        <c:axPos val="b"/>
        <c:numFmt formatCode="ge" sourceLinked="1"/>
        <c:majorTickMark val="none"/>
        <c:minorTickMark val="none"/>
        <c:tickLblPos val="none"/>
        <c:crossAx val="427764744"/>
        <c:crosses val="autoZero"/>
        <c:auto val="1"/>
        <c:lblOffset val="100"/>
        <c:baseTimeUnit val="years"/>
      </c:dateAx>
      <c:valAx>
        <c:axId val="427764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776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7511.43</c:v>
                </c:pt>
                <c:pt idx="1">
                  <c:v>1298.46</c:v>
                </c:pt>
                <c:pt idx="2">
                  <c:v>1283.81</c:v>
                </c:pt>
                <c:pt idx="3">
                  <c:v>1365.51</c:v>
                </c:pt>
                <c:pt idx="4">
                  <c:v>1637.58</c:v>
                </c:pt>
              </c:numCache>
            </c:numRef>
          </c:val>
          <c:extLst xmlns:c16r2="http://schemas.microsoft.com/office/drawing/2015/06/chart">
            <c:ext xmlns:c16="http://schemas.microsoft.com/office/drawing/2014/chart" uri="{C3380CC4-5D6E-409C-BE32-E72D297353CC}">
              <c16:uniqueId val="{00000000-6F04-4B47-A9D1-A8F6ABE09395}"/>
            </c:ext>
          </c:extLst>
        </c:ser>
        <c:dLbls>
          <c:showLegendKey val="0"/>
          <c:showVal val="0"/>
          <c:showCatName val="0"/>
          <c:showSerName val="0"/>
          <c:showPercent val="0"/>
          <c:showBubbleSize val="0"/>
        </c:dLbls>
        <c:gapWidth val="150"/>
        <c:axId val="427762784"/>
        <c:axId val="427763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2098.87</c:v>
                </c:pt>
                <c:pt idx="1">
                  <c:v>571.29999999999995</c:v>
                </c:pt>
                <c:pt idx="2">
                  <c:v>527.82000000000005</c:v>
                </c:pt>
                <c:pt idx="3">
                  <c:v>477.44</c:v>
                </c:pt>
                <c:pt idx="4">
                  <c:v>445.85</c:v>
                </c:pt>
              </c:numCache>
            </c:numRef>
          </c:val>
          <c:smooth val="0"/>
          <c:extLst xmlns:c16r2="http://schemas.microsoft.com/office/drawing/2015/06/chart">
            <c:ext xmlns:c16="http://schemas.microsoft.com/office/drawing/2014/chart" uri="{C3380CC4-5D6E-409C-BE32-E72D297353CC}">
              <c16:uniqueId val="{00000001-6F04-4B47-A9D1-A8F6ABE09395}"/>
            </c:ext>
          </c:extLst>
        </c:ser>
        <c:dLbls>
          <c:showLegendKey val="0"/>
          <c:showVal val="0"/>
          <c:showCatName val="0"/>
          <c:showSerName val="0"/>
          <c:showPercent val="0"/>
          <c:showBubbleSize val="0"/>
        </c:dLbls>
        <c:marker val="1"/>
        <c:smooth val="0"/>
        <c:axId val="427762784"/>
        <c:axId val="427763176"/>
      </c:lineChart>
      <c:dateAx>
        <c:axId val="427762784"/>
        <c:scaling>
          <c:orientation val="minMax"/>
        </c:scaling>
        <c:delete val="1"/>
        <c:axPos val="b"/>
        <c:numFmt formatCode="ge" sourceLinked="1"/>
        <c:majorTickMark val="none"/>
        <c:minorTickMark val="none"/>
        <c:tickLblPos val="none"/>
        <c:crossAx val="427763176"/>
        <c:crosses val="autoZero"/>
        <c:auto val="1"/>
        <c:lblOffset val="100"/>
        <c:baseTimeUnit val="years"/>
      </c:dateAx>
      <c:valAx>
        <c:axId val="427763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776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160.93</c:v>
                </c:pt>
                <c:pt idx="1">
                  <c:v>142.13999999999999</c:v>
                </c:pt>
                <c:pt idx="2">
                  <c:v>118.24</c:v>
                </c:pt>
                <c:pt idx="3">
                  <c:v>93.54</c:v>
                </c:pt>
                <c:pt idx="4">
                  <c:v>69.819999999999993</c:v>
                </c:pt>
              </c:numCache>
            </c:numRef>
          </c:val>
          <c:extLst xmlns:c16r2="http://schemas.microsoft.com/office/drawing/2015/06/chart">
            <c:ext xmlns:c16="http://schemas.microsoft.com/office/drawing/2014/chart" uri="{C3380CC4-5D6E-409C-BE32-E72D297353CC}">
              <c16:uniqueId val="{00000000-D509-419B-8FA8-4CAE7C637A8F}"/>
            </c:ext>
          </c:extLst>
        </c:ser>
        <c:dLbls>
          <c:showLegendKey val="0"/>
          <c:showVal val="0"/>
          <c:showCatName val="0"/>
          <c:showSerName val="0"/>
          <c:showPercent val="0"/>
          <c:showBubbleSize val="0"/>
        </c:dLbls>
        <c:gapWidth val="150"/>
        <c:axId val="427763568"/>
        <c:axId val="427760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536.9</c:v>
                </c:pt>
                <c:pt idx="1">
                  <c:v>495.43</c:v>
                </c:pt>
                <c:pt idx="2">
                  <c:v>488.5</c:v>
                </c:pt>
                <c:pt idx="3">
                  <c:v>485.75</c:v>
                </c:pt>
                <c:pt idx="4">
                  <c:v>516.34</c:v>
                </c:pt>
              </c:numCache>
            </c:numRef>
          </c:val>
          <c:smooth val="0"/>
          <c:extLst xmlns:c16r2="http://schemas.microsoft.com/office/drawing/2015/06/chart">
            <c:ext xmlns:c16="http://schemas.microsoft.com/office/drawing/2014/chart" uri="{C3380CC4-5D6E-409C-BE32-E72D297353CC}">
              <c16:uniqueId val="{00000001-D509-419B-8FA8-4CAE7C637A8F}"/>
            </c:ext>
          </c:extLst>
        </c:ser>
        <c:dLbls>
          <c:showLegendKey val="0"/>
          <c:showVal val="0"/>
          <c:showCatName val="0"/>
          <c:showSerName val="0"/>
          <c:showPercent val="0"/>
          <c:showBubbleSize val="0"/>
        </c:dLbls>
        <c:marker val="1"/>
        <c:smooth val="0"/>
        <c:axId val="427763568"/>
        <c:axId val="427760824"/>
      </c:lineChart>
      <c:dateAx>
        <c:axId val="427763568"/>
        <c:scaling>
          <c:orientation val="minMax"/>
        </c:scaling>
        <c:delete val="1"/>
        <c:axPos val="b"/>
        <c:numFmt formatCode="ge" sourceLinked="1"/>
        <c:majorTickMark val="none"/>
        <c:minorTickMark val="none"/>
        <c:tickLblPos val="none"/>
        <c:crossAx val="427760824"/>
        <c:crosses val="autoZero"/>
        <c:auto val="1"/>
        <c:lblOffset val="100"/>
        <c:baseTimeUnit val="years"/>
      </c:dateAx>
      <c:valAx>
        <c:axId val="427760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776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89.7</c:v>
                </c:pt>
                <c:pt idx="1">
                  <c:v>104.85</c:v>
                </c:pt>
                <c:pt idx="2">
                  <c:v>129.31</c:v>
                </c:pt>
                <c:pt idx="3">
                  <c:v>124.88</c:v>
                </c:pt>
                <c:pt idx="4">
                  <c:v>104.24</c:v>
                </c:pt>
              </c:numCache>
            </c:numRef>
          </c:val>
          <c:extLst xmlns:c16r2="http://schemas.microsoft.com/office/drawing/2015/06/chart">
            <c:ext xmlns:c16="http://schemas.microsoft.com/office/drawing/2014/chart" uri="{C3380CC4-5D6E-409C-BE32-E72D297353CC}">
              <c16:uniqueId val="{00000000-2288-4F01-946D-C0F11ACB262D}"/>
            </c:ext>
          </c:extLst>
        </c:ser>
        <c:dLbls>
          <c:showLegendKey val="0"/>
          <c:showVal val="0"/>
          <c:showCatName val="0"/>
          <c:showSerName val="0"/>
          <c:showPercent val="0"/>
          <c:showBubbleSize val="0"/>
        </c:dLbls>
        <c:gapWidth val="150"/>
        <c:axId val="427764352"/>
        <c:axId val="42797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80.010000000000005</c:v>
                </c:pt>
                <c:pt idx="1">
                  <c:v>81.900000000000006</c:v>
                </c:pt>
                <c:pt idx="2">
                  <c:v>82.42</c:v>
                </c:pt>
                <c:pt idx="3">
                  <c:v>83.59</c:v>
                </c:pt>
                <c:pt idx="4">
                  <c:v>83.27</c:v>
                </c:pt>
              </c:numCache>
            </c:numRef>
          </c:val>
          <c:smooth val="0"/>
          <c:extLst xmlns:c16r2="http://schemas.microsoft.com/office/drawing/2015/06/chart">
            <c:ext xmlns:c16="http://schemas.microsoft.com/office/drawing/2014/chart" uri="{C3380CC4-5D6E-409C-BE32-E72D297353CC}">
              <c16:uniqueId val="{00000001-2288-4F01-946D-C0F11ACB262D}"/>
            </c:ext>
          </c:extLst>
        </c:ser>
        <c:dLbls>
          <c:showLegendKey val="0"/>
          <c:showVal val="0"/>
          <c:showCatName val="0"/>
          <c:showSerName val="0"/>
          <c:showPercent val="0"/>
          <c:showBubbleSize val="0"/>
        </c:dLbls>
        <c:marker val="1"/>
        <c:smooth val="0"/>
        <c:axId val="427764352"/>
        <c:axId val="427977648"/>
      </c:lineChart>
      <c:dateAx>
        <c:axId val="427764352"/>
        <c:scaling>
          <c:orientation val="minMax"/>
        </c:scaling>
        <c:delete val="1"/>
        <c:axPos val="b"/>
        <c:numFmt formatCode="ge" sourceLinked="1"/>
        <c:majorTickMark val="none"/>
        <c:minorTickMark val="none"/>
        <c:tickLblPos val="none"/>
        <c:crossAx val="427977648"/>
        <c:crosses val="autoZero"/>
        <c:auto val="1"/>
        <c:lblOffset val="100"/>
        <c:baseTimeUnit val="years"/>
      </c:dateAx>
      <c:valAx>
        <c:axId val="42797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76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252.79</c:v>
                </c:pt>
                <c:pt idx="1">
                  <c:v>214.21</c:v>
                </c:pt>
                <c:pt idx="2">
                  <c:v>174.5</c:v>
                </c:pt>
                <c:pt idx="3">
                  <c:v>182.31</c:v>
                </c:pt>
                <c:pt idx="4">
                  <c:v>213.83</c:v>
                </c:pt>
              </c:numCache>
            </c:numRef>
          </c:val>
          <c:extLst xmlns:c16r2="http://schemas.microsoft.com/office/drawing/2015/06/chart">
            <c:ext xmlns:c16="http://schemas.microsoft.com/office/drawing/2014/chart" uri="{C3380CC4-5D6E-409C-BE32-E72D297353CC}">
              <c16:uniqueId val="{00000000-FF54-490E-8237-3EF898F26B3A}"/>
            </c:ext>
          </c:extLst>
        </c:ser>
        <c:dLbls>
          <c:showLegendKey val="0"/>
          <c:showVal val="0"/>
          <c:showCatName val="0"/>
          <c:showSerName val="0"/>
          <c:showPercent val="0"/>
          <c:showBubbleSize val="0"/>
        </c:dLbls>
        <c:gapWidth val="150"/>
        <c:axId val="427978824"/>
        <c:axId val="42798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232.46</c:v>
                </c:pt>
                <c:pt idx="1">
                  <c:v>227.97</c:v>
                </c:pt>
                <c:pt idx="2">
                  <c:v>226.99</c:v>
                </c:pt>
                <c:pt idx="3">
                  <c:v>230.22</c:v>
                </c:pt>
                <c:pt idx="4">
                  <c:v>228.81</c:v>
                </c:pt>
              </c:numCache>
            </c:numRef>
          </c:val>
          <c:smooth val="0"/>
          <c:extLst xmlns:c16r2="http://schemas.microsoft.com/office/drawing/2015/06/chart">
            <c:ext xmlns:c16="http://schemas.microsoft.com/office/drawing/2014/chart" uri="{C3380CC4-5D6E-409C-BE32-E72D297353CC}">
              <c16:uniqueId val="{00000001-FF54-490E-8237-3EF898F26B3A}"/>
            </c:ext>
          </c:extLst>
        </c:ser>
        <c:dLbls>
          <c:showLegendKey val="0"/>
          <c:showVal val="0"/>
          <c:showCatName val="0"/>
          <c:showSerName val="0"/>
          <c:showPercent val="0"/>
          <c:showBubbleSize val="0"/>
        </c:dLbls>
        <c:marker val="1"/>
        <c:smooth val="0"/>
        <c:axId val="427978824"/>
        <c:axId val="427980000"/>
      </c:lineChart>
      <c:dateAx>
        <c:axId val="427978824"/>
        <c:scaling>
          <c:orientation val="minMax"/>
        </c:scaling>
        <c:delete val="1"/>
        <c:axPos val="b"/>
        <c:numFmt formatCode="ge" sourceLinked="1"/>
        <c:majorTickMark val="none"/>
        <c:minorTickMark val="none"/>
        <c:tickLblPos val="none"/>
        <c:crossAx val="427980000"/>
        <c:crosses val="autoZero"/>
        <c:auto val="1"/>
        <c:lblOffset val="100"/>
        <c:baseTimeUnit val="years"/>
      </c:dateAx>
      <c:valAx>
        <c:axId val="42798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97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Z85"/>
  <sheetViews>
    <sheetView showGridLines="0" tabSelected="1" view="pageBreakPreview" zoomScale="70" zoomScaleNormal="90" zoomScaleSheetLayoutView="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智頭町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A9</v>
      </c>
      <c r="X8" s="58"/>
      <c r="Y8" s="58"/>
      <c r="Z8" s="58"/>
      <c r="AA8" s="58"/>
      <c r="AB8" s="58"/>
      <c r="AC8" s="58"/>
      <c r="AD8" s="58" t="str">
        <f>データ!$M$6</f>
        <v>非設置</v>
      </c>
      <c r="AE8" s="58"/>
      <c r="AF8" s="58"/>
      <c r="AG8" s="58"/>
      <c r="AH8" s="58"/>
      <c r="AI8" s="58"/>
      <c r="AJ8" s="58"/>
      <c r="AK8" s="4"/>
      <c r="AL8" s="59">
        <f>データ!$R$6</f>
        <v>7267</v>
      </c>
      <c r="AM8" s="59"/>
      <c r="AN8" s="59"/>
      <c r="AO8" s="59"/>
      <c r="AP8" s="59"/>
      <c r="AQ8" s="59"/>
      <c r="AR8" s="59"/>
      <c r="AS8" s="59"/>
      <c r="AT8" s="50">
        <f>データ!$S$6</f>
        <v>224.7</v>
      </c>
      <c r="AU8" s="51"/>
      <c r="AV8" s="51"/>
      <c r="AW8" s="51"/>
      <c r="AX8" s="51"/>
      <c r="AY8" s="51"/>
      <c r="AZ8" s="51"/>
      <c r="BA8" s="51"/>
      <c r="BB8" s="52">
        <f>データ!$T$6</f>
        <v>32.340000000000003</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94.77</v>
      </c>
      <c r="J10" s="51"/>
      <c r="K10" s="51"/>
      <c r="L10" s="51"/>
      <c r="M10" s="51"/>
      <c r="N10" s="51"/>
      <c r="O10" s="62"/>
      <c r="P10" s="52">
        <f>データ!$P$6</f>
        <v>34.96</v>
      </c>
      <c r="Q10" s="52"/>
      <c r="R10" s="52"/>
      <c r="S10" s="52"/>
      <c r="T10" s="52"/>
      <c r="U10" s="52"/>
      <c r="V10" s="52"/>
      <c r="W10" s="59">
        <f>データ!$Q$6</f>
        <v>3780</v>
      </c>
      <c r="X10" s="59"/>
      <c r="Y10" s="59"/>
      <c r="Z10" s="59"/>
      <c r="AA10" s="59"/>
      <c r="AB10" s="59"/>
      <c r="AC10" s="59"/>
      <c r="AD10" s="2"/>
      <c r="AE10" s="2"/>
      <c r="AF10" s="2"/>
      <c r="AG10" s="2"/>
      <c r="AH10" s="4"/>
      <c r="AI10" s="4"/>
      <c r="AJ10" s="4"/>
      <c r="AK10" s="4"/>
      <c r="AL10" s="59">
        <f>データ!$U$6</f>
        <v>2501</v>
      </c>
      <c r="AM10" s="59"/>
      <c r="AN10" s="59"/>
      <c r="AO10" s="59"/>
      <c r="AP10" s="59"/>
      <c r="AQ10" s="59"/>
      <c r="AR10" s="59"/>
      <c r="AS10" s="59"/>
      <c r="AT10" s="50">
        <f>データ!$V$6</f>
        <v>2.0099999999999998</v>
      </c>
      <c r="AU10" s="51"/>
      <c r="AV10" s="51"/>
      <c r="AW10" s="51"/>
      <c r="AX10" s="51"/>
      <c r="AY10" s="51"/>
      <c r="AZ10" s="51"/>
      <c r="BA10" s="51"/>
      <c r="BB10" s="52">
        <f>データ!$W$6</f>
        <v>1244.28</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sjYdNrkSiBUSiklQWK8CuS7tzje4wqADBmcO7kLAgco4e2tYmSU8Yg4W4j8v4yIGEhBy7JEHSiDatJHnJi+bzQ==" saltValue="41WuFD3X8wkPCQ0WLMSes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313289</v>
      </c>
      <c r="D6" s="33">
        <f t="shared" si="3"/>
        <v>46</v>
      </c>
      <c r="E6" s="33">
        <f t="shared" si="3"/>
        <v>1</v>
      </c>
      <c r="F6" s="33">
        <f t="shared" si="3"/>
        <v>0</v>
      </c>
      <c r="G6" s="33">
        <f t="shared" si="3"/>
        <v>1</v>
      </c>
      <c r="H6" s="33" t="str">
        <f t="shared" si="3"/>
        <v>鳥取県　智頭町</v>
      </c>
      <c r="I6" s="33" t="str">
        <f t="shared" si="3"/>
        <v>法適用</v>
      </c>
      <c r="J6" s="33" t="str">
        <f t="shared" si="3"/>
        <v>水道事業</v>
      </c>
      <c r="K6" s="33" t="str">
        <f t="shared" si="3"/>
        <v>末端給水事業</v>
      </c>
      <c r="L6" s="33" t="str">
        <f t="shared" si="3"/>
        <v>A9</v>
      </c>
      <c r="M6" s="33" t="str">
        <f t="shared" si="3"/>
        <v>非設置</v>
      </c>
      <c r="N6" s="34" t="str">
        <f t="shared" si="3"/>
        <v>-</v>
      </c>
      <c r="O6" s="34">
        <f t="shared" si="3"/>
        <v>94.77</v>
      </c>
      <c r="P6" s="34">
        <f t="shared" si="3"/>
        <v>34.96</v>
      </c>
      <c r="Q6" s="34">
        <f t="shared" si="3"/>
        <v>3780</v>
      </c>
      <c r="R6" s="34">
        <f t="shared" si="3"/>
        <v>7267</v>
      </c>
      <c r="S6" s="34">
        <f t="shared" si="3"/>
        <v>224.7</v>
      </c>
      <c r="T6" s="34">
        <f t="shared" si="3"/>
        <v>32.340000000000003</v>
      </c>
      <c r="U6" s="34">
        <f t="shared" si="3"/>
        <v>2501</v>
      </c>
      <c r="V6" s="34">
        <f t="shared" si="3"/>
        <v>2.0099999999999998</v>
      </c>
      <c r="W6" s="34">
        <f t="shared" si="3"/>
        <v>1244.28</v>
      </c>
      <c r="X6" s="35">
        <f>IF(X7="",NA(),X7)</f>
        <v>91.39</v>
      </c>
      <c r="Y6" s="35">
        <f t="shared" ref="Y6:AG6" si="4">IF(Y7="",NA(),Y7)</f>
        <v>106.49</v>
      </c>
      <c r="Z6" s="35">
        <f t="shared" si="4"/>
        <v>122.12</v>
      </c>
      <c r="AA6" s="35">
        <f t="shared" si="4"/>
        <v>119.72</v>
      </c>
      <c r="AB6" s="35">
        <f t="shared" si="4"/>
        <v>107.42</v>
      </c>
      <c r="AC6" s="35">
        <f t="shared" si="4"/>
        <v>109.5</v>
      </c>
      <c r="AD6" s="35">
        <f t="shared" si="4"/>
        <v>106.28</v>
      </c>
      <c r="AE6" s="35">
        <f t="shared" si="4"/>
        <v>108.35</v>
      </c>
      <c r="AF6" s="35">
        <f t="shared" si="4"/>
        <v>114.74</v>
      </c>
      <c r="AG6" s="35">
        <f t="shared" si="4"/>
        <v>104.85</v>
      </c>
      <c r="AH6" s="34" t="str">
        <f>IF(AH7="","",IF(AH7="-","【-】","【"&amp;SUBSTITUTE(TEXT(AH7,"#,##0.00"),"-","△")&amp;"】"))</f>
        <v>【113.39】</v>
      </c>
      <c r="AI6" s="34">
        <f>IF(AI7="",NA(),AI7)</f>
        <v>0</v>
      </c>
      <c r="AJ6" s="34">
        <f t="shared" ref="AJ6:AR6" si="5">IF(AJ7="",NA(),AJ7)</f>
        <v>0</v>
      </c>
      <c r="AK6" s="34">
        <f t="shared" si="5"/>
        <v>0</v>
      </c>
      <c r="AL6" s="34">
        <f t="shared" si="5"/>
        <v>0</v>
      </c>
      <c r="AM6" s="34">
        <f t="shared" si="5"/>
        <v>0</v>
      </c>
      <c r="AN6" s="35">
        <f t="shared" si="5"/>
        <v>44.3</v>
      </c>
      <c r="AO6" s="35">
        <f t="shared" si="5"/>
        <v>32.31</v>
      </c>
      <c r="AP6" s="35">
        <f t="shared" si="5"/>
        <v>26.85</v>
      </c>
      <c r="AQ6" s="35">
        <f t="shared" si="5"/>
        <v>27.19</v>
      </c>
      <c r="AR6" s="35">
        <f t="shared" si="5"/>
        <v>27.52</v>
      </c>
      <c r="AS6" s="34" t="str">
        <f>IF(AS7="","",IF(AS7="-","【-】","【"&amp;SUBSTITUTE(TEXT(AS7,"#,##0.00"),"-","△")&amp;"】"))</f>
        <v>【0.85】</v>
      </c>
      <c r="AT6" s="35">
        <f>IF(AT7="",NA(),AT7)</f>
        <v>7511.43</v>
      </c>
      <c r="AU6" s="35">
        <f t="shared" ref="AU6:BC6" si="6">IF(AU7="",NA(),AU7)</f>
        <v>1298.46</v>
      </c>
      <c r="AV6" s="35">
        <f t="shared" si="6"/>
        <v>1283.81</v>
      </c>
      <c r="AW6" s="35">
        <f t="shared" si="6"/>
        <v>1365.51</v>
      </c>
      <c r="AX6" s="35">
        <f t="shared" si="6"/>
        <v>1637.58</v>
      </c>
      <c r="AY6" s="35">
        <f t="shared" si="6"/>
        <v>2098.87</v>
      </c>
      <c r="AZ6" s="35">
        <f t="shared" si="6"/>
        <v>571.29999999999995</v>
      </c>
      <c r="BA6" s="35">
        <f t="shared" si="6"/>
        <v>527.82000000000005</v>
      </c>
      <c r="BB6" s="35">
        <f t="shared" si="6"/>
        <v>477.44</v>
      </c>
      <c r="BC6" s="35">
        <f t="shared" si="6"/>
        <v>445.85</v>
      </c>
      <c r="BD6" s="34" t="str">
        <f>IF(BD7="","",IF(BD7="-","【-】","【"&amp;SUBSTITUTE(TEXT(BD7,"#,##0.00"),"-","△")&amp;"】"))</f>
        <v>【264.34】</v>
      </c>
      <c r="BE6" s="35">
        <f>IF(BE7="",NA(),BE7)</f>
        <v>160.93</v>
      </c>
      <c r="BF6" s="35">
        <f t="shared" ref="BF6:BN6" si="7">IF(BF7="",NA(),BF7)</f>
        <v>142.13999999999999</v>
      </c>
      <c r="BG6" s="35">
        <f t="shared" si="7"/>
        <v>118.24</v>
      </c>
      <c r="BH6" s="35">
        <f t="shared" si="7"/>
        <v>93.54</v>
      </c>
      <c r="BI6" s="35">
        <f t="shared" si="7"/>
        <v>69.819999999999993</v>
      </c>
      <c r="BJ6" s="35">
        <f t="shared" si="7"/>
        <v>536.9</v>
      </c>
      <c r="BK6" s="35">
        <f t="shared" si="7"/>
        <v>495.43</v>
      </c>
      <c r="BL6" s="35">
        <f t="shared" si="7"/>
        <v>488.5</v>
      </c>
      <c r="BM6" s="35">
        <f t="shared" si="7"/>
        <v>485.75</v>
      </c>
      <c r="BN6" s="35">
        <f t="shared" si="7"/>
        <v>516.34</v>
      </c>
      <c r="BO6" s="34" t="str">
        <f>IF(BO7="","",IF(BO7="-","【-】","【"&amp;SUBSTITUTE(TEXT(BO7,"#,##0.00"),"-","△")&amp;"】"))</f>
        <v>【274.27】</v>
      </c>
      <c r="BP6" s="35">
        <f>IF(BP7="",NA(),BP7)</f>
        <v>89.7</v>
      </c>
      <c r="BQ6" s="35">
        <f t="shared" ref="BQ6:BY6" si="8">IF(BQ7="",NA(),BQ7)</f>
        <v>104.85</v>
      </c>
      <c r="BR6" s="35">
        <f t="shared" si="8"/>
        <v>129.31</v>
      </c>
      <c r="BS6" s="35">
        <f t="shared" si="8"/>
        <v>124.88</v>
      </c>
      <c r="BT6" s="35">
        <f t="shared" si="8"/>
        <v>104.24</v>
      </c>
      <c r="BU6" s="35">
        <f t="shared" si="8"/>
        <v>80.010000000000005</v>
      </c>
      <c r="BV6" s="35">
        <f t="shared" si="8"/>
        <v>81.900000000000006</v>
      </c>
      <c r="BW6" s="35">
        <f t="shared" si="8"/>
        <v>82.42</v>
      </c>
      <c r="BX6" s="35">
        <f t="shared" si="8"/>
        <v>83.59</v>
      </c>
      <c r="BY6" s="35">
        <f t="shared" si="8"/>
        <v>83.27</v>
      </c>
      <c r="BZ6" s="34" t="str">
        <f>IF(BZ7="","",IF(BZ7="-","【-】","【"&amp;SUBSTITUTE(TEXT(BZ7,"#,##0.00"),"-","△")&amp;"】"))</f>
        <v>【104.36】</v>
      </c>
      <c r="CA6" s="35">
        <f>IF(CA7="",NA(),CA7)</f>
        <v>252.79</v>
      </c>
      <c r="CB6" s="35">
        <f t="shared" ref="CB6:CJ6" si="9">IF(CB7="",NA(),CB7)</f>
        <v>214.21</v>
      </c>
      <c r="CC6" s="35">
        <f t="shared" si="9"/>
        <v>174.5</v>
      </c>
      <c r="CD6" s="35">
        <f t="shared" si="9"/>
        <v>182.31</v>
      </c>
      <c r="CE6" s="35">
        <f t="shared" si="9"/>
        <v>213.83</v>
      </c>
      <c r="CF6" s="35">
        <f t="shared" si="9"/>
        <v>232.46</v>
      </c>
      <c r="CG6" s="35">
        <f t="shared" si="9"/>
        <v>227.97</v>
      </c>
      <c r="CH6" s="35">
        <f t="shared" si="9"/>
        <v>226.99</v>
      </c>
      <c r="CI6" s="35">
        <f t="shared" si="9"/>
        <v>230.22</v>
      </c>
      <c r="CJ6" s="35">
        <f t="shared" si="9"/>
        <v>228.81</v>
      </c>
      <c r="CK6" s="34" t="str">
        <f>IF(CK7="","",IF(CK7="-","【-】","【"&amp;SUBSTITUTE(TEXT(CK7,"#,##0.00"),"-","△")&amp;"】"))</f>
        <v>【165.71】</v>
      </c>
      <c r="CL6" s="35">
        <f>IF(CL7="",NA(),CL7)</f>
        <v>45.7</v>
      </c>
      <c r="CM6" s="35">
        <f t="shared" ref="CM6:CU6" si="10">IF(CM7="",NA(),CM7)</f>
        <v>42.07</v>
      </c>
      <c r="CN6" s="35">
        <f t="shared" si="10"/>
        <v>41.89</v>
      </c>
      <c r="CO6" s="35">
        <f t="shared" si="10"/>
        <v>46.54</v>
      </c>
      <c r="CP6" s="35">
        <f t="shared" si="10"/>
        <v>50.62</v>
      </c>
      <c r="CQ6" s="35">
        <f t="shared" si="10"/>
        <v>41.24</v>
      </c>
      <c r="CR6" s="35">
        <f t="shared" si="10"/>
        <v>40.700000000000003</v>
      </c>
      <c r="CS6" s="35">
        <f t="shared" si="10"/>
        <v>39.909999999999997</v>
      </c>
      <c r="CT6" s="35">
        <f t="shared" si="10"/>
        <v>41.09</v>
      </c>
      <c r="CU6" s="35">
        <f t="shared" si="10"/>
        <v>38.979999999999997</v>
      </c>
      <c r="CV6" s="34" t="str">
        <f>IF(CV7="","",IF(CV7="-","【-】","【"&amp;SUBSTITUTE(TEXT(CV7,"#,##0.00"),"-","△")&amp;"】"))</f>
        <v>【60.41】</v>
      </c>
      <c r="CW6" s="35">
        <f>IF(CW7="",NA(),CW7)</f>
        <v>64.87</v>
      </c>
      <c r="CX6" s="35">
        <f t="shared" ref="CX6:DF6" si="11">IF(CX7="",NA(),CX7)</f>
        <v>69.48</v>
      </c>
      <c r="CY6" s="35">
        <f t="shared" si="11"/>
        <v>69.59</v>
      </c>
      <c r="CZ6" s="35">
        <f t="shared" si="11"/>
        <v>62.79</v>
      </c>
      <c r="DA6" s="35">
        <f t="shared" si="11"/>
        <v>59.65</v>
      </c>
      <c r="DB6" s="35">
        <f t="shared" si="11"/>
        <v>74.900000000000006</v>
      </c>
      <c r="DC6" s="35">
        <f t="shared" si="11"/>
        <v>74.61</v>
      </c>
      <c r="DD6" s="35">
        <f t="shared" si="11"/>
        <v>75.62</v>
      </c>
      <c r="DE6" s="35">
        <f t="shared" si="11"/>
        <v>75.91</v>
      </c>
      <c r="DF6" s="35">
        <f t="shared" si="11"/>
        <v>75.010000000000005</v>
      </c>
      <c r="DG6" s="34" t="str">
        <f>IF(DG7="","",IF(DG7="-","【-】","【"&amp;SUBSTITUTE(TEXT(DG7,"#,##0.00"),"-","△")&amp;"】"))</f>
        <v>【89.93】</v>
      </c>
      <c r="DH6" s="35">
        <f>IF(DH7="",NA(),DH7)</f>
        <v>45.98</v>
      </c>
      <c r="DI6" s="35">
        <f t="shared" ref="DI6:DQ6" si="12">IF(DI7="",NA(),DI7)</f>
        <v>41.74</v>
      </c>
      <c r="DJ6" s="35">
        <f t="shared" si="12"/>
        <v>43.26</v>
      </c>
      <c r="DK6" s="35">
        <f t="shared" si="12"/>
        <v>44.86</v>
      </c>
      <c r="DL6" s="35">
        <f t="shared" si="12"/>
        <v>48.16</v>
      </c>
      <c r="DM6" s="35">
        <f t="shared" si="12"/>
        <v>39.049999999999997</v>
      </c>
      <c r="DN6" s="35">
        <f t="shared" si="12"/>
        <v>50.44</v>
      </c>
      <c r="DO6" s="35">
        <f t="shared" si="12"/>
        <v>51.44</v>
      </c>
      <c r="DP6" s="35">
        <f t="shared" si="12"/>
        <v>52.4</v>
      </c>
      <c r="DQ6" s="35">
        <f t="shared" si="12"/>
        <v>51.89</v>
      </c>
      <c r="DR6" s="34" t="str">
        <f>IF(DR7="","",IF(DR7="-","【-】","【"&amp;SUBSTITUTE(TEXT(DR7,"#,##0.00"),"-","△")&amp;"】"))</f>
        <v>【48.12】</v>
      </c>
      <c r="DS6" s="35">
        <f>IF(DS7="",NA(),DS7)</f>
        <v>23.85</v>
      </c>
      <c r="DT6" s="35">
        <f t="shared" ref="DT6:EB6" si="13">IF(DT7="",NA(),DT7)</f>
        <v>14.96</v>
      </c>
      <c r="DU6" s="35">
        <f t="shared" si="13"/>
        <v>9.56</v>
      </c>
      <c r="DV6" s="35">
        <f t="shared" si="13"/>
        <v>9.27</v>
      </c>
      <c r="DW6" s="35">
        <f t="shared" si="13"/>
        <v>9.27</v>
      </c>
      <c r="DX6" s="35">
        <f t="shared" si="13"/>
        <v>8.18</v>
      </c>
      <c r="DY6" s="35">
        <f t="shared" si="13"/>
        <v>9.64</v>
      </c>
      <c r="DZ6" s="35">
        <f t="shared" si="13"/>
        <v>11.68</v>
      </c>
      <c r="EA6" s="35">
        <f t="shared" si="13"/>
        <v>14.01</v>
      </c>
      <c r="EB6" s="35">
        <f t="shared" si="13"/>
        <v>14.74</v>
      </c>
      <c r="EC6" s="34" t="str">
        <f>IF(EC7="","",IF(EC7="-","【-】","【"&amp;SUBSTITUTE(TEXT(EC7,"#,##0.00"),"-","△")&amp;"】"))</f>
        <v>【15.89】</v>
      </c>
      <c r="ED6" s="35">
        <f>IF(ED7="",NA(),ED7)</f>
        <v>1.17</v>
      </c>
      <c r="EE6" s="34">
        <f t="shared" ref="EE6:EM6" si="14">IF(EE7="",NA(),EE7)</f>
        <v>0</v>
      </c>
      <c r="EF6" s="35">
        <f t="shared" si="14"/>
        <v>3.07</v>
      </c>
      <c r="EG6" s="35">
        <f t="shared" si="14"/>
        <v>7.0000000000000007E-2</v>
      </c>
      <c r="EH6" s="34">
        <f t="shared" si="14"/>
        <v>0</v>
      </c>
      <c r="EI6" s="35">
        <f t="shared" si="14"/>
        <v>0.23</v>
      </c>
      <c r="EJ6" s="35">
        <f t="shared" si="14"/>
        <v>0.34</v>
      </c>
      <c r="EK6" s="35">
        <f t="shared" si="14"/>
        <v>0.28999999999999998</v>
      </c>
      <c r="EL6" s="35">
        <f t="shared" si="14"/>
        <v>0.41</v>
      </c>
      <c r="EM6" s="35">
        <f t="shared" si="14"/>
        <v>0.4</v>
      </c>
      <c r="EN6" s="34" t="str">
        <f>IF(EN7="","",IF(EN7="-","【-】","【"&amp;SUBSTITUTE(TEXT(EN7,"#,##0.00"),"-","△")&amp;"】"))</f>
        <v>【0.69】</v>
      </c>
    </row>
    <row r="7" spans="1:144" s="36" customFormat="1" x14ac:dyDescent="0.15">
      <c r="A7" s="28"/>
      <c r="B7" s="37">
        <v>2017</v>
      </c>
      <c r="C7" s="37">
        <v>313289</v>
      </c>
      <c r="D7" s="37">
        <v>46</v>
      </c>
      <c r="E7" s="37">
        <v>1</v>
      </c>
      <c r="F7" s="37">
        <v>0</v>
      </c>
      <c r="G7" s="37">
        <v>1</v>
      </c>
      <c r="H7" s="37" t="s">
        <v>105</v>
      </c>
      <c r="I7" s="37" t="s">
        <v>106</v>
      </c>
      <c r="J7" s="37" t="s">
        <v>107</v>
      </c>
      <c r="K7" s="37" t="s">
        <v>108</v>
      </c>
      <c r="L7" s="37" t="s">
        <v>109</v>
      </c>
      <c r="M7" s="37" t="s">
        <v>110</v>
      </c>
      <c r="N7" s="38" t="s">
        <v>111</v>
      </c>
      <c r="O7" s="38">
        <v>94.77</v>
      </c>
      <c r="P7" s="38">
        <v>34.96</v>
      </c>
      <c r="Q7" s="38">
        <v>3780</v>
      </c>
      <c r="R7" s="38">
        <v>7267</v>
      </c>
      <c r="S7" s="38">
        <v>224.7</v>
      </c>
      <c r="T7" s="38">
        <v>32.340000000000003</v>
      </c>
      <c r="U7" s="38">
        <v>2501</v>
      </c>
      <c r="V7" s="38">
        <v>2.0099999999999998</v>
      </c>
      <c r="W7" s="38">
        <v>1244.28</v>
      </c>
      <c r="X7" s="38">
        <v>91.39</v>
      </c>
      <c r="Y7" s="38">
        <v>106.49</v>
      </c>
      <c r="Z7" s="38">
        <v>122.12</v>
      </c>
      <c r="AA7" s="38">
        <v>119.72</v>
      </c>
      <c r="AB7" s="38">
        <v>107.42</v>
      </c>
      <c r="AC7" s="38">
        <v>109.5</v>
      </c>
      <c r="AD7" s="38">
        <v>106.28</v>
      </c>
      <c r="AE7" s="38">
        <v>108.35</v>
      </c>
      <c r="AF7" s="38">
        <v>114.74</v>
      </c>
      <c r="AG7" s="38">
        <v>104.85</v>
      </c>
      <c r="AH7" s="38">
        <v>113.39</v>
      </c>
      <c r="AI7" s="38">
        <v>0</v>
      </c>
      <c r="AJ7" s="38">
        <v>0</v>
      </c>
      <c r="AK7" s="38">
        <v>0</v>
      </c>
      <c r="AL7" s="38">
        <v>0</v>
      </c>
      <c r="AM7" s="38">
        <v>0</v>
      </c>
      <c r="AN7" s="38">
        <v>44.3</v>
      </c>
      <c r="AO7" s="38">
        <v>32.31</v>
      </c>
      <c r="AP7" s="38">
        <v>26.85</v>
      </c>
      <c r="AQ7" s="38">
        <v>27.19</v>
      </c>
      <c r="AR7" s="38">
        <v>27.52</v>
      </c>
      <c r="AS7" s="38">
        <v>0.85</v>
      </c>
      <c r="AT7" s="38">
        <v>7511.43</v>
      </c>
      <c r="AU7" s="38">
        <v>1298.46</v>
      </c>
      <c r="AV7" s="38">
        <v>1283.81</v>
      </c>
      <c r="AW7" s="38">
        <v>1365.51</v>
      </c>
      <c r="AX7" s="38">
        <v>1637.58</v>
      </c>
      <c r="AY7" s="38">
        <v>2098.87</v>
      </c>
      <c r="AZ7" s="38">
        <v>571.29999999999995</v>
      </c>
      <c r="BA7" s="38">
        <v>527.82000000000005</v>
      </c>
      <c r="BB7" s="38">
        <v>477.44</v>
      </c>
      <c r="BC7" s="38">
        <v>445.85</v>
      </c>
      <c r="BD7" s="38">
        <v>264.33999999999997</v>
      </c>
      <c r="BE7" s="38">
        <v>160.93</v>
      </c>
      <c r="BF7" s="38">
        <v>142.13999999999999</v>
      </c>
      <c r="BG7" s="38">
        <v>118.24</v>
      </c>
      <c r="BH7" s="38">
        <v>93.54</v>
      </c>
      <c r="BI7" s="38">
        <v>69.819999999999993</v>
      </c>
      <c r="BJ7" s="38">
        <v>536.9</v>
      </c>
      <c r="BK7" s="38">
        <v>495.43</v>
      </c>
      <c r="BL7" s="38">
        <v>488.5</v>
      </c>
      <c r="BM7" s="38">
        <v>485.75</v>
      </c>
      <c r="BN7" s="38">
        <v>516.34</v>
      </c>
      <c r="BO7" s="38">
        <v>274.27</v>
      </c>
      <c r="BP7" s="38">
        <v>89.7</v>
      </c>
      <c r="BQ7" s="38">
        <v>104.85</v>
      </c>
      <c r="BR7" s="38">
        <v>129.31</v>
      </c>
      <c r="BS7" s="38">
        <v>124.88</v>
      </c>
      <c r="BT7" s="38">
        <v>104.24</v>
      </c>
      <c r="BU7" s="38">
        <v>80.010000000000005</v>
      </c>
      <c r="BV7" s="38">
        <v>81.900000000000006</v>
      </c>
      <c r="BW7" s="38">
        <v>82.42</v>
      </c>
      <c r="BX7" s="38">
        <v>83.59</v>
      </c>
      <c r="BY7" s="38">
        <v>83.27</v>
      </c>
      <c r="BZ7" s="38">
        <v>104.36</v>
      </c>
      <c r="CA7" s="38">
        <v>252.79</v>
      </c>
      <c r="CB7" s="38">
        <v>214.21</v>
      </c>
      <c r="CC7" s="38">
        <v>174.5</v>
      </c>
      <c r="CD7" s="38">
        <v>182.31</v>
      </c>
      <c r="CE7" s="38">
        <v>213.83</v>
      </c>
      <c r="CF7" s="38">
        <v>232.46</v>
      </c>
      <c r="CG7" s="38">
        <v>227.97</v>
      </c>
      <c r="CH7" s="38">
        <v>226.99</v>
      </c>
      <c r="CI7" s="38">
        <v>230.22</v>
      </c>
      <c r="CJ7" s="38">
        <v>228.81</v>
      </c>
      <c r="CK7" s="38">
        <v>165.71</v>
      </c>
      <c r="CL7" s="38">
        <v>45.7</v>
      </c>
      <c r="CM7" s="38">
        <v>42.07</v>
      </c>
      <c r="CN7" s="38">
        <v>41.89</v>
      </c>
      <c r="CO7" s="38">
        <v>46.54</v>
      </c>
      <c r="CP7" s="38">
        <v>50.62</v>
      </c>
      <c r="CQ7" s="38">
        <v>41.24</v>
      </c>
      <c r="CR7" s="38">
        <v>40.700000000000003</v>
      </c>
      <c r="CS7" s="38">
        <v>39.909999999999997</v>
      </c>
      <c r="CT7" s="38">
        <v>41.09</v>
      </c>
      <c r="CU7" s="38">
        <v>38.979999999999997</v>
      </c>
      <c r="CV7" s="38">
        <v>60.41</v>
      </c>
      <c r="CW7" s="38">
        <v>64.87</v>
      </c>
      <c r="CX7" s="38">
        <v>69.48</v>
      </c>
      <c r="CY7" s="38">
        <v>69.59</v>
      </c>
      <c r="CZ7" s="38">
        <v>62.79</v>
      </c>
      <c r="DA7" s="38">
        <v>59.65</v>
      </c>
      <c r="DB7" s="38">
        <v>74.900000000000006</v>
      </c>
      <c r="DC7" s="38">
        <v>74.61</v>
      </c>
      <c r="DD7" s="38">
        <v>75.62</v>
      </c>
      <c r="DE7" s="38">
        <v>75.91</v>
      </c>
      <c r="DF7" s="38">
        <v>75.010000000000005</v>
      </c>
      <c r="DG7" s="38">
        <v>89.93</v>
      </c>
      <c r="DH7" s="38">
        <v>45.98</v>
      </c>
      <c r="DI7" s="38">
        <v>41.74</v>
      </c>
      <c r="DJ7" s="38">
        <v>43.26</v>
      </c>
      <c r="DK7" s="38">
        <v>44.86</v>
      </c>
      <c r="DL7" s="38">
        <v>48.16</v>
      </c>
      <c r="DM7" s="38">
        <v>39.049999999999997</v>
      </c>
      <c r="DN7" s="38">
        <v>50.44</v>
      </c>
      <c r="DO7" s="38">
        <v>51.44</v>
      </c>
      <c r="DP7" s="38">
        <v>52.4</v>
      </c>
      <c r="DQ7" s="38">
        <v>51.89</v>
      </c>
      <c r="DR7" s="38">
        <v>48.12</v>
      </c>
      <c r="DS7" s="38">
        <v>23.85</v>
      </c>
      <c r="DT7" s="38">
        <v>14.96</v>
      </c>
      <c r="DU7" s="38">
        <v>9.56</v>
      </c>
      <c r="DV7" s="38">
        <v>9.27</v>
      </c>
      <c r="DW7" s="38">
        <v>9.27</v>
      </c>
      <c r="DX7" s="38">
        <v>8.18</v>
      </c>
      <c r="DY7" s="38">
        <v>9.64</v>
      </c>
      <c r="DZ7" s="38">
        <v>11.68</v>
      </c>
      <c r="EA7" s="38">
        <v>14.01</v>
      </c>
      <c r="EB7" s="38">
        <v>14.74</v>
      </c>
      <c r="EC7" s="38">
        <v>15.89</v>
      </c>
      <c r="ED7" s="38">
        <v>1.17</v>
      </c>
      <c r="EE7" s="38">
        <v>0</v>
      </c>
      <c r="EF7" s="38">
        <v>3.07</v>
      </c>
      <c r="EG7" s="38">
        <v>7.0000000000000007E-2</v>
      </c>
      <c r="EH7" s="38">
        <v>0</v>
      </c>
      <c r="EI7" s="38">
        <v>0.23</v>
      </c>
      <c r="EJ7" s="38">
        <v>0.34</v>
      </c>
      <c r="EK7" s="38">
        <v>0.28999999999999998</v>
      </c>
      <c r="EL7" s="38">
        <v>0.41</v>
      </c>
      <c r="EM7" s="38">
        <v>0.4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鳥取県庁</cp:lastModifiedBy>
  <cp:lastPrinted>2019-02-27T05:02:57Z</cp:lastPrinted>
  <dcterms:modified xsi:type="dcterms:W3CDTF">2019-02-27T05:03:34Z</dcterms:modified>
</cp:coreProperties>
</file>