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3_公営企業決算統計\03 経営比較分析表\Ｈ30年度\04_水道等\03_市町村回答\07_智頭町\"/>
    </mc:Choice>
  </mc:AlternateContent>
  <workbookProtection workbookAlgorithmName="SHA-512" workbookHashValue="kf5aakhbBNnzKQ7leSpk1R2iKLIGdAATLCtg/cg0RWVo7jXFjEYTAmI/3UMsfBatxf1F5kNFXEFtE7aPaVjXuQ==" workbookSaltValue="R94Edk9pmUhekWxZVgyrU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<sst xmlns="http://schemas.openxmlformats.org/spreadsheetml/2006/main" count="237" uniqueCount="123">
  <si>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</si>
  <si>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</si>
  <si>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</si>
  <si>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</si>
  <si>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</si>
  <si>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</si>
  <si>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</si>
  <si>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</si>
  <si>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</si>
  <si>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</si>
  <si>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</si>
  <si>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</si>
  <si>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</si>
  <si>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</si>
  <si>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</si>
  <si>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</si>
  <si>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</si>
  <si>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</si>
  <si>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</si>
  <si>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</si>
  <si>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</si>
  <si>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</si>
  <si>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</si>
  <si>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</si>
  <si>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</si>
  <si>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</si>
  <si>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</si>
  <si>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</si>
  <si>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</si>
  <si>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</si>
  <si>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</si>
  <si>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</si>
  <si>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</si>
  <si>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</si>
  <si>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</si>
  <si>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</si>
  <si>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</si>
  <si>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</si>
  <si>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</si>
  <si>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</si>
  <si>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</si>
  <si>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</si>
  <si>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</si>
  <si>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</si>
  <si>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</si>
  <si>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</si>
  <si>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</si>
  <si>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</si>
  <si>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</si>
  <si>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</si>
  <si>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</si>
  <si>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</si>
  <si>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</si>
  <si>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</si>
  <si>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</si>
  <si>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</si>
  <si>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</si>
  <si>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</si>
  <si>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</si>
  <si>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</si>
  <si>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</si>
  <si>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</si>
  <si>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</si>
  <si>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</si>
  <si>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</si>
  <si>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</si>
  <si>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</si>
  <si>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</si>
  <si>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</si>
  <si>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</si>
  <si>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</si>
  <si>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</si>
  <si>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</si>
  <si>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</si>
  <si>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</si>
  <si>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</si>
  <si>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</si>
  <si>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</si>
  <si>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</si>
  <si>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</si>
  <si>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</si>
  <si>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</si>
  <si>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</si>
  <si>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</si>
  <si>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</si>
  <si>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</si>
  <si>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</si>
  <si>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</si>
  <si>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</si>
  <si>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</si>
  <si>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</si>
  <si>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</si>
  <si>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</si>
  <si>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</si>
  <si>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</si>
  <si>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</si>
  <si>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</si>
  <si>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</si>
  <si>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</si>
  <si>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</si>
  <si>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</si>
  <si>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</si>
  <si>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</si>
  <si>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</si>
  <si>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</si>
  <si>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</si>
  <si>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</si>
  <si>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智頭町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</si>
  <si>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</si>
  <si>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</si>
  <si>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</si>
  <si>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</si>
  <si>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</si>
  <si>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</si>
  <si>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</si>
  <si>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</si>
  <si>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</si>
  <si>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</si>
  <si>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</si>
  <si>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</si>
  <si>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施設の老朽化は避けられない課題であり、財政を考慮しながら更新を計画していきたい。</t>
    <rPh sb="1" eb="3">
      <t>シセツ</t>
    </rPh>
    <rPh sb="4" eb="7">
      <t>ロウキュウカ</t>
    </rPh>
    <rPh sb="8" eb="9">
      <t>サ</t>
    </rPh>
    <rPh sb="14" eb="16">
      <t>カダイ</t>
    </rPh>
    <rPh sb="20" eb="22">
      <t>ザイセイ</t>
    </rPh>
    <rPh sb="23" eb="25">
      <t>コウリョ</t>
    </rPh>
    <rPh sb="29" eb="31">
      <t>コウシン</t>
    </rPh>
    <rPh sb="32" eb="34">
      <t>ケイカク</t>
    </rPh>
    <phoneticPr fontId="4"/>
  </si>
  <si>
    <t>　収益的収支比率は類似他団体と比較して、例年安定して高水準にあり、企業債の償還もH26年度で終了し、累積欠損金もない。
　また、今年度は経営戦略策定を行い、繰入金も多かったことから料金回収率は前年に比べ低下した。有収率については施設の老朽化もあり、改善すべき事項であると考えている。
　今後も、健全性・効率性を維持していきたい。</t>
    <rPh sb="64" eb="67">
      <t>コンネンド</t>
    </rPh>
    <rPh sb="68" eb="70">
      <t>ケイエイ</t>
    </rPh>
    <rPh sb="70" eb="72">
      <t>センリャク</t>
    </rPh>
    <rPh sb="72" eb="74">
      <t>サクテイ</t>
    </rPh>
    <rPh sb="75" eb="76">
      <t>オコナ</t>
    </rPh>
    <rPh sb="78" eb="81">
      <t>クリイレキン</t>
    </rPh>
    <rPh sb="82" eb="83">
      <t>オオ</t>
    </rPh>
    <rPh sb="90" eb="92">
      <t>リョウキン</t>
    </rPh>
    <rPh sb="96" eb="98">
      <t>ゼンネン</t>
    </rPh>
    <rPh sb="99" eb="100">
      <t>クラ</t>
    </rPh>
    <rPh sb="101" eb="103">
      <t>テイカ</t>
    </rPh>
    <phoneticPr fontId="4"/>
  </si>
  <si>
    <t>　全体的に類似団体平均より値としては良い傾向にある。今後も適切な施設の維持管理に努めていきたい。</t>
    <rPh sb="1" eb="4">
      <t>ゼンタイテキ</t>
    </rPh>
    <rPh sb="5" eb="7">
      <t>ルイジ</t>
    </rPh>
    <rPh sb="7" eb="9">
      <t>ダンタイ</t>
    </rPh>
    <rPh sb="9" eb="11">
      <t>ヘイキン</t>
    </rPh>
    <rPh sb="13" eb="14">
      <t>アタイ</t>
    </rPh>
    <rPh sb="18" eb="19">
      <t>ヨ</t>
    </rPh>
    <rPh sb="20" eb="22">
      <t>ケイコウ</t>
    </rPh>
    <rPh sb="26" eb="28">
      <t>コンゴ</t>
    </rPh>
    <rPh sb="29" eb="31">
      <t>テキセツ</t>
    </rPh>
    <rPh sb="32" eb="34">
      <t>シセツ</t>
    </rPh>
    <rPh sb="35" eb="37">
      <t>イジ</t>
    </rPh>
    <rPh sb="37" eb="39">
      <t>カンリ</t>
    </rPh>
    <rPh sb="40" eb="4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</si>
</sst>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5C-443A-A99C-A6F64A8A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60520"/>
        <c:axId val="1289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5C-443A-A99C-A6F64A8A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60520"/>
        <c:axId val="128960128"/>
      </c:lineChart>
      <c:dateAx>
        <c:axId val="12896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960128"/>
        <c:crosses val="autoZero"/>
        <c:auto val="1"/>
        <c:lblOffset val="100"/>
        <c:baseTimeUnit val="years"/>
      </c:dateAx>
      <c:valAx>
        <c:axId val="1289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6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</c:v>
                </c:pt>
                <c:pt idx="1">
                  <c:v>62.69</c:v>
                </c:pt>
                <c:pt idx="2">
                  <c:v>60.47</c:v>
                </c:pt>
                <c:pt idx="3">
                  <c:v>62.15</c:v>
                </c:pt>
                <c:pt idx="4">
                  <c:v>65.3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56-46A0-ABDB-0A8708F8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70256"/>
        <c:axId val="43137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56-46A0-ABDB-0A8708F8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70256"/>
        <c:axId val="431371040"/>
      </c:lineChart>
      <c:dateAx>
        <c:axId val="43137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371040"/>
        <c:crosses val="autoZero"/>
        <c:auto val="1"/>
        <c:lblOffset val="100"/>
        <c:baseTimeUnit val="years"/>
      </c:dateAx>
      <c:valAx>
        <c:axId val="43137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37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74.989999999999995</c:v>
                </c:pt>
                <c:pt idx="1">
                  <c:v>74.989999999999995</c:v>
                </c:pt>
                <c:pt idx="2">
                  <c:v>74.989999999999995</c:v>
                </c:pt>
                <c:pt idx="3">
                  <c:v>74.989999999999995</c:v>
                </c:pt>
                <c:pt idx="4">
                  <c:v>74.989999999999995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42-48E6-8042-B6FA3AA66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73392"/>
        <c:axId val="43136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42-48E6-8042-B6FA3AA66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73392"/>
        <c:axId val="431365944"/>
      </c:lineChart>
      <c:dateAx>
        <c:axId val="43137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365944"/>
        <c:crosses val="autoZero"/>
        <c:auto val="1"/>
        <c:lblOffset val="100"/>
        <c:baseTimeUnit val="years"/>
      </c:dateAx>
      <c:valAx>
        <c:axId val="43136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37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94.41</c:v>
                </c:pt>
                <c:pt idx="1">
                  <c:v>96.27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A-429A-9774-F6533826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856512"/>
        <c:axId val="31685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9A-429A-9774-F6533826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56512"/>
        <c:axId val="316850632"/>
      </c:lineChart>
      <c:dateAx>
        <c:axId val="31685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850632"/>
        <c:crosses val="autoZero"/>
        <c:auto val="1"/>
        <c:lblOffset val="100"/>
        <c:baseTimeUnit val="years"/>
      </c:dateAx>
      <c:valAx>
        <c:axId val="31685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85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E-48C0-B23F-D30FD8531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853768"/>
        <c:axId val="31685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5E-48C0-B23F-D30FD8531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53768"/>
        <c:axId val="316854944"/>
      </c:lineChart>
      <c:dateAx>
        <c:axId val="31685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854944"/>
        <c:crosses val="autoZero"/>
        <c:auto val="1"/>
        <c:lblOffset val="100"/>
        <c:baseTimeUnit val="years"/>
      </c:dateAx>
      <c:valAx>
        <c:axId val="31685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853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80-4B73-A62E-0C646F152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854160"/>
        <c:axId val="31685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80-4B73-A62E-0C646F152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54160"/>
        <c:axId val="316851808"/>
      </c:lineChart>
      <c:dateAx>
        <c:axId val="31685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851808"/>
        <c:crosses val="autoZero"/>
        <c:auto val="1"/>
        <c:lblOffset val="100"/>
        <c:baseTimeUnit val="years"/>
      </c:dateAx>
      <c:valAx>
        <c:axId val="31685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85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4B7-AB73-0C9A8AD16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852984"/>
        <c:axId val="31685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4-44B7-AB73-0C9A8AD16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52984"/>
        <c:axId val="316853376"/>
      </c:lineChart>
      <c:dateAx>
        <c:axId val="316852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853376"/>
        <c:crosses val="autoZero"/>
        <c:auto val="1"/>
        <c:lblOffset val="100"/>
        <c:baseTimeUnit val="years"/>
      </c:dateAx>
      <c:valAx>
        <c:axId val="31685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852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B1-45D4-8294-2E1123D50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857296"/>
        <c:axId val="31685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B1-45D4-8294-2E1123D50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57296"/>
        <c:axId val="316851024"/>
      </c:lineChart>
      <c:dateAx>
        <c:axId val="31685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851024"/>
        <c:crosses val="autoZero"/>
        <c:auto val="1"/>
        <c:lblOffset val="100"/>
        <c:baseTimeUnit val="years"/>
      </c:dateAx>
      <c:valAx>
        <c:axId val="31685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85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4.8899999999999997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9F-465F-AAFE-1A90CAF15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66336"/>
        <c:axId val="43137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9F-465F-AAFE-1A90CAF15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66336"/>
        <c:axId val="431372608"/>
      </c:lineChart>
      <c:dateAx>
        <c:axId val="43136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372608"/>
        <c:crosses val="autoZero"/>
        <c:auto val="1"/>
        <c:lblOffset val="100"/>
        <c:baseTimeUnit val="years"/>
      </c:dateAx>
      <c:valAx>
        <c:axId val="43137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36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74.459999999999994</c:v>
                </c:pt>
                <c:pt idx="1">
                  <c:v>73.91</c:v>
                </c:pt>
                <c:pt idx="2">
                  <c:v>57.43</c:v>
                </c:pt>
                <c:pt idx="3">
                  <c:v>63.33</c:v>
                </c:pt>
                <c:pt idx="4">
                  <c:v>50.76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C-4734-A096-73E29380A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73000"/>
        <c:axId val="43137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6C-4734-A096-73E29380A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73000"/>
        <c:axId val="431370648"/>
      </c:lineChart>
      <c:dateAx>
        <c:axId val="43137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370648"/>
        <c:crosses val="autoZero"/>
        <c:auto val="1"/>
        <c:lblOffset val="100"/>
        <c:baseTimeUnit val="years"/>
      </c:dateAx>
      <c:valAx>
        <c:axId val="43137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373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49.53</c:v>
                </c:pt>
                <c:pt idx="1">
                  <c:v>48.57</c:v>
                </c:pt>
                <c:pt idx="2">
                  <c:v>53</c:v>
                </c:pt>
                <c:pt idx="3">
                  <c:v>47.29</c:v>
                </c:pt>
                <c:pt idx="4">
                  <c:v>54.25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0-48AD-9010-B15045550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69080"/>
        <c:axId val="4313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B0-48AD-9010-B15045550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69080"/>
        <c:axId val="431369472"/>
      </c:lineChart>
      <c:dateAx>
        <c:axId val="43136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369472"/>
        <c:crosses val="autoZero"/>
        <c:auto val="1"/>
        <c:lblOffset val="100"/>
        <c:baseTimeUnit val="years"/>
      </c:dateAx>
      <c:valAx>
        <c:axId val="4313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369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鳥取県　智頭町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D3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7267</v>
      </c>
      <c r="AM8" s="49"/>
      <c r="AN8" s="49"/>
      <c r="AO8" s="49"/>
      <c r="AP8" s="49"/>
      <c r="AQ8" s="49"/>
      <c r="AR8" s="49"/>
      <c r="AS8" s="49"/>
      <c r="AT8" s="45">
        <f>データ!$S$6</f>
        <v>224.7</v>
      </c>
      <c r="AU8" s="45"/>
      <c r="AV8" s="45"/>
      <c r="AW8" s="45"/>
      <c r="AX8" s="45"/>
      <c r="AY8" s="45"/>
      <c r="AZ8" s="45"/>
      <c r="BA8" s="45"/>
      <c r="BB8" s="45">
        <f>データ!$T$6</f>
        <v>32.340000000000003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29.4</v>
      </c>
      <c r="Q10" s="45"/>
      <c r="R10" s="45"/>
      <c r="S10" s="45"/>
      <c r="T10" s="45"/>
      <c r="U10" s="45"/>
      <c r="V10" s="45"/>
      <c r="W10" s="49">
        <f>データ!$Q$6</f>
        <v>1630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2103</v>
      </c>
      <c r="AM10" s="49"/>
      <c r="AN10" s="49"/>
      <c r="AO10" s="49"/>
      <c r="AP10" s="49"/>
      <c r="AQ10" s="49"/>
      <c r="AR10" s="49"/>
      <c r="AS10" s="49"/>
      <c r="AT10" s="45">
        <f>データ!$V$6</f>
        <v>1.9</v>
      </c>
      <c r="AU10" s="45"/>
      <c r="AV10" s="45"/>
      <c r="AW10" s="45"/>
      <c r="AX10" s="45"/>
      <c r="AY10" s="45"/>
      <c r="AZ10" s="45"/>
      <c r="BA10" s="45"/>
      <c r="BB10" s="45">
        <f>データ!$W$6</f>
        <v>1106.8399999999999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121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120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54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53</v>
      </c>
      <c r="O85" s="26" t="str">
        <f>データ!EN6</f>
        <v>【0.72】</v>
      </c>
    </row>
  </sheetData>
  <sheetProtection algorithmName="SHA-512" hashValue="hExUsNHgfi7vm1Eqc+gQ3xZusBYyXiUo2dIyPXCrkY8Nn9HnhGyiGiCLtpVHY92kof6BGatvzX0JBMpy+HmCAA==" saltValue="pxJyDra0WdpEAn7xXoEdx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35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15">
      <c r="A6" s="28" t="s">
        <v>106</v>
      </c>
      <c r="B6" s="33">
        <f>B7</f>
        <v>2017</v>
      </c>
      <c r="C6" s="33">
        <f t="shared" ref="C6:W6" si="3">C7</f>
        <v>313289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鳥取県　智頭町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29.4</v>
      </c>
      <c r="Q6" s="34">
        <f t="shared" si="3"/>
        <v>1630</v>
      </c>
      <c r="R6" s="34">
        <f t="shared" si="3"/>
        <v>7267</v>
      </c>
      <c r="S6" s="34">
        <f t="shared" si="3"/>
        <v>224.7</v>
      </c>
      <c r="T6" s="34">
        <f t="shared" si="3"/>
        <v>32.340000000000003</v>
      </c>
      <c r="U6" s="34">
        <f t="shared" si="3"/>
        <v>2103</v>
      </c>
      <c r="V6" s="34">
        <f t="shared" si="3"/>
        <v>1.9</v>
      </c>
      <c r="W6" s="34">
        <f t="shared" si="3"/>
        <v>1106.8399999999999</v>
      </c>
      <c r="X6" s="35">
        <f>IF(X7="",NA(),X7)</f>
        <v>94.41</v>
      </c>
      <c r="Y6" s="35">
        <f t="shared" ref="Y6:AG6" si="4">IF(Y7="",NA(),Y7)</f>
        <v>96.27</v>
      </c>
      <c r="Z6" s="35">
        <f t="shared" si="4"/>
        <v>100</v>
      </c>
      <c r="AA6" s="35">
        <f t="shared" si="4"/>
        <v>100</v>
      </c>
      <c r="AB6" s="35">
        <f t="shared" si="4"/>
        <v>100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4.8899999999999997</v>
      </c>
      <c r="BF6" s="34">
        <f t="shared" ref="BF6:BN6" si="7">IF(BF7="",NA(),BF7)</f>
        <v>0</v>
      </c>
      <c r="BG6" s="34">
        <f t="shared" si="7"/>
        <v>0</v>
      </c>
      <c r="BH6" s="34">
        <f t="shared" si="7"/>
        <v>0</v>
      </c>
      <c r="BI6" s="34">
        <f t="shared" si="7"/>
        <v>0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74.459999999999994</v>
      </c>
      <c r="BQ6" s="35">
        <f t="shared" ref="BQ6:BY6" si="8">IF(BQ7="",NA(),BQ7)</f>
        <v>73.91</v>
      </c>
      <c r="BR6" s="35">
        <f t="shared" si="8"/>
        <v>57.43</v>
      </c>
      <c r="BS6" s="35">
        <f t="shared" si="8"/>
        <v>63.33</v>
      </c>
      <c r="BT6" s="35">
        <f t="shared" si="8"/>
        <v>50.76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49.53</v>
      </c>
      <c r="CB6" s="35">
        <f t="shared" ref="CB6:CJ6" si="9">IF(CB7="",NA(),CB7)</f>
        <v>48.57</v>
      </c>
      <c r="CC6" s="35">
        <f t="shared" si="9"/>
        <v>53</v>
      </c>
      <c r="CD6" s="35">
        <f t="shared" si="9"/>
        <v>47.29</v>
      </c>
      <c r="CE6" s="35">
        <f t="shared" si="9"/>
        <v>54.25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63</v>
      </c>
      <c r="CM6" s="35">
        <f t="shared" ref="CM6:CU6" si="10">IF(CM7="",NA(),CM7)</f>
        <v>62.69</v>
      </c>
      <c r="CN6" s="35">
        <f t="shared" si="10"/>
        <v>60.47</v>
      </c>
      <c r="CO6" s="35">
        <f t="shared" si="10"/>
        <v>62.15</v>
      </c>
      <c r="CP6" s="35">
        <f t="shared" si="10"/>
        <v>65.3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74.989999999999995</v>
      </c>
      <c r="CX6" s="35">
        <f t="shared" ref="CX6:DF6" si="11">IF(CX7="",NA(),CX7)</f>
        <v>74.989999999999995</v>
      </c>
      <c r="CY6" s="35">
        <f t="shared" si="11"/>
        <v>74.989999999999995</v>
      </c>
      <c r="CZ6" s="35">
        <f t="shared" si="11"/>
        <v>74.989999999999995</v>
      </c>
      <c r="DA6" s="35">
        <f t="shared" si="11"/>
        <v>74.989999999999995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313289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29.4</v>
      </c>
      <c r="Q7" s="38">
        <v>1630</v>
      </c>
      <c r="R7" s="38">
        <v>7267</v>
      </c>
      <c r="S7" s="38">
        <v>224.7</v>
      </c>
      <c r="T7" s="38">
        <v>32.340000000000003</v>
      </c>
      <c r="U7" s="38">
        <v>2103</v>
      </c>
      <c r="V7" s="38">
        <v>1.9</v>
      </c>
      <c r="W7" s="38">
        <v>1106.8399999999999</v>
      </c>
      <c r="X7" s="38">
        <v>94.41</v>
      </c>
      <c r="Y7" s="38">
        <v>96.27</v>
      </c>
      <c r="Z7" s="38">
        <v>100</v>
      </c>
      <c r="AA7" s="38">
        <v>100</v>
      </c>
      <c r="AB7" s="38">
        <v>100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4.8899999999999997</v>
      </c>
      <c r="BF7" s="38">
        <v>0</v>
      </c>
      <c r="BG7" s="38">
        <v>0</v>
      </c>
      <c r="BH7" s="38">
        <v>0</v>
      </c>
      <c r="BI7" s="38">
        <v>0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74.459999999999994</v>
      </c>
      <c r="BQ7" s="38">
        <v>73.91</v>
      </c>
      <c r="BR7" s="38">
        <v>57.43</v>
      </c>
      <c r="BS7" s="38">
        <v>63.33</v>
      </c>
      <c r="BT7" s="38">
        <v>50.76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49.53</v>
      </c>
      <c r="CB7" s="38">
        <v>48.57</v>
      </c>
      <c r="CC7" s="38">
        <v>53</v>
      </c>
      <c r="CD7" s="38">
        <v>47.29</v>
      </c>
      <c r="CE7" s="38">
        <v>54.25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63</v>
      </c>
      <c r="CM7" s="38">
        <v>62.69</v>
      </c>
      <c r="CN7" s="38">
        <v>60.47</v>
      </c>
      <c r="CO7" s="38">
        <v>62.15</v>
      </c>
      <c r="CP7" s="38">
        <v>65.3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74.989999999999995</v>
      </c>
      <c r="CX7" s="38">
        <v>74.989999999999995</v>
      </c>
      <c r="CY7" s="38">
        <v>74.989999999999995</v>
      </c>
      <c r="CZ7" s="38">
        <v>74.989999999999995</v>
      </c>
      <c r="DA7" s="38">
        <v>74.989999999999995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2019-02-27T05:05:21Z</dcterms:modified>
</cp:coreProperties>
</file>