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wamoto-mamoru\Desktop\"/>
    </mc:Choice>
  </mc:AlternateContent>
  <workbookProtection workbookAlgorithmName="SHA-512" workbookHashValue="ZdVc7HxSnnIYWgBUU+xXdtEB7HPopsUkc0nJYi5hsJ28MmCthXGSijsa8DXwiX7ZBV+AJl3dUJd/OrzDw1wNKA==" workbookSaltValue="A+YyCyjDzQqz1o6NI6CGkQ==" workbookSpinCount="100000" lockStructure="1"/>
  <bookViews>
    <workbookView xWindow="0" yWindow="0" windowWidth="28800" windowHeight="124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O10" i="5"/>
  <c r="ME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K10" i="5"/>
  <c r="MA10" i="5"/>
  <c r="LG10" i="5"/>
  <c r="JR10" i="5"/>
  <c r="IC10" i="5"/>
  <c r="GN10" i="5"/>
  <c r="EZ10" i="5"/>
  <c r="DK10" i="5"/>
  <c r="BU10" i="5"/>
  <c r="KW10" i="5"/>
  <c r="JH10" i="5"/>
  <c r="HS10" i="5"/>
  <c r="GD10" i="5"/>
  <c r="EO10" i="5"/>
  <c r="DA10" i="5"/>
  <c r="BJ10" i="5"/>
  <c r="KL10" i="5"/>
  <c r="IX10" i="5"/>
  <c r="HI10" i="5"/>
  <c r="FT10" i="5"/>
  <c r="EE10" i="5"/>
  <c r="CP10" i="5"/>
  <c r="AY10" i="5"/>
  <c r="F11" i="4"/>
  <c r="FK18" i="5"/>
  <c r="FM12" i="5"/>
  <c r="FN18" i="5"/>
  <c r="FJ18" i="5"/>
  <c r="FL12" i="5"/>
  <c r="FM18" i="5"/>
  <c r="FL18" i="5"/>
  <c r="FN12" i="5"/>
  <c r="FJ12" i="5"/>
  <c r="FK12" i="5"/>
  <c r="FB18" i="5"/>
  <c r="FD12" i="5"/>
  <c r="EZ12" i="5"/>
  <c r="FA18" i="5"/>
  <c r="FC12" i="5"/>
  <c r="FD18" i="5"/>
  <c r="EZ18" i="5"/>
  <c r="FC18" i="5"/>
  <c r="FA12" i="5"/>
  <c r="FB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J11" i="4"/>
  <c r="KD10" i="5"/>
  <c r="IO10" i="5"/>
  <c r="HA10" i="5"/>
  <c r="FL10" i="5"/>
  <c r="DW10" i="5"/>
  <c r="CH10" i="5"/>
  <c r="MC10" i="5"/>
  <c r="LS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MB10" i="5"/>
  <c r="LR10" i="5"/>
  <c r="LH10" i="5"/>
  <c r="JS10" i="5"/>
  <c r="ID10" i="5"/>
  <c r="GO10" i="5"/>
  <c r="FA10" i="5"/>
  <c r="DL10" i="5"/>
  <c r="BV10" i="5"/>
  <c r="KX10" i="5"/>
  <c r="JI10" i="5"/>
  <c r="HT10" i="5"/>
  <c r="GE10" i="5"/>
  <c r="EP10" i="5"/>
  <c r="DB10" i="5"/>
  <c r="BK10" i="5"/>
  <c r="KM10" i="5"/>
  <c r="IY10" i="5"/>
  <c r="HJ10" i="5"/>
  <c r="FU10" i="5"/>
  <c r="EF10" i="5"/>
  <c r="CQ10" i="5"/>
  <c r="AZ10" i="5"/>
  <c r="H11" i="4"/>
  <c r="KC10" i="5"/>
  <c r="IN10" i="5"/>
  <c r="GZ10" i="5"/>
  <c r="FK10" i="5"/>
  <c r="DV10" i="5"/>
  <c r="CG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KE10" i="5"/>
  <c r="IP10" i="5"/>
  <c r="HB10" i="5"/>
  <c r="FM10" i="5"/>
  <c r="DX10" i="5"/>
  <c r="CI10" i="5"/>
  <c r="LT10" i="5"/>
  <c r="LJ10" i="5"/>
  <c r="JU10" i="5"/>
  <c r="IF10" i="5"/>
  <c r="GQ10" i="5"/>
  <c r="FC10" i="5"/>
  <c r="DN10" i="5"/>
  <c r="BX10" i="5"/>
  <c r="MN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<sst xmlns="http://schemas.openxmlformats.org/spreadsheetml/2006/main" count="1028" uniqueCount="271">
  <si>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</si>
  <si>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</si>
  <si>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</si>
  <si>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</si>
  <si>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</si>
  <si>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</si>
  <si>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</si>
  <si>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</si>
  <si>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</si>
  <si>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</si>
  <si>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</si>
  <si>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</si>
  <si>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</si>
  <si>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</si>
  <si>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</si>
  <si>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</si>
  <si>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</si>
  <si>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</si>
  <si>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</si>
  <si>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</si>
  <si>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</si>
  <si>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</si>
  <si>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</si>
  <si>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</si>
  <si>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</si>
  <si>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</si>
  <si>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</si>
  <si>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</si>
  <si>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</si>
  <si>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</si>
  <si>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</si>
  <si>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</si>
  <si>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</si>
  <si>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</si>
  <si>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</si>
  <si>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</si>
  <si>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</si>
  <si>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</si>
  <si>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</si>
  <si>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</si>
  <si>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</si>
  <si>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</si>
  <si>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</si>
  <si>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</si>
  <si>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</si>
  <si>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</si>
  <si>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</si>
  <si>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</si>
  <si>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</si>
  <si>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</si>
  <si>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</si>
  <si>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</si>
  <si>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</si>
  <si>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</si>
  <si>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</si>
  <si>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</si>
  <si>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</si>
  <si>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</si>
  <si>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</si>
  <si>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</si>
  <si>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</si>
  <si>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</si>
  <si>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</si>
  <si>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</si>
  <si>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</si>
  <si>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</si>
  <si>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</si>
  <si>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</si>
  <si>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</si>
  <si>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</si>
  <si>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</si>
  <si>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</si>
  <si>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</si>
  <si>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</si>
  <si>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</si>
  <si>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</si>
  <si>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</si>
  <si>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</si>
  <si>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</si>
  <si>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</si>
  <si>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</si>
  <si>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</si>
  <si>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</si>
  <si>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</si>
  <si>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</si>
  <si>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</si>
  <si>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</si>
  <si>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</si>
  <si>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</si>
  <si>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</si>
  <si>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</si>
  <si>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</si>
  <si>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</si>
  <si>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</si>
  <si>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</si>
  <si>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</si>
  <si>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</si>
  <si>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</si>
  <si>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</si>
  <si>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</si>
  <si>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</si>
  <si>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</si>
  <si>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</si>
  <si>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</si>
  <si>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</si>
  <si>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</si>
  <si>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</si>
  <si>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</si>
  <si>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</si>
  <si>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</si>
  <si>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</si>
  <si>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</si>
  <si>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</si>
  <si>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</si>
  <si>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</si>
  <si>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</si>
  <si>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313718</t>
  </si>
  <si>
    <t>47</t>
  </si>
  <si>
    <t>04</t>
  </si>
  <si>
    <t>0</t>
  </si>
  <si>
    <t>000</t>
  </si>
  <si>
    <t>鳥取県　琴浦町</t>
  </si>
  <si>
    <t>法非適用</t>
  </si>
  <si>
    <t>電気事業</t>
  </si>
  <si>
    <t>非設置</t>
  </si>
  <si>
    <t>該当数値なし</t>
  </si>
  <si>
    <t>-</t>
  </si>
  <si>
    <t>平成46年12月31日　船上山発電所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</si>
  <si>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</si>
  <si>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</si>
  <si>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</si>
  <si>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</si>
  <si>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</si>
  <si>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</si>
  <si>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</si>
  <si>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</si>
  <si>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</si>
  <si>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</si>
  <si>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</si>
  <si>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</si>
  <si>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</si>
  <si>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</si>
  <si>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</si>
  <si>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</si>
  <si>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</si>
  <si>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</si>
  <si>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</si>
  <si>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</si>
  <si>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</si>
  <si>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</si>
  <si>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</si>
  <si>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</si>
  <si>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</si>
  <si>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</si>
  <si>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</si>
  <si>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</si>
  <si>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</si>
  <si>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</si>
  <si>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</si>
  <si>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</si>
  <si>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</si>
  <si>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</si>
  <si>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</si>
  <si>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</si>
  <si>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</si>
  <si>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</si>
  <si>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</si>
  <si>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</si>
  <si>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</si>
  <si>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</si>
  <si>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</si>
  <si>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</si>
  <si>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</si>
  <si>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</si>
  <si>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</si>
  <si>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</si>
  <si>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</si>
  <si>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</si>
  <si>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</si>
  <si>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</si>
  <si>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</si>
  <si>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</si>
  <si>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</si>
  <si>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</si>
  <si>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</si>
  <si>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</si>
  <si>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</si>
  <si>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</si>
  <si>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</si>
  <si>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</si>
  <si>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</si>
  <si>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</si>
  <si>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</si>
  <si>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</si>
  <si>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</si>
  <si>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</si>
  <si>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</si>
  <si>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</si>
  <si>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</si>
  <si>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</si>
  <si>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</si>
  <si>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</si>
  <si>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</si>
  <si>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</si>
  <si>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</si>
  <si>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</si>
  <si>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</si>
  <si>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</si>
  <si>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</si>
  <si>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</si>
  <si>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</si>
  <si>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</si>
  <si>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</si>
  <si>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</si>
  <si>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</si>
  <si>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</si>
  <si>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</si>
  <si>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</si>
  <si>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</si>
  <si>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</si>
  <si>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</si>
  <si>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</si>
  <si>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</si>
  <si>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</si>
  <si>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</si>
  <si>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</si>
  <si>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</si>
  <si>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</si>
  <si>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</si>
  <si>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</si>
  <si>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</si>
  <si>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</si>
  <si>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</si>
  <si>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</si>
  <si>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</si>
  <si>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</si>
  <si>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</si>
  <si>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</si>
  <si>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</si>
  <si>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</si>
  <si>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</si>
  <si>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</si>
  <si>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</si>
  <si>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</si>
  <si>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</si>
  <si>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</si>
  <si>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</si>
  <si>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</si>
  <si>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</si>
  <si>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</si>
  <si>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</si>
  <si>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</si>
  <si>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</si>
  <si>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</si>
  <si>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</si>
  <si>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</si>
  <si>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</si>
  <si>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</si>
  <si>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</si>
  <si>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</si>
  <si>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</si>
  <si>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</si>
  <si>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</si>
  <si>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</si>
  <si>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</si>
  <si>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</si>
  <si>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</si>
  <si>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電気事業により生じた利益は、将来の施設更新に充てるための建設改良・減債・修繕の基金に積み立てることを基本にしている。積立後、なお残額がある場合には、一般会計に繰出し、土地改良事業の推進（土地改良区連合補助金）に活用することとしている。今後も事業運営に必要な財源を確保しつつ、一般会計への繰出しを通じて農家福祉の向上に努める方針としている。　　　　　　　　　　　　　　　　　　　　　　　　　　　　　　　　　　　　　　　　　　　　　　　　　
　・基金への積立
　　　名称：船上山発電所建設改良積立基金　　8,799千円　　　目的：改良・更新のための建設費
　　　　　　　船上山発電所減債基金　　　　　　　　　618千円　　　目的：負債償還財源の確保
　　　　　　　船上山発電所修繕積立基金　　　　　　768千円　　　目的：渇水時の調整財源
　・一般会計への繰出し　目的：土地改良区連合負担軽減補助　3,189千円</t>
    <rPh sb="151" eb="153">
      <t>ノウカ</t>
    </rPh>
    <phoneticPr fontId="5"/>
  </si>
  <si>
    <r>
      <rPr>
        <sz val="14"/>
        <rFont val="ＭＳ ゴシック"/>
        <family val="3"/>
        <charset val="128"/>
      </rPr>
      <t>○平成29年度における「収益的収支比率」（料金収入や一般会計からの繰入金等の総収益で、総費用と地方債償還金がどれくらい賄えているかを示す）及び「営業収支比率」（料金収入等の営業活動から生じる収益で、発電費等の営業費用がどれくらい賄えているかを示す）は、それぞれ380.8％、380.7％で、いずれも100％以上となっており、28年度に引き続き29年度においても当該電気事業全体の収支及び営業収益は黒字となっています。なお、建設改良積立金等基金積立計画実施による増額、天候の影響による取水量減少に伴う発電収入減により28年度に比べ率が下降しています。
○販売電力量1MWｈあたりにどれだけの費用がかかっているかを示す「供給原価」については、28年度に引き続き29年度においても平均値を大きく下回り、他団体に比べると費用は安価となっています。</t>
    </r>
    <r>
      <rPr>
        <sz val="14"/>
        <color rgb="FFFF0000"/>
        <rFont val="ＭＳ ゴシック"/>
        <family val="3"/>
        <charset val="128"/>
      </rPr>
      <t xml:space="preserve">
</t>
    </r>
    <r>
      <rPr>
        <sz val="14"/>
        <rFont val="ＭＳ ゴシック"/>
        <family val="3"/>
        <charset val="128"/>
      </rPr>
      <t>○経年の推移をみて収益が継続して成長しているかを判断する指標である「EBITDA」（減価償却前営業利益）については平成29年度は昨年に比べ天候の影響による発電電力量減により売電収入減となり減少しています。</t>
    </r>
    <rPh sb="211" eb="213">
      <t>ケンセツ</t>
    </rPh>
    <rPh sb="213" eb="215">
      <t>カイリョウ</t>
    </rPh>
    <rPh sb="215" eb="217">
      <t>ツミタテ</t>
    </rPh>
    <rPh sb="217" eb="218">
      <t>キン</t>
    </rPh>
    <rPh sb="218" eb="219">
      <t>トウ</t>
    </rPh>
    <rPh sb="219" eb="221">
      <t>キキン</t>
    </rPh>
    <rPh sb="221" eb="223">
      <t>ツミタテ</t>
    </rPh>
    <rPh sb="223" eb="225">
      <t>ケイカク</t>
    </rPh>
    <rPh sb="225" eb="227">
      <t>ジッシ</t>
    </rPh>
    <rPh sb="230" eb="232">
      <t>ゾウガク</t>
    </rPh>
    <rPh sb="233" eb="235">
      <t>テンコウ</t>
    </rPh>
    <rPh sb="236" eb="238">
      <t>エイキョウ</t>
    </rPh>
    <rPh sb="241" eb="243">
      <t>シュスイ</t>
    </rPh>
    <rPh sb="243" eb="244">
      <t>リョウ</t>
    </rPh>
    <rPh sb="244" eb="246">
      <t>ゲンショウ</t>
    </rPh>
    <rPh sb="247" eb="248">
      <t>トモナ</t>
    </rPh>
    <rPh sb="249" eb="251">
      <t>ハツデン</t>
    </rPh>
    <rPh sb="251" eb="253">
      <t>シュウニュウ</t>
    </rPh>
    <rPh sb="253" eb="254">
      <t>ゲン</t>
    </rPh>
    <rPh sb="264" eb="265">
      <t>リツ</t>
    </rPh>
    <rPh sb="266" eb="268">
      <t>カコウ</t>
    </rPh>
    <rPh sb="281" eb="282">
      <t>リョウ</t>
    </rPh>
    <rPh sb="342" eb="343">
      <t>オオ</t>
    </rPh>
    <rPh sb="345" eb="347">
      <t>シタマワ</t>
    </rPh>
    <rPh sb="437" eb="439">
      <t>サクネン</t>
    </rPh>
    <rPh sb="440" eb="441">
      <t>クラ</t>
    </rPh>
    <rPh sb="452" eb="454">
      <t>デンリョク</t>
    </rPh>
    <rPh sb="454" eb="455">
      <t>リョウ</t>
    </rPh>
    <rPh sb="459" eb="461">
      <t>バイデン</t>
    </rPh>
    <rPh sb="467" eb="469">
      <t>ゲンショウ</t>
    </rPh>
    <phoneticPr fontId="9"/>
  </si>
  <si>
    <t>○本来備えている発電能力と実際の発電電力量との割合で、設備の利用状況や適正規模判断する指標である「設備利用率」は、一般的には高い数値であることが望まれ、経年比較により施設の効率的な運用について確認できます。
　27年度は、約3ヶ月の稼働停止期間があり、設備利用率が42.3%でしたが、28年度は通年の稼動で57.8%でした。また、29年度も通年稼動で53.3％でした。設備利用率が100%を大きく下回る原因については、本施設が河川からの取水による発電施設であり、その取水にあっては、季節毎で取水制限があり、年間を通じて最大出力での稼働ができないためです。
　今後、通年の適正な設備利用率を把握し、施設の効率的な運用に生かしていくことが必要です。
○費用のうち、施設修繕、管理やメンテナンスにかかっている割合を表す「修繕費比率」は、経費が発生しなかったためゼロとなっています。
○料金収入に対する企業債残高の割合を表す「企業債残高対料金収入比率」は、企業債の起債が無かったためゼロとなっています。
○料金収入における、再生可能エネルギー固定価格買取制度により売電した収入の割合を表す指標「FIT収入割合」については100％となっており、固定価格買取制度の期間終了後、収入が減少するリスクについて今後検討が必要です。
　</t>
    <rPh sb="144" eb="146">
      <t>ネンド</t>
    </rPh>
    <rPh sb="147" eb="149">
      <t>ツウネン</t>
    </rPh>
    <rPh sb="150" eb="152">
      <t>カドウ</t>
    </rPh>
    <rPh sb="167" eb="169">
      <t>ネンド</t>
    </rPh>
    <rPh sb="170" eb="172">
      <t>ツウネン</t>
    </rPh>
    <rPh sb="172" eb="174">
      <t>カドウ</t>
    </rPh>
    <rPh sb="184" eb="186">
      <t>セツビ</t>
    </rPh>
    <phoneticPr fontId="9"/>
  </si>
  <si>
    <t>○電気事業全体の経営状況については、稼動して間もないことや不測の系統側の停電等により十分指標に反映されていない部分もあるものの、現段階では大きな改善事項はありません。今後も適切な経営を行い、各種指標による分析を継続していく必要があります。
○安定経営のためには、設備利用率を高く維持することが重要であり、適切な維持管理を行うためには将来必要となる修繕、維持管理費用の積立等を適切に行っていく必要があります。
○Ｈ32年度までに策定を予定している経営戦略のなかで、将来にわたって安定的に事業を継続していくための中長期的な事業計画、効率化、経営健全化のための取り組み方針等を盛り込む予定としております。</t>
    <rPh sb="32" eb="34">
      <t>ケイトウ</t>
    </rPh>
    <rPh sb="34" eb="35">
      <t>ガワ</t>
    </rPh>
    <rPh sb="36" eb="38">
      <t>テイデン</t>
    </rPh>
    <rPh sb="38" eb="39">
      <t>トウ</t>
    </rPh>
    <rPh sb="210" eb="212">
      <t>ネンド</t>
    </rPh>
    <rPh sb="215" eb="217">
      <t>サクテイ</t>
    </rPh>
    <rPh sb="218" eb="220">
      <t>ヨテイ</t>
    </rPh>
    <rPh sb="224" eb="226">
      <t>ケイエイ</t>
    </rPh>
    <rPh sb="226" eb="228">
      <t>センリャク</t>
    </rPh>
    <rPh sb="233" eb="235">
      <t>ショウライ</t>
    </rPh>
    <rPh sb="240" eb="242">
      <t>アンテイ</t>
    </rPh>
    <rPh sb="242" eb="243">
      <t>テキ</t>
    </rPh>
    <rPh sb="244" eb="246">
      <t>ジギョウ</t>
    </rPh>
    <rPh sb="247" eb="249">
      <t>ケイゾク</t>
    </rPh>
    <rPh sb="256" eb="259">
      <t>チュウチョウキ</t>
    </rPh>
    <rPh sb="259" eb="260">
      <t>テキ</t>
    </rPh>
    <rPh sb="261" eb="263">
      <t>ジギョウ</t>
    </rPh>
    <rPh sb="263" eb="265">
      <t>ケイカク</t>
    </rPh>
    <rPh sb="266" eb="269">
      <t>コウリツカ</t>
    </rPh>
    <rPh sb="270" eb="272">
      <t>ケイエイ</t>
    </rPh>
    <rPh sb="272" eb="275">
      <t>ケンゼンカ</t>
    </rPh>
    <rPh sb="279" eb="280">
      <t>ト</t>
    </rPh>
    <rPh sb="281" eb="282">
      <t>ク</t>
    </rPh>
    <rPh sb="283" eb="285">
      <t>ホウシン</t>
    </rPh>
    <rPh sb="285" eb="286">
      <t>トウ</t>
    </rPh>
    <rPh sb="287" eb="288">
      <t>モ</t>
    </rPh>
    <rPh sb="289" eb="290">
      <t>コ</t>
    </rPh>
    <rPh sb="291" eb="293">
      <t>ヨテイ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</si>
</sst>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0">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16"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16"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2" fillId="0" borderId="16" xfId="2" applyFont="1" applyFill="1" applyBorder="1" applyAlignment="1" applyProtection="1">
      <alignment horizontal="left" vertical="top" wrapText="1"/>
      <protection locked="0"/>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1103.5999999999999</c:v>
                </c:pt>
                <c:pt idx="2">
                  <c:v>683.1</c:v>
                </c:pt>
                <c:pt idx="3">
                  <c:v>705.4</c:v>
                </c:pt>
                <c:pt idx="4">
                  <c:v>380.8</c:v>
                </c:pt>
              </c:numCache>
            </c:numRef>
          </c:val>
          <c:extLst xmlns:c16r2="http://schemas.microsoft.com/office/drawing/2015/06/chart">
            <c:ext xmlns:c16="http://schemas.microsoft.com/office/drawing/2014/chart" uri="{C3380CC4-5D6E-409C-BE32-E72D297353CC}">
              <c16:uniqueId val="{00000000-1785-496E-84CC-4757A58A177D}"/>
            </c:ext>
          </c:extLst>
        </c:ser>
        <c:dLbls>
          <c:showLegendKey val="0"/>
          <c:showVal val="0"/>
          <c:showCatName val="0"/>
          <c:showSerName val="0"/>
          <c:showPercent val="0"/>
          <c:showBubbleSize val="0"/>
        </c:dLbls>
        <c:gapWidth val="180"/>
        <c:overlap val="-90"/>
        <c:axId val="327744504"/>
        <c:axId val="32774488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1785-496E-84CC-4757A58A177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785-496E-84CC-4757A58A177D}"/>
            </c:ext>
          </c:extLst>
        </c:ser>
        <c:dLbls>
          <c:showLegendKey val="0"/>
          <c:showVal val="0"/>
          <c:showCatName val="0"/>
          <c:showSerName val="0"/>
          <c:showPercent val="0"/>
          <c:showBubbleSize val="0"/>
        </c:dLbls>
        <c:marker val="1"/>
        <c:smooth val="0"/>
        <c:axId val="327744504"/>
        <c:axId val="327744888"/>
      </c:lineChart>
      <c:catAx>
        <c:axId val="327744504"/>
        <c:scaling>
          <c:orientation val="minMax"/>
        </c:scaling>
        <c:delete val="0"/>
        <c:axPos val="b"/>
        <c:numFmt formatCode="ge" sourceLinked="1"/>
        <c:majorTickMark val="none"/>
        <c:minorTickMark val="none"/>
        <c:tickLblPos val="none"/>
        <c:crossAx val="327744888"/>
        <c:crosses val="autoZero"/>
        <c:auto val="0"/>
        <c:lblAlgn val="ctr"/>
        <c:lblOffset val="100"/>
        <c:noMultiLvlLbl val="1"/>
      </c:catAx>
      <c:valAx>
        <c:axId val="327744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744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0FE-4B2C-9F68-51FB85E45E16}"/>
            </c:ext>
          </c:extLst>
        </c:ser>
        <c:dLbls>
          <c:showLegendKey val="0"/>
          <c:showVal val="0"/>
          <c:showCatName val="0"/>
          <c:showSerName val="0"/>
          <c:showPercent val="0"/>
          <c:showBubbleSize val="0"/>
        </c:dLbls>
        <c:gapWidth val="180"/>
        <c:overlap val="-90"/>
        <c:axId val="328886560"/>
        <c:axId val="32888695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60FE-4B2C-9F68-51FB85E45E16}"/>
            </c:ext>
          </c:extLst>
        </c:ser>
        <c:dLbls>
          <c:showLegendKey val="0"/>
          <c:showVal val="0"/>
          <c:showCatName val="0"/>
          <c:showSerName val="0"/>
          <c:showPercent val="0"/>
          <c:showBubbleSize val="0"/>
        </c:dLbls>
        <c:marker val="1"/>
        <c:smooth val="0"/>
        <c:axId val="328886560"/>
        <c:axId val="328886952"/>
      </c:lineChart>
      <c:catAx>
        <c:axId val="328886560"/>
        <c:scaling>
          <c:orientation val="minMax"/>
        </c:scaling>
        <c:delete val="0"/>
        <c:axPos val="b"/>
        <c:numFmt formatCode="ge" sourceLinked="1"/>
        <c:majorTickMark val="none"/>
        <c:minorTickMark val="none"/>
        <c:tickLblPos val="none"/>
        <c:crossAx val="328886952"/>
        <c:crosses val="autoZero"/>
        <c:auto val="0"/>
        <c:lblAlgn val="ctr"/>
        <c:lblOffset val="100"/>
        <c:noMultiLvlLbl val="1"/>
      </c:catAx>
      <c:valAx>
        <c:axId val="328886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88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25.4</c:v>
                </c:pt>
                <c:pt idx="2">
                  <c:v>42.3</c:v>
                </c:pt>
                <c:pt idx="3">
                  <c:v>57.8</c:v>
                </c:pt>
                <c:pt idx="4">
                  <c:v>53.3</c:v>
                </c:pt>
              </c:numCache>
            </c:numRef>
          </c:val>
          <c:extLst xmlns:c16r2="http://schemas.microsoft.com/office/drawing/2015/06/chart">
            <c:ext xmlns:c16="http://schemas.microsoft.com/office/drawing/2014/chart" uri="{C3380CC4-5D6E-409C-BE32-E72D297353CC}">
              <c16:uniqueId val="{00000000-70E1-4F9D-9592-F378221933E3}"/>
            </c:ext>
          </c:extLst>
        </c:ser>
        <c:dLbls>
          <c:showLegendKey val="0"/>
          <c:showVal val="0"/>
          <c:showCatName val="0"/>
          <c:showSerName val="0"/>
          <c:showPercent val="0"/>
          <c:showBubbleSize val="0"/>
        </c:dLbls>
        <c:gapWidth val="180"/>
        <c:overlap val="-90"/>
        <c:axId val="328887736"/>
        <c:axId val="32888812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56.1</c:v>
                </c:pt>
                <c:pt idx="2">
                  <c:v>61.8</c:v>
                </c:pt>
                <c:pt idx="3">
                  <c:v>61.6</c:v>
                </c:pt>
                <c:pt idx="4">
                  <c:v>57.3</c:v>
                </c:pt>
              </c:numCache>
            </c:numRef>
          </c:val>
          <c:smooth val="0"/>
          <c:extLst xmlns:c16r2="http://schemas.microsoft.com/office/drawing/2015/06/chart">
            <c:ext xmlns:c16="http://schemas.microsoft.com/office/drawing/2014/chart" uri="{C3380CC4-5D6E-409C-BE32-E72D297353CC}">
              <c16:uniqueId val="{00000001-70E1-4F9D-9592-F378221933E3}"/>
            </c:ext>
          </c:extLst>
        </c:ser>
        <c:dLbls>
          <c:showLegendKey val="0"/>
          <c:showVal val="0"/>
          <c:showCatName val="0"/>
          <c:showSerName val="0"/>
          <c:showPercent val="0"/>
          <c:showBubbleSize val="0"/>
        </c:dLbls>
        <c:marker val="1"/>
        <c:smooth val="0"/>
        <c:axId val="328887736"/>
        <c:axId val="328888128"/>
      </c:lineChart>
      <c:catAx>
        <c:axId val="328887736"/>
        <c:scaling>
          <c:orientation val="minMax"/>
        </c:scaling>
        <c:delete val="0"/>
        <c:axPos val="b"/>
        <c:numFmt formatCode="ge" sourceLinked="1"/>
        <c:majorTickMark val="none"/>
        <c:minorTickMark val="none"/>
        <c:tickLblPos val="none"/>
        <c:crossAx val="328888128"/>
        <c:crosses val="autoZero"/>
        <c:auto val="0"/>
        <c:lblAlgn val="ctr"/>
        <c:lblOffset val="100"/>
        <c:noMultiLvlLbl val="1"/>
      </c:catAx>
      <c:valAx>
        <c:axId val="32888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887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8B-4D34-A3AD-8097880FFB59}"/>
            </c:ext>
          </c:extLst>
        </c:ser>
        <c:dLbls>
          <c:showLegendKey val="0"/>
          <c:showVal val="0"/>
          <c:showCatName val="0"/>
          <c:showSerName val="0"/>
          <c:showPercent val="0"/>
          <c:showBubbleSize val="0"/>
        </c:dLbls>
        <c:gapWidth val="180"/>
        <c:overlap val="-90"/>
        <c:axId val="328888912"/>
        <c:axId val="32972179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16.7</c:v>
                </c:pt>
                <c:pt idx="2">
                  <c:v>8.6999999999999993</c:v>
                </c:pt>
                <c:pt idx="3">
                  <c:v>5.7</c:v>
                </c:pt>
                <c:pt idx="4">
                  <c:v>4.2</c:v>
                </c:pt>
              </c:numCache>
            </c:numRef>
          </c:val>
          <c:smooth val="0"/>
          <c:extLst xmlns:c16r2="http://schemas.microsoft.com/office/drawing/2015/06/chart">
            <c:ext xmlns:c16="http://schemas.microsoft.com/office/drawing/2014/chart" uri="{C3380CC4-5D6E-409C-BE32-E72D297353CC}">
              <c16:uniqueId val="{00000001-B98B-4D34-A3AD-8097880FFB59}"/>
            </c:ext>
          </c:extLst>
        </c:ser>
        <c:dLbls>
          <c:showLegendKey val="0"/>
          <c:showVal val="0"/>
          <c:showCatName val="0"/>
          <c:showSerName val="0"/>
          <c:showPercent val="0"/>
          <c:showBubbleSize val="0"/>
        </c:dLbls>
        <c:marker val="1"/>
        <c:smooth val="0"/>
        <c:axId val="328888912"/>
        <c:axId val="329721792"/>
      </c:lineChart>
      <c:catAx>
        <c:axId val="328888912"/>
        <c:scaling>
          <c:orientation val="minMax"/>
        </c:scaling>
        <c:delete val="0"/>
        <c:axPos val="b"/>
        <c:numFmt formatCode="ge" sourceLinked="1"/>
        <c:majorTickMark val="none"/>
        <c:minorTickMark val="none"/>
        <c:tickLblPos val="none"/>
        <c:crossAx val="329721792"/>
        <c:crosses val="autoZero"/>
        <c:auto val="0"/>
        <c:lblAlgn val="ctr"/>
        <c:lblOffset val="100"/>
        <c:noMultiLvlLbl val="1"/>
      </c:catAx>
      <c:valAx>
        <c:axId val="329721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888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6D-4561-BB8B-26209DE91DE2}"/>
            </c:ext>
          </c:extLst>
        </c:ser>
        <c:dLbls>
          <c:showLegendKey val="0"/>
          <c:showVal val="0"/>
          <c:showCatName val="0"/>
          <c:showSerName val="0"/>
          <c:showPercent val="0"/>
          <c:showBubbleSize val="0"/>
        </c:dLbls>
        <c:gapWidth val="180"/>
        <c:overlap val="-90"/>
        <c:axId val="329722576"/>
        <c:axId val="3297229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333.7</c:v>
                </c:pt>
                <c:pt idx="2">
                  <c:v>351.4</c:v>
                </c:pt>
                <c:pt idx="3">
                  <c:v>390.3</c:v>
                </c:pt>
                <c:pt idx="4">
                  <c:v>394.9</c:v>
                </c:pt>
              </c:numCache>
            </c:numRef>
          </c:val>
          <c:smooth val="0"/>
          <c:extLst xmlns:c16r2="http://schemas.microsoft.com/office/drawing/2015/06/chart">
            <c:ext xmlns:c16="http://schemas.microsoft.com/office/drawing/2014/chart" uri="{C3380CC4-5D6E-409C-BE32-E72D297353CC}">
              <c16:uniqueId val="{00000001-986D-4561-BB8B-26209DE91DE2}"/>
            </c:ext>
          </c:extLst>
        </c:ser>
        <c:dLbls>
          <c:showLegendKey val="0"/>
          <c:showVal val="0"/>
          <c:showCatName val="0"/>
          <c:showSerName val="0"/>
          <c:showPercent val="0"/>
          <c:showBubbleSize val="0"/>
        </c:dLbls>
        <c:marker val="1"/>
        <c:smooth val="0"/>
        <c:axId val="329722576"/>
        <c:axId val="329722968"/>
      </c:lineChart>
      <c:catAx>
        <c:axId val="329722576"/>
        <c:scaling>
          <c:orientation val="minMax"/>
        </c:scaling>
        <c:delete val="0"/>
        <c:axPos val="b"/>
        <c:numFmt formatCode="ge" sourceLinked="1"/>
        <c:majorTickMark val="none"/>
        <c:minorTickMark val="none"/>
        <c:tickLblPos val="none"/>
        <c:crossAx val="329722968"/>
        <c:crosses val="autoZero"/>
        <c:auto val="0"/>
        <c:lblAlgn val="ctr"/>
        <c:lblOffset val="100"/>
        <c:noMultiLvlLbl val="1"/>
      </c:catAx>
      <c:valAx>
        <c:axId val="329722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97225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A8-4408-87A0-16A3F52D083D}"/>
            </c:ext>
          </c:extLst>
        </c:ser>
        <c:dLbls>
          <c:showLegendKey val="0"/>
          <c:showVal val="0"/>
          <c:showCatName val="0"/>
          <c:showSerName val="0"/>
          <c:showPercent val="0"/>
          <c:showBubbleSize val="0"/>
        </c:dLbls>
        <c:gapWidth val="180"/>
        <c:overlap val="-90"/>
        <c:axId val="329723752"/>
        <c:axId val="3297241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A8-4408-87A0-16A3F52D083D}"/>
            </c:ext>
          </c:extLst>
        </c:ser>
        <c:dLbls>
          <c:showLegendKey val="0"/>
          <c:showVal val="0"/>
          <c:showCatName val="0"/>
          <c:showSerName val="0"/>
          <c:showPercent val="0"/>
          <c:showBubbleSize val="0"/>
        </c:dLbls>
        <c:marker val="1"/>
        <c:smooth val="0"/>
        <c:axId val="329723752"/>
        <c:axId val="329724144"/>
      </c:lineChart>
      <c:catAx>
        <c:axId val="329723752"/>
        <c:scaling>
          <c:orientation val="minMax"/>
        </c:scaling>
        <c:delete val="0"/>
        <c:axPos val="b"/>
        <c:numFmt formatCode="ge" sourceLinked="1"/>
        <c:majorTickMark val="none"/>
        <c:minorTickMark val="none"/>
        <c:tickLblPos val="none"/>
        <c:crossAx val="329724144"/>
        <c:crosses val="autoZero"/>
        <c:auto val="0"/>
        <c:lblAlgn val="ctr"/>
        <c:lblOffset val="100"/>
        <c:noMultiLvlLbl val="1"/>
      </c:catAx>
      <c:valAx>
        <c:axId val="329724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723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04-4165-812E-836AFC3DDF95}"/>
            </c:ext>
          </c:extLst>
        </c:ser>
        <c:dLbls>
          <c:showLegendKey val="0"/>
          <c:showVal val="0"/>
          <c:showCatName val="0"/>
          <c:showSerName val="0"/>
          <c:showPercent val="0"/>
          <c:showBubbleSize val="0"/>
        </c:dLbls>
        <c:gapWidth val="180"/>
        <c:overlap val="-90"/>
        <c:axId val="329724928"/>
        <c:axId val="32972532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58.4</c:v>
                </c:pt>
                <c:pt idx="2">
                  <c:v>80.599999999999994</c:v>
                </c:pt>
                <c:pt idx="3">
                  <c:v>85.6</c:v>
                </c:pt>
                <c:pt idx="4">
                  <c:v>92</c:v>
                </c:pt>
              </c:numCache>
            </c:numRef>
          </c:val>
          <c:smooth val="0"/>
          <c:extLst xmlns:c16r2="http://schemas.microsoft.com/office/drawing/2015/06/chart">
            <c:ext xmlns:c16="http://schemas.microsoft.com/office/drawing/2014/chart" uri="{C3380CC4-5D6E-409C-BE32-E72D297353CC}">
              <c16:uniqueId val="{00000001-D804-4165-812E-836AFC3DDF95}"/>
            </c:ext>
          </c:extLst>
        </c:ser>
        <c:dLbls>
          <c:showLegendKey val="0"/>
          <c:showVal val="0"/>
          <c:showCatName val="0"/>
          <c:showSerName val="0"/>
          <c:showPercent val="0"/>
          <c:showBubbleSize val="0"/>
        </c:dLbls>
        <c:marker val="1"/>
        <c:smooth val="0"/>
        <c:axId val="329724928"/>
        <c:axId val="329725320"/>
      </c:lineChart>
      <c:catAx>
        <c:axId val="329724928"/>
        <c:scaling>
          <c:orientation val="minMax"/>
        </c:scaling>
        <c:delete val="0"/>
        <c:axPos val="b"/>
        <c:numFmt formatCode="ge" sourceLinked="1"/>
        <c:majorTickMark val="none"/>
        <c:minorTickMark val="none"/>
        <c:tickLblPos val="none"/>
        <c:crossAx val="329725320"/>
        <c:crosses val="autoZero"/>
        <c:auto val="0"/>
        <c:lblAlgn val="ctr"/>
        <c:lblOffset val="100"/>
        <c:noMultiLvlLbl val="1"/>
      </c:catAx>
      <c:valAx>
        <c:axId val="329725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724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BF-4996-AD5C-0E3DCCD042E0}"/>
            </c:ext>
          </c:extLst>
        </c:ser>
        <c:dLbls>
          <c:showLegendKey val="0"/>
          <c:showVal val="0"/>
          <c:showCatName val="0"/>
          <c:showSerName val="0"/>
          <c:showPercent val="0"/>
          <c:showBubbleSize val="0"/>
        </c:dLbls>
        <c:gapWidth val="180"/>
        <c:overlap val="-90"/>
        <c:axId val="329951544"/>
        <c:axId val="32995193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BF-4996-AD5C-0E3DCCD042E0}"/>
            </c:ext>
          </c:extLst>
        </c:ser>
        <c:dLbls>
          <c:showLegendKey val="0"/>
          <c:showVal val="0"/>
          <c:showCatName val="0"/>
          <c:showSerName val="0"/>
          <c:showPercent val="0"/>
          <c:showBubbleSize val="0"/>
        </c:dLbls>
        <c:marker val="1"/>
        <c:smooth val="0"/>
        <c:axId val="329951544"/>
        <c:axId val="329951936"/>
      </c:lineChart>
      <c:catAx>
        <c:axId val="329951544"/>
        <c:scaling>
          <c:orientation val="minMax"/>
        </c:scaling>
        <c:delete val="0"/>
        <c:axPos val="b"/>
        <c:numFmt formatCode="ge" sourceLinked="1"/>
        <c:majorTickMark val="none"/>
        <c:minorTickMark val="none"/>
        <c:tickLblPos val="none"/>
        <c:crossAx val="329951936"/>
        <c:crosses val="autoZero"/>
        <c:auto val="0"/>
        <c:lblAlgn val="ctr"/>
        <c:lblOffset val="100"/>
        <c:noMultiLvlLbl val="1"/>
      </c:catAx>
      <c:valAx>
        <c:axId val="32995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951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72-4B29-A566-CC8D74441C56}"/>
            </c:ext>
          </c:extLst>
        </c:ser>
        <c:dLbls>
          <c:showLegendKey val="0"/>
          <c:showVal val="0"/>
          <c:showCatName val="0"/>
          <c:showSerName val="0"/>
          <c:showPercent val="0"/>
          <c:showBubbleSize val="0"/>
        </c:dLbls>
        <c:gapWidth val="180"/>
        <c:overlap val="-90"/>
        <c:axId val="329952720"/>
        <c:axId val="3299531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72-4B29-A566-CC8D74441C56}"/>
            </c:ext>
          </c:extLst>
        </c:ser>
        <c:dLbls>
          <c:showLegendKey val="0"/>
          <c:showVal val="0"/>
          <c:showCatName val="0"/>
          <c:showSerName val="0"/>
          <c:showPercent val="0"/>
          <c:showBubbleSize val="0"/>
        </c:dLbls>
        <c:marker val="1"/>
        <c:smooth val="0"/>
        <c:axId val="329952720"/>
        <c:axId val="329953112"/>
      </c:lineChart>
      <c:catAx>
        <c:axId val="329952720"/>
        <c:scaling>
          <c:orientation val="minMax"/>
        </c:scaling>
        <c:delete val="0"/>
        <c:axPos val="b"/>
        <c:numFmt formatCode="ge" sourceLinked="1"/>
        <c:majorTickMark val="none"/>
        <c:minorTickMark val="none"/>
        <c:tickLblPos val="none"/>
        <c:crossAx val="329953112"/>
        <c:crosses val="autoZero"/>
        <c:auto val="0"/>
        <c:lblAlgn val="ctr"/>
        <c:lblOffset val="100"/>
        <c:noMultiLvlLbl val="1"/>
      </c:catAx>
      <c:valAx>
        <c:axId val="329953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952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9E-4C53-8233-DE13A569A539}"/>
            </c:ext>
          </c:extLst>
        </c:ser>
        <c:dLbls>
          <c:showLegendKey val="0"/>
          <c:showVal val="0"/>
          <c:showCatName val="0"/>
          <c:showSerName val="0"/>
          <c:showPercent val="0"/>
          <c:showBubbleSize val="0"/>
        </c:dLbls>
        <c:gapWidth val="180"/>
        <c:overlap val="-90"/>
        <c:axId val="329953896"/>
        <c:axId val="32995428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9E-4C53-8233-DE13A569A539}"/>
            </c:ext>
          </c:extLst>
        </c:ser>
        <c:dLbls>
          <c:showLegendKey val="0"/>
          <c:showVal val="0"/>
          <c:showCatName val="0"/>
          <c:showSerName val="0"/>
          <c:showPercent val="0"/>
          <c:showBubbleSize val="0"/>
        </c:dLbls>
        <c:marker val="1"/>
        <c:smooth val="0"/>
        <c:axId val="329953896"/>
        <c:axId val="329954288"/>
      </c:lineChart>
      <c:catAx>
        <c:axId val="329953896"/>
        <c:scaling>
          <c:orientation val="minMax"/>
        </c:scaling>
        <c:delete val="0"/>
        <c:axPos val="b"/>
        <c:numFmt formatCode="ge" sourceLinked="1"/>
        <c:majorTickMark val="none"/>
        <c:minorTickMark val="none"/>
        <c:tickLblPos val="none"/>
        <c:crossAx val="329954288"/>
        <c:crosses val="autoZero"/>
        <c:auto val="0"/>
        <c:lblAlgn val="ctr"/>
        <c:lblOffset val="100"/>
        <c:noMultiLvlLbl val="1"/>
      </c:catAx>
      <c:valAx>
        <c:axId val="329954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953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7D-46F5-8C6D-EB271ECE0A54}"/>
            </c:ext>
          </c:extLst>
        </c:ser>
        <c:dLbls>
          <c:showLegendKey val="0"/>
          <c:showVal val="0"/>
          <c:showCatName val="0"/>
          <c:showSerName val="0"/>
          <c:showPercent val="0"/>
          <c:showBubbleSize val="0"/>
        </c:dLbls>
        <c:gapWidth val="180"/>
        <c:overlap val="-90"/>
        <c:axId val="330125192"/>
        <c:axId val="3301255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7D-46F5-8C6D-EB271ECE0A54}"/>
            </c:ext>
          </c:extLst>
        </c:ser>
        <c:dLbls>
          <c:showLegendKey val="0"/>
          <c:showVal val="0"/>
          <c:showCatName val="0"/>
          <c:showSerName val="0"/>
          <c:showPercent val="0"/>
          <c:showBubbleSize val="0"/>
        </c:dLbls>
        <c:marker val="1"/>
        <c:smooth val="0"/>
        <c:axId val="330125192"/>
        <c:axId val="330125584"/>
      </c:lineChart>
      <c:catAx>
        <c:axId val="330125192"/>
        <c:scaling>
          <c:orientation val="minMax"/>
        </c:scaling>
        <c:delete val="0"/>
        <c:axPos val="b"/>
        <c:numFmt formatCode="ge" sourceLinked="1"/>
        <c:majorTickMark val="none"/>
        <c:minorTickMark val="none"/>
        <c:tickLblPos val="none"/>
        <c:crossAx val="330125584"/>
        <c:crosses val="autoZero"/>
        <c:auto val="0"/>
        <c:lblAlgn val="ctr"/>
        <c:lblOffset val="100"/>
        <c:noMultiLvlLbl val="1"/>
      </c:catAx>
      <c:valAx>
        <c:axId val="33012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125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1103.5999999999999</c:v>
                </c:pt>
                <c:pt idx="2">
                  <c:v>615.6</c:v>
                </c:pt>
                <c:pt idx="3">
                  <c:v>705.3</c:v>
                </c:pt>
                <c:pt idx="4">
                  <c:v>380.7</c:v>
                </c:pt>
              </c:numCache>
            </c:numRef>
          </c:val>
          <c:extLst xmlns:c16r2="http://schemas.microsoft.com/office/drawing/2015/06/chart">
            <c:ext xmlns:c16="http://schemas.microsoft.com/office/drawing/2014/chart" uri="{C3380CC4-5D6E-409C-BE32-E72D297353CC}">
              <c16:uniqueId val="{00000000-1EF1-468D-A396-D92DAA276812}"/>
            </c:ext>
          </c:extLst>
        </c:ser>
        <c:dLbls>
          <c:showLegendKey val="0"/>
          <c:showVal val="0"/>
          <c:showCatName val="0"/>
          <c:showSerName val="0"/>
          <c:showPercent val="0"/>
          <c:showBubbleSize val="0"/>
        </c:dLbls>
        <c:gapWidth val="180"/>
        <c:overlap val="-90"/>
        <c:axId val="329028000"/>
        <c:axId val="32902838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1EF1-468D-A396-D92DAA27681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EF1-468D-A396-D92DAA276812}"/>
            </c:ext>
          </c:extLst>
        </c:ser>
        <c:dLbls>
          <c:showLegendKey val="0"/>
          <c:showVal val="0"/>
          <c:showCatName val="0"/>
          <c:showSerName val="0"/>
          <c:showPercent val="0"/>
          <c:showBubbleSize val="0"/>
        </c:dLbls>
        <c:marker val="1"/>
        <c:smooth val="0"/>
        <c:axId val="329028000"/>
        <c:axId val="329028384"/>
      </c:lineChart>
      <c:catAx>
        <c:axId val="329028000"/>
        <c:scaling>
          <c:orientation val="minMax"/>
        </c:scaling>
        <c:delete val="0"/>
        <c:axPos val="b"/>
        <c:numFmt formatCode="ge" sourceLinked="1"/>
        <c:majorTickMark val="none"/>
        <c:minorTickMark val="none"/>
        <c:tickLblPos val="none"/>
        <c:crossAx val="329028384"/>
        <c:crosses val="autoZero"/>
        <c:auto val="0"/>
        <c:lblAlgn val="ctr"/>
        <c:lblOffset val="100"/>
        <c:noMultiLvlLbl val="1"/>
      </c:catAx>
      <c:valAx>
        <c:axId val="32902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028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80-4B2C-8941-8ACC96B2D81D}"/>
            </c:ext>
          </c:extLst>
        </c:ser>
        <c:dLbls>
          <c:showLegendKey val="0"/>
          <c:showVal val="0"/>
          <c:showCatName val="0"/>
          <c:showSerName val="0"/>
          <c:showPercent val="0"/>
          <c:showBubbleSize val="0"/>
        </c:dLbls>
        <c:gapWidth val="180"/>
        <c:overlap val="-90"/>
        <c:axId val="330126368"/>
        <c:axId val="33012676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80-4B2C-8941-8ACC96B2D81D}"/>
            </c:ext>
          </c:extLst>
        </c:ser>
        <c:dLbls>
          <c:showLegendKey val="0"/>
          <c:showVal val="0"/>
          <c:showCatName val="0"/>
          <c:showSerName val="0"/>
          <c:showPercent val="0"/>
          <c:showBubbleSize val="0"/>
        </c:dLbls>
        <c:marker val="1"/>
        <c:smooth val="0"/>
        <c:axId val="330126368"/>
        <c:axId val="330126760"/>
      </c:lineChart>
      <c:catAx>
        <c:axId val="330126368"/>
        <c:scaling>
          <c:orientation val="minMax"/>
        </c:scaling>
        <c:delete val="0"/>
        <c:axPos val="b"/>
        <c:numFmt formatCode="ge" sourceLinked="1"/>
        <c:majorTickMark val="none"/>
        <c:minorTickMark val="none"/>
        <c:tickLblPos val="none"/>
        <c:crossAx val="330126760"/>
        <c:crosses val="autoZero"/>
        <c:auto val="0"/>
        <c:lblAlgn val="ctr"/>
        <c:lblOffset val="100"/>
        <c:noMultiLvlLbl val="1"/>
      </c:catAx>
      <c:valAx>
        <c:axId val="330126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126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CB-4CF5-816D-827D8C6ECBC1}"/>
            </c:ext>
          </c:extLst>
        </c:ser>
        <c:dLbls>
          <c:showLegendKey val="0"/>
          <c:showVal val="0"/>
          <c:showCatName val="0"/>
          <c:showSerName val="0"/>
          <c:showPercent val="0"/>
          <c:showBubbleSize val="0"/>
        </c:dLbls>
        <c:gapWidth val="180"/>
        <c:overlap val="-90"/>
        <c:axId val="330127544"/>
        <c:axId val="33012793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CB-4CF5-816D-827D8C6ECBC1}"/>
            </c:ext>
          </c:extLst>
        </c:ser>
        <c:dLbls>
          <c:showLegendKey val="0"/>
          <c:showVal val="0"/>
          <c:showCatName val="0"/>
          <c:showSerName val="0"/>
          <c:showPercent val="0"/>
          <c:showBubbleSize val="0"/>
        </c:dLbls>
        <c:marker val="1"/>
        <c:smooth val="0"/>
        <c:axId val="330127544"/>
        <c:axId val="330127936"/>
      </c:lineChart>
      <c:catAx>
        <c:axId val="330127544"/>
        <c:scaling>
          <c:orientation val="minMax"/>
        </c:scaling>
        <c:delete val="0"/>
        <c:axPos val="b"/>
        <c:numFmt formatCode="ge" sourceLinked="1"/>
        <c:majorTickMark val="none"/>
        <c:minorTickMark val="none"/>
        <c:tickLblPos val="none"/>
        <c:crossAx val="330127936"/>
        <c:crosses val="autoZero"/>
        <c:auto val="0"/>
        <c:lblAlgn val="ctr"/>
        <c:lblOffset val="100"/>
        <c:noMultiLvlLbl val="1"/>
      </c:catAx>
      <c:valAx>
        <c:axId val="330127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127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31-4F27-9DFD-C962E25B2ED8}"/>
            </c:ext>
          </c:extLst>
        </c:ser>
        <c:dLbls>
          <c:showLegendKey val="0"/>
          <c:showVal val="0"/>
          <c:showCatName val="0"/>
          <c:showSerName val="0"/>
          <c:showPercent val="0"/>
          <c:showBubbleSize val="0"/>
        </c:dLbls>
        <c:gapWidth val="180"/>
        <c:overlap val="-90"/>
        <c:axId val="330128720"/>
        <c:axId val="33035798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31-4F27-9DFD-C962E25B2ED8}"/>
            </c:ext>
          </c:extLst>
        </c:ser>
        <c:dLbls>
          <c:showLegendKey val="0"/>
          <c:showVal val="0"/>
          <c:showCatName val="0"/>
          <c:showSerName val="0"/>
          <c:showPercent val="0"/>
          <c:showBubbleSize val="0"/>
        </c:dLbls>
        <c:marker val="1"/>
        <c:smooth val="0"/>
        <c:axId val="330128720"/>
        <c:axId val="330357984"/>
      </c:lineChart>
      <c:catAx>
        <c:axId val="330128720"/>
        <c:scaling>
          <c:orientation val="minMax"/>
        </c:scaling>
        <c:delete val="0"/>
        <c:axPos val="b"/>
        <c:numFmt formatCode="ge" sourceLinked="1"/>
        <c:majorTickMark val="none"/>
        <c:minorTickMark val="none"/>
        <c:tickLblPos val="none"/>
        <c:crossAx val="330357984"/>
        <c:crosses val="autoZero"/>
        <c:auto val="0"/>
        <c:lblAlgn val="ctr"/>
        <c:lblOffset val="100"/>
        <c:noMultiLvlLbl val="1"/>
      </c:catAx>
      <c:valAx>
        <c:axId val="33035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128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26-4D5A-8D06-25C01CD903DD}"/>
            </c:ext>
          </c:extLst>
        </c:ser>
        <c:dLbls>
          <c:showLegendKey val="0"/>
          <c:showVal val="0"/>
          <c:showCatName val="0"/>
          <c:showSerName val="0"/>
          <c:showPercent val="0"/>
          <c:showBubbleSize val="0"/>
        </c:dLbls>
        <c:gapWidth val="180"/>
        <c:overlap val="-90"/>
        <c:axId val="330358768"/>
        <c:axId val="3303591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26-4D5A-8D06-25C01CD903DD}"/>
            </c:ext>
          </c:extLst>
        </c:ser>
        <c:dLbls>
          <c:showLegendKey val="0"/>
          <c:showVal val="0"/>
          <c:showCatName val="0"/>
          <c:showSerName val="0"/>
          <c:showPercent val="0"/>
          <c:showBubbleSize val="0"/>
        </c:dLbls>
        <c:marker val="1"/>
        <c:smooth val="0"/>
        <c:axId val="330358768"/>
        <c:axId val="330359160"/>
      </c:lineChart>
      <c:catAx>
        <c:axId val="330358768"/>
        <c:scaling>
          <c:orientation val="minMax"/>
        </c:scaling>
        <c:delete val="0"/>
        <c:axPos val="b"/>
        <c:numFmt formatCode="ge" sourceLinked="1"/>
        <c:majorTickMark val="none"/>
        <c:minorTickMark val="none"/>
        <c:tickLblPos val="none"/>
        <c:crossAx val="330359160"/>
        <c:crosses val="autoZero"/>
        <c:auto val="0"/>
        <c:lblAlgn val="ctr"/>
        <c:lblOffset val="100"/>
        <c:noMultiLvlLbl val="1"/>
      </c:catAx>
      <c:valAx>
        <c:axId val="330359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58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13-4201-AAD6-9DE78658B06C}"/>
            </c:ext>
          </c:extLst>
        </c:ser>
        <c:dLbls>
          <c:showLegendKey val="0"/>
          <c:showVal val="0"/>
          <c:showCatName val="0"/>
          <c:showSerName val="0"/>
          <c:showPercent val="0"/>
          <c:showBubbleSize val="0"/>
        </c:dLbls>
        <c:gapWidth val="180"/>
        <c:overlap val="-90"/>
        <c:axId val="330359944"/>
        <c:axId val="33036033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13-4201-AAD6-9DE78658B06C}"/>
            </c:ext>
          </c:extLst>
        </c:ser>
        <c:dLbls>
          <c:showLegendKey val="0"/>
          <c:showVal val="0"/>
          <c:showCatName val="0"/>
          <c:showSerName val="0"/>
          <c:showPercent val="0"/>
          <c:showBubbleSize val="0"/>
        </c:dLbls>
        <c:marker val="1"/>
        <c:smooth val="0"/>
        <c:axId val="330359944"/>
        <c:axId val="330360336"/>
      </c:lineChart>
      <c:catAx>
        <c:axId val="330359944"/>
        <c:scaling>
          <c:orientation val="minMax"/>
        </c:scaling>
        <c:delete val="0"/>
        <c:axPos val="b"/>
        <c:numFmt formatCode="ge" sourceLinked="1"/>
        <c:majorTickMark val="none"/>
        <c:minorTickMark val="none"/>
        <c:tickLblPos val="none"/>
        <c:crossAx val="330360336"/>
        <c:crosses val="autoZero"/>
        <c:auto val="0"/>
        <c:lblAlgn val="ctr"/>
        <c:lblOffset val="100"/>
        <c:noMultiLvlLbl val="1"/>
      </c:catAx>
      <c:valAx>
        <c:axId val="330360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599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C7-427C-9730-6E5B70F63377}"/>
            </c:ext>
          </c:extLst>
        </c:ser>
        <c:dLbls>
          <c:showLegendKey val="0"/>
          <c:showVal val="0"/>
          <c:showCatName val="0"/>
          <c:showSerName val="0"/>
          <c:showPercent val="0"/>
          <c:showBubbleSize val="0"/>
        </c:dLbls>
        <c:gapWidth val="180"/>
        <c:overlap val="-90"/>
        <c:axId val="330361120"/>
        <c:axId val="3303615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C7-427C-9730-6E5B70F63377}"/>
            </c:ext>
          </c:extLst>
        </c:ser>
        <c:dLbls>
          <c:showLegendKey val="0"/>
          <c:showVal val="0"/>
          <c:showCatName val="0"/>
          <c:showSerName val="0"/>
          <c:showPercent val="0"/>
          <c:showBubbleSize val="0"/>
        </c:dLbls>
        <c:marker val="1"/>
        <c:smooth val="0"/>
        <c:axId val="330361120"/>
        <c:axId val="330361512"/>
      </c:lineChart>
      <c:catAx>
        <c:axId val="330361120"/>
        <c:scaling>
          <c:orientation val="minMax"/>
        </c:scaling>
        <c:delete val="0"/>
        <c:axPos val="b"/>
        <c:numFmt formatCode="ge" sourceLinked="1"/>
        <c:majorTickMark val="none"/>
        <c:minorTickMark val="none"/>
        <c:tickLblPos val="none"/>
        <c:crossAx val="330361512"/>
        <c:crosses val="autoZero"/>
        <c:auto val="0"/>
        <c:lblAlgn val="ctr"/>
        <c:lblOffset val="100"/>
        <c:noMultiLvlLbl val="1"/>
      </c:catAx>
      <c:valAx>
        <c:axId val="330361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6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68-4BF4-9CDE-E782CB094B09}"/>
            </c:ext>
          </c:extLst>
        </c:ser>
        <c:dLbls>
          <c:showLegendKey val="0"/>
          <c:showVal val="0"/>
          <c:showCatName val="0"/>
          <c:showSerName val="0"/>
          <c:showPercent val="0"/>
          <c:showBubbleSize val="0"/>
        </c:dLbls>
        <c:gapWidth val="180"/>
        <c:overlap val="-90"/>
        <c:axId val="329282512"/>
        <c:axId val="3292829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68-4BF4-9CDE-E782CB094B09}"/>
            </c:ext>
          </c:extLst>
        </c:ser>
        <c:dLbls>
          <c:showLegendKey val="0"/>
          <c:showVal val="0"/>
          <c:showCatName val="0"/>
          <c:showSerName val="0"/>
          <c:showPercent val="0"/>
          <c:showBubbleSize val="0"/>
        </c:dLbls>
        <c:marker val="1"/>
        <c:smooth val="0"/>
        <c:axId val="329282512"/>
        <c:axId val="329282904"/>
      </c:lineChart>
      <c:catAx>
        <c:axId val="329282512"/>
        <c:scaling>
          <c:orientation val="minMax"/>
        </c:scaling>
        <c:delete val="0"/>
        <c:axPos val="b"/>
        <c:numFmt formatCode="ge" sourceLinked="1"/>
        <c:majorTickMark val="none"/>
        <c:minorTickMark val="none"/>
        <c:tickLblPos val="none"/>
        <c:crossAx val="329282904"/>
        <c:crosses val="autoZero"/>
        <c:auto val="0"/>
        <c:lblAlgn val="ctr"/>
        <c:lblOffset val="100"/>
        <c:noMultiLvlLbl val="1"/>
      </c:catAx>
      <c:valAx>
        <c:axId val="329282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8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BD-4DFB-AB12-D4AB24EE2178}"/>
            </c:ext>
          </c:extLst>
        </c:ser>
        <c:dLbls>
          <c:showLegendKey val="0"/>
          <c:showVal val="0"/>
          <c:showCatName val="0"/>
          <c:showSerName val="0"/>
          <c:showPercent val="0"/>
          <c:showBubbleSize val="0"/>
        </c:dLbls>
        <c:gapWidth val="180"/>
        <c:overlap val="-90"/>
        <c:axId val="329283688"/>
        <c:axId val="32928408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BD-4DFB-AB12-D4AB24EE2178}"/>
            </c:ext>
          </c:extLst>
        </c:ser>
        <c:dLbls>
          <c:showLegendKey val="0"/>
          <c:showVal val="0"/>
          <c:showCatName val="0"/>
          <c:showSerName val="0"/>
          <c:showPercent val="0"/>
          <c:showBubbleSize val="0"/>
        </c:dLbls>
        <c:marker val="1"/>
        <c:smooth val="0"/>
        <c:axId val="329283688"/>
        <c:axId val="329284080"/>
      </c:lineChart>
      <c:catAx>
        <c:axId val="329283688"/>
        <c:scaling>
          <c:orientation val="minMax"/>
        </c:scaling>
        <c:delete val="0"/>
        <c:axPos val="b"/>
        <c:numFmt formatCode="ge" sourceLinked="1"/>
        <c:majorTickMark val="none"/>
        <c:minorTickMark val="none"/>
        <c:tickLblPos val="none"/>
        <c:crossAx val="329284080"/>
        <c:crosses val="autoZero"/>
        <c:auto val="0"/>
        <c:lblAlgn val="ctr"/>
        <c:lblOffset val="100"/>
        <c:noMultiLvlLbl val="1"/>
      </c:catAx>
      <c:valAx>
        <c:axId val="329284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83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3B-43A8-BF67-97A38A961D79}"/>
            </c:ext>
          </c:extLst>
        </c:ser>
        <c:dLbls>
          <c:showLegendKey val="0"/>
          <c:showVal val="0"/>
          <c:showCatName val="0"/>
          <c:showSerName val="0"/>
          <c:showPercent val="0"/>
          <c:showBubbleSize val="0"/>
        </c:dLbls>
        <c:gapWidth val="180"/>
        <c:overlap val="-90"/>
        <c:axId val="329284864"/>
        <c:axId val="32928525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3B-43A8-BF67-97A38A961D79}"/>
            </c:ext>
          </c:extLst>
        </c:ser>
        <c:dLbls>
          <c:showLegendKey val="0"/>
          <c:showVal val="0"/>
          <c:showCatName val="0"/>
          <c:showSerName val="0"/>
          <c:showPercent val="0"/>
          <c:showBubbleSize val="0"/>
        </c:dLbls>
        <c:marker val="1"/>
        <c:smooth val="0"/>
        <c:axId val="329284864"/>
        <c:axId val="329285256"/>
      </c:lineChart>
      <c:catAx>
        <c:axId val="329284864"/>
        <c:scaling>
          <c:orientation val="minMax"/>
        </c:scaling>
        <c:delete val="0"/>
        <c:axPos val="b"/>
        <c:numFmt formatCode="ge" sourceLinked="1"/>
        <c:majorTickMark val="none"/>
        <c:minorTickMark val="none"/>
        <c:tickLblPos val="none"/>
        <c:crossAx val="329285256"/>
        <c:crosses val="autoZero"/>
        <c:auto val="0"/>
        <c:lblAlgn val="ctr"/>
        <c:lblOffset val="100"/>
        <c:noMultiLvlLbl val="1"/>
      </c:catAx>
      <c:valAx>
        <c:axId val="329285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8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A6-48A9-8F17-708D6E6CCEF4}"/>
            </c:ext>
          </c:extLst>
        </c:ser>
        <c:dLbls>
          <c:showLegendKey val="0"/>
          <c:showVal val="0"/>
          <c:showCatName val="0"/>
          <c:showSerName val="0"/>
          <c:showPercent val="0"/>
          <c:showBubbleSize val="0"/>
        </c:dLbls>
        <c:gapWidth val="180"/>
        <c:overlap val="-90"/>
        <c:axId val="329473544"/>
        <c:axId val="32947393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A6-48A9-8F17-708D6E6CCEF4}"/>
            </c:ext>
          </c:extLst>
        </c:ser>
        <c:dLbls>
          <c:showLegendKey val="0"/>
          <c:showVal val="0"/>
          <c:showCatName val="0"/>
          <c:showSerName val="0"/>
          <c:showPercent val="0"/>
          <c:showBubbleSize val="0"/>
        </c:dLbls>
        <c:marker val="1"/>
        <c:smooth val="0"/>
        <c:axId val="329473544"/>
        <c:axId val="329473936"/>
      </c:lineChart>
      <c:catAx>
        <c:axId val="329473544"/>
        <c:scaling>
          <c:orientation val="minMax"/>
        </c:scaling>
        <c:delete val="0"/>
        <c:axPos val="b"/>
        <c:numFmt formatCode="ge" sourceLinked="1"/>
        <c:majorTickMark val="none"/>
        <c:minorTickMark val="none"/>
        <c:tickLblPos val="none"/>
        <c:crossAx val="329473936"/>
        <c:crosses val="autoZero"/>
        <c:auto val="0"/>
        <c:lblAlgn val="ctr"/>
        <c:lblOffset val="100"/>
        <c:noMultiLvlLbl val="1"/>
      </c:catAx>
      <c:valAx>
        <c:axId val="32947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473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82-4F15-9D3D-F9564D84DAB8}"/>
            </c:ext>
          </c:extLst>
        </c:ser>
        <c:dLbls>
          <c:showLegendKey val="0"/>
          <c:showVal val="0"/>
          <c:showCatName val="0"/>
          <c:showSerName val="0"/>
          <c:showPercent val="0"/>
          <c:showBubbleSize val="0"/>
        </c:dLbls>
        <c:gapWidth val="180"/>
        <c:overlap val="-90"/>
        <c:axId val="328988992"/>
        <c:axId val="32898937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82-4F15-9D3D-F9564D84DAB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2182-4F15-9D3D-F9564D84DAB8}"/>
            </c:ext>
          </c:extLst>
        </c:ser>
        <c:dLbls>
          <c:showLegendKey val="0"/>
          <c:showVal val="0"/>
          <c:showCatName val="0"/>
          <c:showSerName val="0"/>
          <c:showPercent val="0"/>
          <c:showBubbleSize val="0"/>
        </c:dLbls>
        <c:marker val="1"/>
        <c:smooth val="0"/>
        <c:axId val="328988992"/>
        <c:axId val="328989376"/>
      </c:lineChart>
      <c:catAx>
        <c:axId val="328988992"/>
        <c:scaling>
          <c:orientation val="minMax"/>
        </c:scaling>
        <c:delete val="0"/>
        <c:axPos val="b"/>
        <c:numFmt formatCode="ge" sourceLinked="1"/>
        <c:majorTickMark val="none"/>
        <c:minorTickMark val="none"/>
        <c:tickLblPos val="none"/>
        <c:crossAx val="328989376"/>
        <c:crosses val="autoZero"/>
        <c:auto val="0"/>
        <c:lblAlgn val="ctr"/>
        <c:lblOffset val="100"/>
        <c:noMultiLvlLbl val="1"/>
      </c:catAx>
      <c:valAx>
        <c:axId val="328989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8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A8-4556-97F4-796B45188C01}"/>
            </c:ext>
          </c:extLst>
        </c:ser>
        <c:dLbls>
          <c:showLegendKey val="0"/>
          <c:showVal val="0"/>
          <c:showCatName val="0"/>
          <c:showSerName val="0"/>
          <c:showPercent val="0"/>
          <c:showBubbleSize val="0"/>
        </c:dLbls>
        <c:gapWidth val="180"/>
        <c:overlap val="-90"/>
        <c:axId val="329474720"/>
        <c:axId val="3294751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A8-4556-97F4-796B45188C01}"/>
            </c:ext>
          </c:extLst>
        </c:ser>
        <c:dLbls>
          <c:showLegendKey val="0"/>
          <c:showVal val="0"/>
          <c:showCatName val="0"/>
          <c:showSerName val="0"/>
          <c:showPercent val="0"/>
          <c:showBubbleSize val="0"/>
        </c:dLbls>
        <c:marker val="1"/>
        <c:smooth val="0"/>
        <c:axId val="329474720"/>
        <c:axId val="329475112"/>
      </c:lineChart>
      <c:catAx>
        <c:axId val="329474720"/>
        <c:scaling>
          <c:orientation val="minMax"/>
        </c:scaling>
        <c:delete val="0"/>
        <c:axPos val="b"/>
        <c:numFmt formatCode="ge" sourceLinked="1"/>
        <c:majorTickMark val="none"/>
        <c:minorTickMark val="none"/>
        <c:tickLblPos val="none"/>
        <c:crossAx val="329475112"/>
        <c:crosses val="autoZero"/>
        <c:auto val="0"/>
        <c:lblAlgn val="ctr"/>
        <c:lblOffset val="100"/>
        <c:noMultiLvlLbl val="1"/>
      </c:catAx>
      <c:valAx>
        <c:axId val="329475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47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3326.5</c:v>
                </c:pt>
                <c:pt idx="2">
                  <c:v>6303.2</c:v>
                </c:pt>
                <c:pt idx="3">
                  <c:v>5208.3</c:v>
                </c:pt>
                <c:pt idx="4">
                  <c:v>9645.9</c:v>
                </c:pt>
              </c:numCache>
            </c:numRef>
          </c:val>
          <c:extLst xmlns:c16r2="http://schemas.microsoft.com/office/drawing/2015/06/chart">
            <c:ext xmlns:c16="http://schemas.microsoft.com/office/drawing/2014/chart" uri="{C3380CC4-5D6E-409C-BE32-E72D297353CC}">
              <c16:uniqueId val="{00000000-508B-4031-AFC6-02766111BF4E}"/>
            </c:ext>
          </c:extLst>
        </c:ser>
        <c:dLbls>
          <c:showLegendKey val="0"/>
          <c:showVal val="0"/>
          <c:showCatName val="0"/>
          <c:showSerName val="0"/>
          <c:showPercent val="0"/>
          <c:showBubbleSize val="0"/>
        </c:dLbls>
        <c:gapWidth val="180"/>
        <c:overlap val="-90"/>
        <c:axId val="329182568"/>
        <c:axId val="32908571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508B-4031-AFC6-02766111BF4E}"/>
            </c:ext>
          </c:extLst>
        </c:ser>
        <c:dLbls>
          <c:showLegendKey val="0"/>
          <c:showVal val="0"/>
          <c:showCatName val="0"/>
          <c:showSerName val="0"/>
          <c:showPercent val="0"/>
          <c:showBubbleSize val="0"/>
        </c:dLbls>
        <c:marker val="1"/>
        <c:smooth val="0"/>
        <c:axId val="329182568"/>
        <c:axId val="329085712"/>
      </c:lineChart>
      <c:catAx>
        <c:axId val="329182568"/>
        <c:scaling>
          <c:orientation val="minMax"/>
        </c:scaling>
        <c:delete val="0"/>
        <c:axPos val="b"/>
        <c:numFmt formatCode="ge" sourceLinked="1"/>
        <c:majorTickMark val="none"/>
        <c:minorTickMark val="none"/>
        <c:tickLblPos val="none"/>
        <c:crossAx val="329085712"/>
        <c:crosses val="autoZero"/>
        <c:auto val="0"/>
        <c:lblAlgn val="ctr"/>
        <c:lblOffset val="100"/>
        <c:noMultiLvlLbl val="1"/>
      </c:catAx>
      <c:valAx>
        <c:axId val="32908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182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8179</c:v>
                </c:pt>
                <c:pt idx="2">
                  <c:v>15033</c:v>
                </c:pt>
                <c:pt idx="3">
                  <c:v>17562</c:v>
                </c:pt>
                <c:pt idx="4">
                  <c:v>13921</c:v>
                </c:pt>
              </c:numCache>
            </c:numRef>
          </c:val>
          <c:extLst xmlns:c16r2="http://schemas.microsoft.com/office/drawing/2015/06/chart">
            <c:ext xmlns:c16="http://schemas.microsoft.com/office/drawing/2014/chart" uri="{C3380CC4-5D6E-409C-BE32-E72D297353CC}">
              <c16:uniqueId val="{00000000-B420-45B6-B738-77E0E1231B4E}"/>
            </c:ext>
          </c:extLst>
        </c:ser>
        <c:dLbls>
          <c:showLegendKey val="0"/>
          <c:showVal val="0"/>
          <c:showCatName val="0"/>
          <c:showSerName val="0"/>
          <c:showPercent val="0"/>
          <c:showBubbleSize val="0"/>
        </c:dLbls>
        <c:gapWidth val="180"/>
        <c:overlap val="-90"/>
        <c:axId val="329118040"/>
        <c:axId val="32915598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B420-45B6-B738-77E0E1231B4E}"/>
            </c:ext>
          </c:extLst>
        </c:ser>
        <c:dLbls>
          <c:showLegendKey val="0"/>
          <c:showVal val="0"/>
          <c:showCatName val="0"/>
          <c:showSerName val="0"/>
          <c:showPercent val="0"/>
          <c:showBubbleSize val="0"/>
        </c:dLbls>
        <c:marker val="1"/>
        <c:smooth val="0"/>
        <c:axId val="329118040"/>
        <c:axId val="329155984"/>
      </c:lineChart>
      <c:catAx>
        <c:axId val="329118040"/>
        <c:scaling>
          <c:orientation val="minMax"/>
        </c:scaling>
        <c:delete val="0"/>
        <c:axPos val="b"/>
        <c:numFmt formatCode="ge" sourceLinked="1"/>
        <c:majorTickMark val="none"/>
        <c:minorTickMark val="none"/>
        <c:tickLblPos val="none"/>
        <c:crossAx val="329155984"/>
        <c:crosses val="autoZero"/>
        <c:auto val="0"/>
        <c:lblAlgn val="ctr"/>
        <c:lblOffset val="100"/>
        <c:noMultiLvlLbl val="1"/>
      </c:catAx>
      <c:valAx>
        <c:axId val="3291559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118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25.4</c:v>
                </c:pt>
                <c:pt idx="2">
                  <c:v>42.3</c:v>
                </c:pt>
                <c:pt idx="3">
                  <c:v>57.8</c:v>
                </c:pt>
                <c:pt idx="4">
                  <c:v>53.3</c:v>
                </c:pt>
              </c:numCache>
            </c:numRef>
          </c:val>
          <c:extLst xmlns:c16r2="http://schemas.microsoft.com/office/drawing/2015/06/chart">
            <c:ext xmlns:c16="http://schemas.microsoft.com/office/drawing/2014/chart" uri="{C3380CC4-5D6E-409C-BE32-E72D297353CC}">
              <c16:uniqueId val="{00000000-5373-40AF-A29A-6A449EDFB5AE}"/>
            </c:ext>
          </c:extLst>
        </c:ser>
        <c:dLbls>
          <c:showLegendKey val="0"/>
          <c:showVal val="0"/>
          <c:showCatName val="0"/>
          <c:showSerName val="0"/>
          <c:showPercent val="0"/>
          <c:showBubbleSize val="0"/>
        </c:dLbls>
        <c:gapWidth val="180"/>
        <c:overlap val="-90"/>
        <c:axId val="329239792"/>
        <c:axId val="32924018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5373-40AF-A29A-6A449EDFB5AE}"/>
            </c:ext>
          </c:extLst>
        </c:ser>
        <c:dLbls>
          <c:showLegendKey val="0"/>
          <c:showVal val="0"/>
          <c:showCatName val="0"/>
          <c:showSerName val="0"/>
          <c:showPercent val="0"/>
          <c:showBubbleSize val="0"/>
        </c:dLbls>
        <c:marker val="1"/>
        <c:smooth val="0"/>
        <c:axId val="329239792"/>
        <c:axId val="329240184"/>
      </c:lineChart>
      <c:catAx>
        <c:axId val="329239792"/>
        <c:scaling>
          <c:orientation val="minMax"/>
        </c:scaling>
        <c:delete val="0"/>
        <c:axPos val="b"/>
        <c:numFmt formatCode="ge" sourceLinked="1"/>
        <c:majorTickMark val="none"/>
        <c:minorTickMark val="none"/>
        <c:tickLblPos val="none"/>
        <c:crossAx val="329240184"/>
        <c:crosses val="autoZero"/>
        <c:auto val="0"/>
        <c:lblAlgn val="ctr"/>
        <c:lblOffset val="100"/>
        <c:noMultiLvlLbl val="1"/>
      </c:catAx>
      <c:valAx>
        <c:axId val="329240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3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87-4328-B9C3-539E7468C13B}"/>
            </c:ext>
          </c:extLst>
        </c:ser>
        <c:dLbls>
          <c:showLegendKey val="0"/>
          <c:showVal val="0"/>
          <c:showCatName val="0"/>
          <c:showSerName val="0"/>
          <c:showPercent val="0"/>
          <c:showBubbleSize val="0"/>
        </c:dLbls>
        <c:gapWidth val="180"/>
        <c:overlap val="-90"/>
        <c:axId val="329240968"/>
        <c:axId val="3292413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D087-4328-B9C3-539E7468C13B}"/>
            </c:ext>
          </c:extLst>
        </c:ser>
        <c:dLbls>
          <c:showLegendKey val="0"/>
          <c:showVal val="0"/>
          <c:showCatName val="0"/>
          <c:showSerName val="0"/>
          <c:showPercent val="0"/>
          <c:showBubbleSize val="0"/>
        </c:dLbls>
        <c:marker val="1"/>
        <c:smooth val="0"/>
        <c:axId val="329240968"/>
        <c:axId val="329241360"/>
      </c:lineChart>
      <c:catAx>
        <c:axId val="329240968"/>
        <c:scaling>
          <c:orientation val="minMax"/>
        </c:scaling>
        <c:delete val="0"/>
        <c:axPos val="b"/>
        <c:numFmt formatCode="ge" sourceLinked="1"/>
        <c:majorTickMark val="none"/>
        <c:minorTickMark val="none"/>
        <c:tickLblPos val="none"/>
        <c:crossAx val="329241360"/>
        <c:crosses val="autoZero"/>
        <c:auto val="0"/>
        <c:lblAlgn val="ctr"/>
        <c:lblOffset val="100"/>
        <c:noMultiLvlLbl val="1"/>
      </c:catAx>
      <c:valAx>
        <c:axId val="32924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40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64-4DB2-B2EC-F74550ABAC04}"/>
            </c:ext>
          </c:extLst>
        </c:ser>
        <c:dLbls>
          <c:showLegendKey val="0"/>
          <c:showVal val="0"/>
          <c:showCatName val="0"/>
          <c:showSerName val="0"/>
          <c:showPercent val="0"/>
          <c:showBubbleSize val="0"/>
        </c:dLbls>
        <c:gapWidth val="180"/>
        <c:overlap val="-90"/>
        <c:axId val="329242144"/>
        <c:axId val="3292425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AE64-4DB2-B2EC-F74550ABAC04}"/>
            </c:ext>
          </c:extLst>
        </c:ser>
        <c:dLbls>
          <c:showLegendKey val="0"/>
          <c:showVal val="0"/>
          <c:showCatName val="0"/>
          <c:showSerName val="0"/>
          <c:showPercent val="0"/>
          <c:showBubbleSize val="0"/>
        </c:dLbls>
        <c:marker val="1"/>
        <c:smooth val="0"/>
        <c:axId val="329242144"/>
        <c:axId val="329242536"/>
      </c:lineChart>
      <c:catAx>
        <c:axId val="329242144"/>
        <c:scaling>
          <c:orientation val="minMax"/>
        </c:scaling>
        <c:delete val="0"/>
        <c:axPos val="b"/>
        <c:numFmt formatCode="ge" sourceLinked="1"/>
        <c:majorTickMark val="none"/>
        <c:minorTickMark val="none"/>
        <c:tickLblPos val="none"/>
        <c:crossAx val="329242536"/>
        <c:crosses val="autoZero"/>
        <c:auto val="0"/>
        <c:lblAlgn val="ctr"/>
        <c:lblOffset val="100"/>
        <c:noMultiLvlLbl val="1"/>
      </c:catAx>
      <c:valAx>
        <c:axId val="329242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42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14-4FB2-82F3-9887563BC0C1}"/>
            </c:ext>
          </c:extLst>
        </c:ser>
        <c:dLbls>
          <c:showLegendKey val="0"/>
          <c:showVal val="0"/>
          <c:showCatName val="0"/>
          <c:showSerName val="0"/>
          <c:showPercent val="0"/>
          <c:showBubbleSize val="0"/>
        </c:dLbls>
        <c:gapWidth val="180"/>
        <c:overlap val="-90"/>
        <c:axId val="328885384"/>
        <c:axId val="32888577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14-4FB2-82F3-9887563BC0C1}"/>
            </c:ext>
          </c:extLst>
        </c:ser>
        <c:dLbls>
          <c:showLegendKey val="0"/>
          <c:showVal val="0"/>
          <c:showCatName val="0"/>
          <c:showSerName val="0"/>
          <c:showPercent val="0"/>
          <c:showBubbleSize val="0"/>
        </c:dLbls>
        <c:marker val="1"/>
        <c:smooth val="0"/>
        <c:axId val="328885384"/>
        <c:axId val="328885776"/>
      </c:lineChart>
      <c:catAx>
        <c:axId val="328885384"/>
        <c:scaling>
          <c:orientation val="minMax"/>
        </c:scaling>
        <c:delete val="0"/>
        <c:axPos val="b"/>
        <c:numFmt formatCode="ge" sourceLinked="1"/>
        <c:majorTickMark val="none"/>
        <c:minorTickMark val="none"/>
        <c:tickLblPos val="none"/>
        <c:crossAx val="328885776"/>
        <c:crosses val="autoZero"/>
        <c:auto val="0"/>
        <c:lblAlgn val="ctr"/>
        <c:lblOffset val="100"/>
        <c:noMultiLvlLbl val="1"/>
      </c:catAx>
      <c:valAx>
        <c:axId val="32888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88853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79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79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79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79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79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79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79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80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80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80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80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80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80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80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80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80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809"/>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810"/>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811"/>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812"/>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813"/>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814"/>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815"/>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816"/>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817"/>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818"/>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819"/>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820"/>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821"/>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82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82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82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82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82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829"/>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830"/>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831"/>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832"/>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833"/>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834"/>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835"/>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836"/>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837"/>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838"/>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83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84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W94" zoomScale="70" zoomScaleNormal="70"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琴浦町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5" t="s">
        <v>2</v>
      </c>
      <c r="C2" s="133"/>
      <c r="D2" s="133"/>
      <c r="E2" s="133"/>
      <c r="F2" s="133" t="s">
        <v>3</v>
      </c>
      <c r="G2" s="133"/>
      <c r="H2" s="133"/>
      <c r="I2" s="133"/>
      <c r="J2" s="133" t="s">
        <v>4</v>
      </c>
      <c r="K2" s="133"/>
      <c r="L2" s="133"/>
      <c r="M2" s="133"/>
      <c r="N2" s="133" t="s">
        <v>5</v>
      </c>
      <c r="O2" s="133"/>
      <c r="P2" s="133"/>
      <c r="Q2" s="134"/>
      <c r="R2" s="1"/>
      <c r="S2" s="196" t="s">
        <v>6</v>
      </c>
      <c r="T2" s="197"/>
      <c r="U2" s="197"/>
      <c r="V2" s="197"/>
      <c r="W2" s="197"/>
      <c r="X2" s="197"/>
      <c r="Y2" s="197"/>
      <c r="Z2" s="197"/>
      <c r="AA2" s="197"/>
      <c r="AB2" s="197"/>
      <c r="AC2" s="197"/>
      <c r="AD2" s="197"/>
      <c r="AE2" s="197"/>
      <c r="AF2" s="197"/>
      <c r="AG2" s="197"/>
      <c r="AH2" s="198"/>
      <c r="AI2" s="1"/>
      <c r="AJ2" s="1"/>
      <c r="AK2" s="193" t="s">
        <v>7</v>
      </c>
      <c r="AL2" s="194"/>
      <c r="AM2" s="194"/>
      <c r="AN2" s="194"/>
      <c r="AO2" s="194"/>
      <c r="AP2" s="194"/>
      <c r="AQ2" s="195"/>
    </row>
    <row r="3" spans="1:43" ht="23.1" customHeight="1">
      <c r="A3" s="1"/>
      <c r="B3" s="177" t="str">
        <f>データ!I6</f>
        <v>法非適用</v>
      </c>
      <c r="C3" s="178"/>
      <c r="D3" s="178"/>
      <c r="E3" s="178"/>
      <c r="F3" s="178" t="str">
        <f>データ!J6</f>
        <v>電気事業</v>
      </c>
      <c r="G3" s="178"/>
      <c r="H3" s="178"/>
      <c r="I3" s="178"/>
      <c r="J3" s="178" t="str">
        <f>データ!K6</f>
        <v>非設置</v>
      </c>
      <c r="K3" s="178"/>
      <c r="L3" s="178"/>
      <c r="M3" s="178"/>
      <c r="N3" s="179" t="str">
        <f>データ!L6</f>
        <v>該当数値なし</v>
      </c>
      <c r="O3" s="179"/>
      <c r="P3" s="179"/>
      <c r="Q3" s="180"/>
      <c r="R3" s="1"/>
      <c r="S3" s="181" t="s">
        <v>267</v>
      </c>
      <c r="T3" s="182"/>
      <c r="U3" s="182"/>
      <c r="V3" s="182"/>
      <c r="W3" s="182"/>
      <c r="X3" s="182"/>
      <c r="Y3" s="182"/>
      <c r="Z3" s="182"/>
      <c r="AA3" s="182"/>
      <c r="AB3" s="182"/>
      <c r="AC3" s="182"/>
      <c r="AD3" s="182"/>
      <c r="AE3" s="182"/>
      <c r="AF3" s="182"/>
      <c r="AG3" s="182"/>
      <c r="AH3" s="183"/>
      <c r="AI3" s="1"/>
      <c r="AJ3" s="1"/>
      <c r="AK3" s="176" t="s">
        <v>268</v>
      </c>
      <c r="AL3" s="113"/>
      <c r="AM3" s="113"/>
      <c r="AN3" s="113"/>
      <c r="AO3" s="113"/>
      <c r="AP3" s="113"/>
      <c r="AQ3" s="114"/>
    </row>
    <row r="4" spans="1:43" ht="23.1" customHeight="1">
      <c r="A4" s="1"/>
      <c r="B4" s="156" t="s">
        <v>8</v>
      </c>
      <c r="C4" s="157"/>
      <c r="D4" s="157"/>
      <c r="E4" s="157"/>
      <c r="F4" s="157" t="s">
        <v>9</v>
      </c>
      <c r="G4" s="157"/>
      <c r="H4" s="157"/>
      <c r="I4" s="157"/>
      <c r="J4" s="157" t="s">
        <v>10</v>
      </c>
      <c r="K4" s="157"/>
      <c r="L4" s="157"/>
      <c r="M4" s="157"/>
      <c r="N4" s="157" t="s">
        <v>11</v>
      </c>
      <c r="O4" s="157"/>
      <c r="P4" s="157"/>
      <c r="Q4" s="158"/>
      <c r="R4" s="1"/>
      <c r="S4" s="184"/>
      <c r="T4" s="185"/>
      <c r="U4" s="185"/>
      <c r="V4" s="185"/>
      <c r="W4" s="185"/>
      <c r="X4" s="185"/>
      <c r="Y4" s="185"/>
      <c r="Z4" s="185"/>
      <c r="AA4" s="185"/>
      <c r="AB4" s="185"/>
      <c r="AC4" s="185"/>
      <c r="AD4" s="185"/>
      <c r="AE4" s="185"/>
      <c r="AF4" s="185"/>
      <c r="AG4" s="185"/>
      <c r="AH4" s="186"/>
      <c r="AI4" s="1"/>
      <c r="AJ4" s="1"/>
      <c r="AK4" s="115"/>
      <c r="AL4" s="113"/>
      <c r="AM4" s="113"/>
      <c r="AN4" s="113"/>
      <c r="AO4" s="113"/>
      <c r="AP4" s="113"/>
      <c r="AQ4" s="114"/>
    </row>
    <row r="5" spans="1:43" ht="23.1" customHeight="1">
      <c r="A5" s="1"/>
      <c r="B5" s="190">
        <f>データ!M6</f>
        <v>1</v>
      </c>
      <c r="C5" s="191"/>
      <c r="D5" s="191"/>
      <c r="E5" s="191"/>
      <c r="F5" s="170" t="str">
        <f>データ!N6</f>
        <v>-</v>
      </c>
      <c r="G5" s="170"/>
      <c r="H5" s="170"/>
      <c r="I5" s="170"/>
      <c r="J5" s="170" t="str">
        <f>データ!O6</f>
        <v>-</v>
      </c>
      <c r="K5" s="170"/>
      <c r="L5" s="170"/>
      <c r="M5" s="170"/>
      <c r="N5" s="170" t="str">
        <f>データ!P6</f>
        <v>-</v>
      </c>
      <c r="O5" s="170"/>
      <c r="P5" s="170"/>
      <c r="Q5" s="192"/>
      <c r="R5" s="1"/>
      <c r="S5" s="184"/>
      <c r="T5" s="185"/>
      <c r="U5" s="185"/>
      <c r="V5" s="185"/>
      <c r="W5" s="185"/>
      <c r="X5" s="185"/>
      <c r="Y5" s="185"/>
      <c r="Z5" s="185"/>
      <c r="AA5" s="185"/>
      <c r="AB5" s="185"/>
      <c r="AC5" s="185"/>
      <c r="AD5" s="185"/>
      <c r="AE5" s="185"/>
      <c r="AF5" s="185"/>
      <c r="AG5" s="185"/>
      <c r="AH5" s="186"/>
      <c r="AI5" s="1"/>
      <c r="AJ5" s="1"/>
      <c r="AK5" s="115"/>
      <c r="AL5" s="113"/>
      <c r="AM5" s="113"/>
      <c r="AN5" s="113"/>
      <c r="AO5" s="113"/>
      <c r="AP5" s="113"/>
      <c r="AQ5" s="114"/>
    </row>
    <row r="6" spans="1:43" ht="23.1" customHeight="1">
      <c r="A6" s="1"/>
      <c r="B6" s="156" t="s">
        <v>12</v>
      </c>
      <c r="C6" s="157"/>
      <c r="D6" s="157"/>
      <c r="E6" s="157"/>
      <c r="F6" s="157" t="s">
        <v>13</v>
      </c>
      <c r="G6" s="157"/>
      <c r="H6" s="157"/>
      <c r="I6" s="157"/>
      <c r="J6" s="157" t="s">
        <v>14</v>
      </c>
      <c r="K6" s="157"/>
      <c r="L6" s="157"/>
      <c r="M6" s="157"/>
      <c r="N6" s="157" t="s">
        <v>15</v>
      </c>
      <c r="O6" s="157"/>
      <c r="P6" s="157"/>
      <c r="Q6" s="158"/>
      <c r="R6" s="1"/>
      <c r="S6" s="184"/>
      <c r="T6" s="185"/>
      <c r="U6" s="185"/>
      <c r="V6" s="185"/>
      <c r="W6" s="185"/>
      <c r="X6" s="185"/>
      <c r="Y6" s="185"/>
      <c r="Z6" s="185"/>
      <c r="AA6" s="185"/>
      <c r="AB6" s="185"/>
      <c r="AC6" s="185"/>
      <c r="AD6" s="185"/>
      <c r="AE6" s="185"/>
      <c r="AF6" s="185"/>
      <c r="AG6" s="185"/>
      <c r="AH6" s="186"/>
      <c r="AI6" s="1"/>
      <c r="AJ6" s="1"/>
      <c r="AK6" s="115"/>
      <c r="AL6" s="113"/>
      <c r="AM6" s="113"/>
      <c r="AN6" s="113"/>
      <c r="AO6" s="113"/>
      <c r="AP6" s="113"/>
      <c r="AQ6" s="114"/>
    </row>
    <row r="7" spans="1:43" ht="22.5" customHeight="1">
      <c r="A7" s="1"/>
      <c r="B7" s="169" t="str">
        <f>データ!Q6</f>
        <v>-</v>
      </c>
      <c r="C7" s="170"/>
      <c r="D7" s="170"/>
      <c r="E7" s="170"/>
      <c r="F7" s="171" t="s">
        <v>127</v>
      </c>
      <c r="G7" s="172"/>
      <c r="H7" s="172"/>
      <c r="I7" s="172"/>
      <c r="J7" s="173" t="s">
        <v>127</v>
      </c>
      <c r="K7" s="173"/>
      <c r="L7" s="173"/>
      <c r="M7" s="173"/>
      <c r="N7" s="174" t="str">
        <f>データ!T6</f>
        <v>無</v>
      </c>
      <c r="O7" s="174"/>
      <c r="P7" s="174"/>
      <c r="Q7" s="175"/>
      <c r="R7" s="1"/>
      <c r="S7" s="184"/>
      <c r="T7" s="185"/>
      <c r="U7" s="185"/>
      <c r="V7" s="185"/>
      <c r="W7" s="185"/>
      <c r="X7" s="185"/>
      <c r="Y7" s="185"/>
      <c r="Z7" s="185"/>
      <c r="AA7" s="185"/>
      <c r="AB7" s="185"/>
      <c r="AC7" s="185"/>
      <c r="AD7" s="185"/>
      <c r="AE7" s="185"/>
      <c r="AF7" s="185"/>
      <c r="AG7" s="185"/>
      <c r="AH7" s="186"/>
      <c r="AI7" s="1"/>
      <c r="AJ7" s="1"/>
      <c r="AK7" s="115"/>
      <c r="AL7" s="113"/>
      <c r="AM7" s="113"/>
      <c r="AN7" s="113"/>
      <c r="AO7" s="113"/>
      <c r="AP7" s="113"/>
      <c r="AQ7" s="114"/>
    </row>
    <row r="8" spans="1:43" ht="23.1" customHeight="1">
      <c r="A8" s="1"/>
      <c r="B8" s="156" t="s">
        <v>16</v>
      </c>
      <c r="C8" s="157"/>
      <c r="D8" s="157"/>
      <c r="E8" s="157"/>
      <c r="F8" s="157" t="s">
        <v>17</v>
      </c>
      <c r="G8" s="157"/>
      <c r="H8" s="157"/>
      <c r="I8" s="157"/>
      <c r="J8" s="157"/>
      <c r="K8" s="157"/>
      <c r="L8" s="157"/>
      <c r="M8" s="157"/>
      <c r="N8" s="157"/>
      <c r="O8" s="157"/>
      <c r="P8" s="157"/>
      <c r="Q8" s="158"/>
      <c r="R8" s="1"/>
      <c r="S8" s="184"/>
      <c r="T8" s="185"/>
      <c r="U8" s="185"/>
      <c r="V8" s="185"/>
      <c r="W8" s="185"/>
      <c r="X8" s="185"/>
      <c r="Y8" s="185"/>
      <c r="Z8" s="185"/>
      <c r="AA8" s="185"/>
      <c r="AB8" s="185"/>
      <c r="AC8" s="185"/>
      <c r="AD8" s="185"/>
      <c r="AE8" s="185"/>
      <c r="AF8" s="185"/>
      <c r="AG8" s="185"/>
      <c r="AH8" s="186"/>
      <c r="AI8" s="1"/>
      <c r="AJ8" s="1"/>
      <c r="AK8" s="115"/>
      <c r="AL8" s="113"/>
      <c r="AM8" s="113"/>
      <c r="AN8" s="113"/>
      <c r="AO8" s="113"/>
      <c r="AP8" s="113"/>
      <c r="AQ8" s="114"/>
    </row>
    <row r="9" spans="1:43" ht="23.1" customHeight="1" thickBot="1">
      <c r="A9" s="1"/>
      <c r="B9" s="159" t="s">
        <v>129</v>
      </c>
      <c r="C9" s="160"/>
      <c r="D9" s="160"/>
      <c r="E9" s="160"/>
      <c r="F9" s="161" t="str">
        <f>データ!V6</f>
        <v>-</v>
      </c>
      <c r="G9" s="161"/>
      <c r="H9" s="161"/>
      <c r="I9" s="161"/>
      <c r="J9" s="162"/>
      <c r="K9" s="162"/>
      <c r="L9" s="162"/>
      <c r="M9" s="162"/>
      <c r="N9" s="163"/>
      <c r="O9" s="163"/>
      <c r="P9" s="163"/>
      <c r="Q9" s="164"/>
      <c r="R9" s="1"/>
      <c r="S9" s="184"/>
      <c r="T9" s="185"/>
      <c r="U9" s="185"/>
      <c r="V9" s="185"/>
      <c r="W9" s="185"/>
      <c r="X9" s="185"/>
      <c r="Y9" s="185"/>
      <c r="Z9" s="185"/>
      <c r="AA9" s="185"/>
      <c r="AB9" s="185"/>
      <c r="AC9" s="185"/>
      <c r="AD9" s="185"/>
      <c r="AE9" s="185"/>
      <c r="AF9" s="185"/>
      <c r="AG9" s="185"/>
      <c r="AH9" s="186"/>
      <c r="AI9" s="1"/>
      <c r="AJ9" s="1"/>
      <c r="AK9" s="115"/>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4"/>
      <c r="T10" s="185"/>
      <c r="U10" s="185"/>
      <c r="V10" s="185"/>
      <c r="W10" s="185"/>
      <c r="X10" s="185"/>
      <c r="Y10" s="185"/>
      <c r="Z10" s="185"/>
      <c r="AA10" s="185"/>
      <c r="AB10" s="185"/>
      <c r="AC10" s="185"/>
      <c r="AD10" s="185"/>
      <c r="AE10" s="185"/>
      <c r="AF10" s="185"/>
      <c r="AG10" s="185"/>
      <c r="AH10" s="186"/>
      <c r="AI10" s="1"/>
      <c r="AJ10" s="1"/>
      <c r="AK10" s="115"/>
      <c r="AL10" s="113"/>
      <c r="AM10" s="113"/>
      <c r="AN10" s="113"/>
      <c r="AO10" s="113"/>
      <c r="AP10" s="113"/>
      <c r="AQ10" s="114"/>
    </row>
    <row r="11" spans="1:43" ht="23.1" customHeight="1">
      <c r="A11" s="1"/>
      <c r="B11" s="165" t="s">
        <v>19</v>
      </c>
      <c r="C11" s="133"/>
      <c r="D11" s="133"/>
      <c r="E11" s="133"/>
      <c r="F11" s="166">
        <f>データ!B10</f>
        <v>41275</v>
      </c>
      <c r="G11" s="167"/>
      <c r="H11" s="166">
        <f>データ!C10</f>
        <v>41640</v>
      </c>
      <c r="I11" s="167"/>
      <c r="J11" s="166">
        <f>データ!D10</f>
        <v>42005</v>
      </c>
      <c r="K11" s="167"/>
      <c r="L11" s="166">
        <f>データ!E10</f>
        <v>42370</v>
      </c>
      <c r="M11" s="167"/>
      <c r="N11" s="166">
        <f>データ!F10</f>
        <v>42736</v>
      </c>
      <c r="O11" s="168"/>
      <c r="P11" s="8"/>
      <c r="Q11" s="8"/>
      <c r="R11" s="1"/>
      <c r="S11" s="184"/>
      <c r="T11" s="185"/>
      <c r="U11" s="185"/>
      <c r="V11" s="185"/>
      <c r="W11" s="185"/>
      <c r="X11" s="185"/>
      <c r="Y11" s="185"/>
      <c r="Z11" s="185"/>
      <c r="AA11" s="185"/>
      <c r="AB11" s="185"/>
      <c r="AC11" s="185"/>
      <c r="AD11" s="185"/>
      <c r="AE11" s="185"/>
      <c r="AF11" s="185"/>
      <c r="AG11" s="185"/>
      <c r="AH11" s="186"/>
      <c r="AI11" s="1"/>
      <c r="AJ11" s="1"/>
      <c r="AK11" s="115"/>
      <c r="AL11" s="113"/>
      <c r="AM11" s="113"/>
      <c r="AN11" s="113"/>
      <c r="AO11" s="113"/>
      <c r="AP11" s="113"/>
      <c r="AQ11" s="114"/>
    </row>
    <row r="12" spans="1:43" ht="23.1" customHeight="1">
      <c r="A12" s="1"/>
      <c r="B12" s="156" t="s">
        <v>20</v>
      </c>
      <c r="C12" s="157"/>
      <c r="D12" s="157"/>
      <c r="E12" s="157"/>
      <c r="F12" s="152" t="str">
        <f>データ!W6</f>
        <v>-</v>
      </c>
      <c r="G12" s="153"/>
      <c r="H12" s="152">
        <f>データ!X6</f>
        <v>245</v>
      </c>
      <c r="I12" s="153"/>
      <c r="J12" s="152">
        <f>データ!Y6</f>
        <v>409</v>
      </c>
      <c r="K12" s="153"/>
      <c r="L12" s="152">
        <f>データ!Z6</f>
        <v>557</v>
      </c>
      <c r="M12" s="153"/>
      <c r="N12" s="154">
        <f>データ!AA6</f>
        <v>514</v>
      </c>
      <c r="O12" s="155"/>
      <c r="P12" s="8"/>
      <c r="Q12" s="8"/>
      <c r="R12" s="1"/>
      <c r="S12" s="184"/>
      <c r="T12" s="185"/>
      <c r="U12" s="185"/>
      <c r="V12" s="185"/>
      <c r="W12" s="185"/>
      <c r="X12" s="185"/>
      <c r="Y12" s="185"/>
      <c r="Z12" s="185"/>
      <c r="AA12" s="185"/>
      <c r="AB12" s="185"/>
      <c r="AC12" s="185"/>
      <c r="AD12" s="185"/>
      <c r="AE12" s="185"/>
      <c r="AF12" s="185"/>
      <c r="AG12" s="185"/>
      <c r="AH12" s="186"/>
      <c r="AI12" s="1"/>
      <c r="AJ12" s="1"/>
      <c r="AK12" s="115"/>
      <c r="AL12" s="113"/>
      <c r="AM12" s="113"/>
      <c r="AN12" s="113"/>
      <c r="AO12" s="113"/>
      <c r="AP12" s="113"/>
      <c r="AQ12" s="114"/>
    </row>
    <row r="13" spans="1:43" ht="23.1" customHeight="1">
      <c r="A13" s="1"/>
      <c r="B13" s="149" t="s">
        <v>21</v>
      </c>
      <c r="C13" s="150"/>
      <c r="D13" s="150"/>
      <c r="E13" s="151"/>
      <c r="F13" s="152" t="str">
        <f>データ!AB6</f>
        <v>-</v>
      </c>
      <c r="G13" s="153"/>
      <c r="H13" s="152" t="str">
        <f>データ!AC6</f>
        <v>-</v>
      </c>
      <c r="I13" s="153"/>
      <c r="J13" s="152" t="str">
        <f>データ!AD6</f>
        <v>-</v>
      </c>
      <c r="K13" s="153"/>
      <c r="L13" s="152" t="str">
        <f>データ!AE6</f>
        <v>-</v>
      </c>
      <c r="M13" s="153"/>
      <c r="N13" s="154" t="str">
        <f>データ!AF6</f>
        <v>-</v>
      </c>
      <c r="O13" s="155"/>
      <c r="P13" s="8"/>
      <c r="Q13" s="8"/>
      <c r="R13" s="1"/>
      <c r="S13" s="184"/>
      <c r="T13" s="185"/>
      <c r="U13" s="185"/>
      <c r="V13" s="185"/>
      <c r="W13" s="185"/>
      <c r="X13" s="185"/>
      <c r="Y13" s="185"/>
      <c r="Z13" s="185"/>
      <c r="AA13" s="185"/>
      <c r="AB13" s="185"/>
      <c r="AC13" s="185"/>
      <c r="AD13" s="185"/>
      <c r="AE13" s="185"/>
      <c r="AF13" s="185"/>
      <c r="AG13" s="185"/>
      <c r="AH13" s="186"/>
      <c r="AI13" s="1"/>
      <c r="AJ13" s="1"/>
      <c r="AK13" s="115"/>
      <c r="AL13" s="113"/>
      <c r="AM13" s="113"/>
      <c r="AN13" s="113"/>
      <c r="AO13" s="113"/>
      <c r="AP13" s="113"/>
      <c r="AQ13" s="114"/>
    </row>
    <row r="14" spans="1:43" ht="23.1" customHeight="1">
      <c r="A14" s="1"/>
      <c r="B14" s="149" t="s">
        <v>22</v>
      </c>
      <c r="C14" s="150"/>
      <c r="D14" s="150"/>
      <c r="E14" s="151"/>
      <c r="F14" s="152" t="str">
        <f>データ!AG6</f>
        <v>-</v>
      </c>
      <c r="G14" s="153"/>
      <c r="H14" s="152" t="str">
        <f>データ!AH6</f>
        <v>-</v>
      </c>
      <c r="I14" s="153"/>
      <c r="J14" s="152" t="str">
        <f>データ!AI6</f>
        <v>-</v>
      </c>
      <c r="K14" s="153"/>
      <c r="L14" s="152" t="str">
        <f>データ!AJ6</f>
        <v>-</v>
      </c>
      <c r="M14" s="153"/>
      <c r="N14" s="154" t="str">
        <f>データ!AK6</f>
        <v>-</v>
      </c>
      <c r="O14" s="155"/>
      <c r="P14" s="8"/>
      <c r="Q14" s="8"/>
      <c r="R14" s="1"/>
      <c r="S14" s="184"/>
      <c r="T14" s="185"/>
      <c r="U14" s="185"/>
      <c r="V14" s="185"/>
      <c r="W14" s="185"/>
      <c r="X14" s="185"/>
      <c r="Y14" s="185"/>
      <c r="Z14" s="185"/>
      <c r="AA14" s="185"/>
      <c r="AB14" s="185"/>
      <c r="AC14" s="185"/>
      <c r="AD14" s="185"/>
      <c r="AE14" s="185"/>
      <c r="AF14" s="185"/>
      <c r="AG14" s="185"/>
      <c r="AH14" s="186"/>
      <c r="AI14" s="1"/>
      <c r="AJ14" s="1"/>
      <c r="AK14" s="115"/>
      <c r="AL14" s="113"/>
      <c r="AM14" s="113"/>
      <c r="AN14" s="113"/>
      <c r="AO14" s="113"/>
      <c r="AP14" s="113"/>
      <c r="AQ14" s="114"/>
    </row>
    <row r="15" spans="1:43" ht="23.1" customHeight="1">
      <c r="A15" s="1"/>
      <c r="B15" s="142" t="s">
        <v>23</v>
      </c>
      <c r="C15" s="143"/>
      <c r="D15" s="143"/>
      <c r="E15" s="144"/>
      <c r="F15" s="145" t="str">
        <f>データ!AL6</f>
        <v>-</v>
      </c>
      <c r="G15" s="145"/>
      <c r="H15" s="145" t="str">
        <f>データ!AM6</f>
        <v>-</v>
      </c>
      <c r="I15" s="145"/>
      <c r="J15" s="145" t="str">
        <f>データ!AN6</f>
        <v>-</v>
      </c>
      <c r="K15" s="145"/>
      <c r="L15" s="145" t="str">
        <f>データ!AO6</f>
        <v>-</v>
      </c>
      <c r="M15" s="145"/>
      <c r="N15" s="146" t="str">
        <f>データ!AP6</f>
        <v>-</v>
      </c>
      <c r="O15" s="147"/>
      <c r="P15" s="8"/>
      <c r="Q15" s="8"/>
      <c r="R15" s="1"/>
      <c r="S15" s="184"/>
      <c r="T15" s="185"/>
      <c r="U15" s="185"/>
      <c r="V15" s="185"/>
      <c r="W15" s="185"/>
      <c r="X15" s="185"/>
      <c r="Y15" s="185"/>
      <c r="Z15" s="185"/>
      <c r="AA15" s="185"/>
      <c r="AB15" s="185"/>
      <c r="AC15" s="185"/>
      <c r="AD15" s="185"/>
      <c r="AE15" s="185"/>
      <c r="AF15" s="185"/>
      <c r="AG15" s="185"/>
      <c r="AH15" s="186"/>
      <c r="AI15" s="1"/>
      <c r="AJ15" s="1"/>
      <c r="AK15" s="115"/>
      <c r="AL15" s="113"/>
      <c r="AM15" s="113"/>
      <c r="AN15" s="113"/>
      <c r="AO15" s="113"/>
      <c r="AP15" s="113"/>
      <c r="AQ15" s="114"/>
    </row>
    <row r="16" spans="1:43" ht="23.1" customHeight="1" thickBot="1">
      <c r="A16" s="1"/>
      <c r="B16" s="135" t="s">
        <v>24</v>
      </c>
      <c r="C16" s="136"/>
      <c r="D16" s="136"/>
      <c r="E16" s="137"/>
      <c r="F16" s="148" t="str">
        <f>データ!AQ6</f>
        <v>-</v>
      </c>
      <c r="G16" s="148"/>
      <c r="H16" s="148">
        <f>データ!AR6</f>
        <v>245</v>
      </c>
      <c r="I16" s="148"/>
      <c r="J16" s="148">
        <f>データ!AS6</f>
        <v>409</v>
      </c>
      <c r="K16" s="148"/>
      <c r="L16" s="148">
        <f>データ!AT6</f>
        <v>557</v>
      </c>
      <c r="M16" s="148"/>
      <c r="N16" s="140">
        <f>データ!AU6</f>
        <v>514</v>
      </c>
      <c r="O16" s="141"/>
      <c r="P16" s="8"/>
      <c r="Q16" s="8"/>
      <c r="R16" s="1"/>
      <c r="S16" s="184"/>
      <c r="T16" s="185"/>
      <c r="U16" s="185"/>
      <c r="V16" s="185"/>
      <c r="W16" s="185"/>
      <c r="X16" s="185"/>
      <c r="Y16" s="185"/>
      <c r="Z16" s="185"/>
      <c r="AA16" s="185"/>
      <c r="AB16" s="185"/>
      <c r="AC16" s="185"/>
      <c r="AD16" s="185"/>
      <c r="AE16" s="185"/>
      <c r="AF16" s="185"/>
      <c r="AG16" s="185"/>
      <c r="AH16" s="186"/>
      <c r="AI16" s="1"/>
      <c r="AJ16" s="1"/>
      <c r="AK16" s="115"/>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4"/>
      <c r="T17" s="185"/>
      <c r="U17" s="185"/>
      <c r="V17" s="185"/>
      <c r="W17" s="185"/>
      <c r="X17" s="185"/>
      <c r="Y17" s="185"/>
      <c r="Z17" s="185"/>
      <c r="AA17" s="185"/>
      <c r="AB17" s="185"/>
      <c r="AC17" s="185"/>
      <c r="AD17" s="185"/>
      <c r="AE17" s="185"/>
      <c r="AF17" s="185"/>
      <c r="AG17" s="185"/>
      <c r="AH17" s="186"/>
      <c r="AI17" s="1"/>
      <c r="AJ17" s="1"/>
      <c r="AK17" s="115"/>
      <c r="AL17" s="113"/>
      <c r="AM17" s="113"/>
      <c r="AN17" s="113"/>
      <c r="AO17" s="113"/>
      <c r="AP17" s="113"/>
      <c r="AQ17" s="114"/>
    </row>
    <row r="18" spans="1:43" ht="23.1" customHeight="1">
      <c r="A18" s="1"/>
      <c r="B18" s="131"/>
      <c r="C18" s="132"/>
      <c r="D18" s="132"/>
      <c r="E18" s="132"/>
      <c r="F18" s="133" t="s">
        <v>25</v>
      </c>
      <c r="G18" s="133"/>
      <c r="H18" s="133"/>
      <c r="I18" s="133" t="s">
        <v>26</v>
      </c>
      <c r="J18" s="133"/>
      <c r="K18" s="133"/>
      <c r="L18" s="133" t="s">
        <v>24</v>
      </c>
      <c r="M18" s="133"/>
      <c r="N18" s="133"/>
      <c r="O18" s="134"/>
      <c r="P18" s="1"/>
      <c r="Q18" s="1"/>
      <c r="R18" s="1"/>
      <c r="S18" s="184"/>
      <c r="T18" s="185"/>
      <c r="U18" s="185"/>
      <c r="V18" s="185"/>
      <c r="W18" s="185"/>
      <c r="X18" s="185"/>
      <c r="Y18" s="185"/>
      <c r="Z18" s="185"/>
      <c r="AA18" s="185"/>
      <c r="AB18" s="185"/>
      <c r="AC18" s="185"/>
      <c r="AD18" s="185"/>
      <c r="AE18" s="185"/>
      <c r="AF18" s="185"/>
      <c r="AG18" s="185"/>
      <c r="AH18" s="186"/>
      <c r="AI18" s="1"/>
      <c r="AJ18" s="1"/>
      <c r="AK18" s="115"/>
      <c r="AL18" s="113"/>
      <c r="AM18" s="113"/>
      <c r="AN18" s="113"/>
      <c r="AO18" s="113"/>
      <c r="AP18" s="113"/>
      <c r="AQ18" s="114"/>
    </row>
    <row r="19" spans="1:43" ht="23.1" customHeight="1" thickBot="1">
      <c r="A19" s="1"/>
      <c r="B19" s="135" t="s">
        <v>27</v>
      </c>
      <c r="C19" s="136"/>
      <c r="D19" s="136"/>
      <c r="E19" s="137"/>
      <c r="F19" s="138" t="str">
        <f>データ!AV6</f>
        <v>-</v>
      </c>
      <c r="G19" s="138"/>
      <c r="H19" s="138"/>
      <c r="I19" s="138">
        <f>データ!AW6</f>
        <v>17475</v>
      </c>
      <c r="J19" s="138"/>
      <c r="K19" s="138"/>
      <c r="L19" s="138">
        <f>データ!AX6</f>
        <v>17475</v>
      </c>
      <c r="M19" s="138"/>
      <c r="N19" s="138"/>
      <c r="O19" s="139"/>
      <c r="P19" s="1"/>
      <c r="Q19" s="1"/>
      <c r="R19" s="1"/>
      <c r="S19" s="187"/>
      <c r="T19" s="188"/>
      <c r="U19" s="188"/>
      <c r="V19" s="188"/>
      <c r="W19" s="188"/>
      <c r="X19" s="188"/>
      <c r="Y19" s="188"/>
      <c r="Z19" s="188"/>
      <c r="AA19" s="188"/>
      <c r="AB19" s="188"/>
      <c r="AC19" s="188"/>
      <c r="AD19" s="188"/>
      <c r="AE19" s="188"/>
      <c r="AF19" s="188"/>
      <c r="AG19" s="188"/>
      <c r="AH19" s="189"/>
      <c r="AI19" s="1"/>
      <c r="AJ19" s="1"/>
      <c r="AK19" s="115"/>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5"/>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5"/>
      <c r="AL21" s="113"/>
      <c r="AM21" s="113"/>
      <c r="AN21" s="113"/>
      <c r="AO21" s="113"/>
      <c r="AP21" s="113"/>
      <c r="AQ21" s="114"/>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5"/>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5"/>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5"/>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5"/>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5"/>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5"/>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5"/>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5"/>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5"/>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5"/>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5"/>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5"/>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5"/>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5"/>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5"/>
      <c r="AL36" s="113"/>
      <c r="AM36" s="113"/>
      <c r="AN36" s="113"/>
      <c r="AO36" s="113"/>
      <c r="AP36" s="113"/>
      <c r="AQ36" s="114"/>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5"/>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5"/>
      <c r="AL41" s="113"/>
      <c r="AM41" s="113"/>
      <c r="AN41" s="113"/>
      <c r="AO41" s="113"/>
      <c r="AP41" s="113"/>
      <c r="AQ41" s="114"/>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5"/>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5"/>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5"/>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5"/>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5"/>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5"/>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5"/>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5"/>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5"/>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5"/>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5"/>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5"/>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5"/>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5"/>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5"/>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5"/>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5"/>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5"/>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5"/>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5"/>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5"/>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5"/>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5"/>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5"/>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5"/>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5"/>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5"/>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5"/>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5"/>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5"/>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5"/>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5"/>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5"/>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5"/>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5"/>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5"/>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5"/>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5"/>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5"/>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5"/>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5"/>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5"/>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5"/>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5"/>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5"/>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5"/>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5"/>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5"/>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5"/>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5"/>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5"/>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5"/>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5"/>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5"/>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270</v>
      </c>
      <c r="AL99" s="125"/>
      <c r="AM99" s="125"/>
      <c r="AN99" s="125"/>
      <c r="AO99" s="125"/>
      <c r="AP99" s="125"/>
      <c r="AQ99" s="126"/>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7"/>
      <c r="AL100" s="125"/>
      <c r="AM100" s="125"/>
      <c r="AN100" s="125"/>
      <c r="AO100" s="125"/>
      <c r="AP100" s="125"/>
      <c r="AQ100" s="126"/>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7"/>
      <c r="AL101" s="125"/>
      <c r="AM101" s="125"/>
      <c r="AN101" s="125"/>
      <c r="AO101" s="125"/>
      <c r="AP101" s="125"/>
      <c r="AQ101" s="126"/>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7"/>
      <c r="AL102" s="125"/>
      <c r="AM102" s="125"/>
      <c r="AN102" s="125"/>
      <c r="AO102" s="125"/>
      <c r="AP102" s="125"/>
      <c r="AQ102" s="126"/>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7"/>
      <c r="AL103" s="125"/>
      <c r="AM103" s="125"/>
      <c r="AN103" s="125"/>
      <c r="AO103" s="125"/>
      <c r="AP103" s="125"/>
      <c r="AQ103" s="126"/>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7"/>
      <c r="AL104" s="125"/>
      <c r="AM104" s="125"/>
      <c r="AN104" s="125"/>
      <c r="AO104" s="125"/>
      <c r="AP104" s="125"/>
      <c r="AQ104" s="126"/>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7"/>
      <c r="AL105" s="125"/>
      <c r="AM105" s="125"/>
      <c r="AN105" s="125"/>
      <c r="AO105" s="125"/>
      <c r="AP105" s="125"/>
      <c r="AQ105" s="126"/>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7"/>
      <c r="AL106" s="125"/>
      <c r="AM106" s="125"/>
      <c r="AN106" s="125"/>
      <c r="AO106" s="125"/>
      <c r="AP106" s="125"/>
      <c r="AQ106" s="126"/>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7"/>
      <c r="AL107" s="125"/>
      <c r="AM107" s="125"/>
      <c r="AN107" s="125"/>
      <c r="AO107" s="125"/>
      <c r="AP107" s="125"/>
      <c r="AQ107" s="126"/>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7"/>
      <c r="AL108" s="125"/>
      <c r="AM108" s="125"/>
      <c r="AN108" s="125"/>
      <c r="AO108" s="125"/>
      <c r="AP108" s="125"/>
      <c r="AQ108" s="126"/>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7"/>
      <c r="AL109" s="125"/>
      <c r="AM109" s="125"/>
      <c r="AN109" s="125"/>
      <c r="AO109" s="125"/>
      <c r="AP109" s="125"/>
      <c r="AQ109" s="126"/>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7"/>
      <c r="AL110" s="125"/>
      <c r="AM110" s="125"/>
      <c r="AN110" s="125"/>
      <c r="AO110" s="125"/>
      <c r="AP110" s="125"/>
      <c r="AQ110" s="126"/>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7"/>
      <c r="AL111" s="125"/>
      <c r="AM111" s="125"/>
      <c r="AN111" s="125"/>
      <c r="AO111" s="125"/>
      <c r="AP111" s="125"/>
      <c r="AQ111" s="126"/>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7"/>
      <c r="AL112" s="125"/>
      <c r="AM112" s="125"/>
      <c r="AN112" s="125"/>
      <c r="AO112" s="125"/>
      <c r="AP112" s="125"/>
      <c r="AQ112" s="126"/>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7"/>
      <c r="AL113" s="125"/>
      <c r="AM113" s="125"/>
      <c r="AN113" s="125"/>
      <c r="AO113" s="125"/>
      <c r="AP113" s="125"/>
      <c r="AQ113" s="126"/>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7"/>
      <c r="AL114" s="125"/>
      <c r="AM114" s="125"/>
      <c r="AN114" s="125"/>
      <c r="AO114" s="125"/>
      <c r="AP114" s="125"/>
      <c r="AQ114" s="126"/>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7"/>
      <c r="AL115" s="125"/>
      <c r="AM115" s="125"/>
      <c r="AN115" s="125"/>
      <c r="AO115" s="125"/>
      <c r="AP115" s="125"/>
      <c r="AQ115" s="126"/>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7"/>
      <c r="AL116" s="125"/>
      <c r="AM116" s="125"/>
      <c r="AN116" s="125"/>
      <c r="AO116" s="125"/>
      <c r="AP116" s="125"/>
      <c r="AQ116" s="126"/>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8"/>
      <c r="AL117" s="129"/>
      <c r="AM117" s="129"/>
      <c r="AN117" s="129"/>
      <c r="AO117" s="129"/>
      <c r="AP117" s="129"/>
      <c r="AQ117" s="130"/>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7BXdLifQ9DmiDywPd5eVQCVjXD4UOFQXT4+9SdPa0tjp3Koq5ADKcZ9Qoo/sRWqjDwXcDEUvBAZXZkQx5yDmHg==" saltValue="3KBIpNOont98x1MDQofdC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40.5">
      <c r="A6" s="49" t="s">
        <v>114</v>
      </c>
      <c r="B6" s="67" t="str">
        <f>B7</f>
        <v>2017</v>
      </c>
      <c r="C6" s="67" t="str">
        <f t="shared" ref="C6:AX6" si="6">C7</f>
        <v>313718</v>
      </c>
      <c r="D6" s="67" t="str">
        <f t="shared" si="6"/>
        <v>47</v>
      </c>
      <c r="E6" s="67" t="str">
        <f t="shared" si="6"/>
        <v>04</v>
      </c>
      <c r="F6" s="67" t="str">
        <f t="shared" si="6"/>
        <v>0</v>
      </c>
      <c r="G6" s="67" t="str">
        <f t="shared" si="6"/>
        <v>000</v>
      </c>
      <c r="H6" s="67" t="str">
        <f t="shared" si="6"/>
        <v>鳥取県　琴浦町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平成46年12月31日　船上山発電所</v>
      </c>
      <c r="S6" s="71" t="str">
        <f t="shared" si="6"/>
        <v>平成46年12月31日　船上山発電所</v>
      </c>
      <c r="T6" s="67" t="str">
        <f t="shared" si="6"/>
        <v>無</v>
      </c>
      <c r="U6" s="71" t="str">
        <f t="shared" si="6"/>
        <v>中国電力株式会社</v>
      </c>
      <c r="V6" s="68" t="str">
        <f t="shared" si="6"/>
        <v>-</v>
      </c>
      <c r="W6" s="69" t="str">
        <f>W7</f>
        <v>-</v>
      </c>
      <c r="X6" s="69">
        <f t="shared" si="6"/>
        <v>245</v>
      </c>
      <c r="Y6" s="69">
        <f t="shared" si="6"/>
        <v>409</v>
      </c>
      <c r="Z6" s="69">
        <f t="shared" si="6"/>
        <v>557</v>
      </c>
      <c r="AA6" s="69">
        <f t="shared" si="6"/>
        <v>514</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f t="shared" si="6"/>
        <v>245</v>
      </c>
      <c r="AS6" s="69">
        <f t="shared" si="6"/>
        <v>409</v>
      </c>
      <c r="AT6" s="69">
        <f t="shared" si="6"/>
        <v>557</v>
      </c>
      <c r="AU6" s="69">
        <f t="shared" si="6"/>
        <v>514</v>
      </c>
      <c r="AV6" s="69" t="str">
        <f t="shared" si="6"/>
        <v>-</v>
      </c>
      <c r="AW6" s="69">
        <f t="shared" si="6"/>
        <v>17475</v>
      </c>
      <c r="AX6" s="69">
        <f t="shared" si="6"/>
        <v>17475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127</v>
      </c>
      <c r="S7" s="81" t="s">
        <v>127</v>
      </c>
      <c r="T7" s="82" t="s">
        <v>128</v>
      </c>
      <c r="U7" s="81" t="s">
        <v>129</v>
      </c>
      <c r="V7" s="78" t="s">
        <v>126</v>
      </c>
      <c r="W7" s="80" t="s">
        <v>126</v>
      </c>
      <c r="X7" s="80">
        <v>245</v>
      </c>
      <c r="Y7" s="80">
        <v>409</v>
      </c>
      <c r="Z7" s="80">
        <v>557</v>
      </c>
      <c r="AA7" s="80">
        <v>514</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t="s">
        <v>126</v>
      </c>
      <c r="AR7" s="80">
        <v>245</v>
      </c>
      <c r="AS7" s="80">
        <v>409</v>
      </c>
      <c r="AT7" s="80">
        <v>557</v>
      </c>
      <c r="AU7" s="80">
        <v>514</v>
      </c>
      <c r="AV7" s="80" t="s">
        <v>126</v>
      </c>
      <c r="AW7" s="80">
        <v>17475</v>
      </c>
      <c r="AX7" s="80">
        <v>17475</v>
      </c>
      <c r="AY7" s="83" t="s">
        <v>126</v>
      </c>
      <c r="AZ7" s="83">
        <v>1103.5999999999999</v>
      </c>
      <c r="BA7" s="83">
        <v>683.1</v>
      </c>
      <c r="BB7" s="83">
        <v>705.4</v>
      </c>
      <c r="BC7" s="83">
        <v>380.8</v>
      </c>
      <c r="BD7" s="83" t="s">
        <v>126</v>
      </c>
      <c r="BE7" s="83">
        <v>124.4</v>
      </c>
      <c r="BF7" s="83">
        <v>118.8</v>
      </c>
      <c r="BG7" s="83">
        <v>88.8</v>
      </c>
      <c r="BH7" s="83">
        <v>121.3</v>
      </c>
      <c r="BI7" s="83">
        <v>100</v>
      </c>
      <c r="BJ7" s="83" t="s">
        <v>126</v>
      </c>
      <c r="BK7" s="83">
        <v>1103.5999999999999</v>
      </c>
      <c r="BL7" s="83">
        <v>615.6</v>
      </c>
      <c r="BM7" s="83">
        <v>705.3</v>
      </c>
      <c r="BN7" s="83">
        <v>380.7</v>
      </c>
      <c r="BO7" s="83" t="s">
        <v>126</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v>3326.5</v>
      </c>
      <c r="CH7" s="83">
        <v>6303.2</v>
      </c>
      <c r="CI7" s="83">
        <v>5208.3</v>
      </c>
      <c r="CJ7" s="83">
        <v>9645.9</v>
      </c>
      <c r="CK7" s="83" t="s">
        <v>126</v>
      </c>
      <c r="CL7" s="83">
        <v>17642.5</v>
      </c>
      <c r="CM7" s="83">
        <v>18815.8</v>
      </c>
      <c r="CN7" s="83">
        <v>22847.9</v>
      </c>
      <c r="CO7" s="83">
        <v>19210.5</v>
      </c>
      <c r="CP7" s="80" t="s">
        <v>126</v>
      </c>
      <c r="CQ7" s="80">
        <v>8179</v>
      </c>
      <c r="CR7" s="80">
        <v>15033</v>
      </c>
      <c r="CS7" s="80">
        <v>17562</v>
      </c>
      <c r="CT7" s="80">
        <v>13921</v>
      </c>
      <c r="CU7" s="80" t="s">
        <v>126</v>
      </c>
      <c r="CV7" s="80">
        <v>58539</v>
      </c>
      <c r="CW7" s="80">
        <v>37685</v>
      </c>
      <c r="CX7" s="80">
        <v>2390</v>
      </c>
      <c r="CY7" s="80">
        <v>32739</v>
      </c>
      <c r="CZ7" s="80">
        <v>110</v>
      </c>
      <c r="DA7" s="83" t="s">
        <v>126</v>
      </c>
      <c r="DB7" s="83">
        <v>25.4</v>
      </c>
      <c r="DC7" s="83">
        <v>42.3</v>
      </c>
      <c r="DD7" s="83">
        <v>57.8</v>
      </c>
      <c r="DE7" s="83">
        <v>53.3</v>
      </c>
      <c r="DF7" s="83" t="s">
        <v>126</v>
      </c>
      <c r="DG7" s="83">
        <v>35.299999999999997</v>
      </c>
      <c r="DH7" s="83">
        <v>32.299999999999997</v>
      </c>
      <c r="DI7" s="83">
        <v>35.799999999999997</v>
      </c>
      <c r="DJ7" s="83">
        <v>31.7</v>
      </c>
      <c r="DK7" s="83" t="s">
        <v>126</v>
      </c>
      <c r="DL7" s="83">
        <v>0</v>
      </c>
      <c r="DM7" s="83">
        <v>0</v>
      </c>
      <c r="DN7" s="83">
        <v>0</v>
      </c>
      <c r="DO7" s="83">
        <v>0</v>
      </c>
      <c r="DP7" s="83" t="s">
        <v>126</v>
      </c>
      <c r="DQ7" s="83">
        <v>14.6</v>
      </c>
      <c r="DR7" s="83">
        <v>17.3</v>
      </c>
      <c r="DS7" s="83">
        <v>14.6</v>
      </c>
      <c r="DT7" s="83">
        <v>11.9</v>
      </c>
      <c r="DU7" s="83" t="s">
        <v>126</v>
      </c>
      <c r="DV7" s="83">
        <v>0</v>
      </c>
      <c r="DW7" s="83">
        <v>0</v>
      </c>
      <c r="DX7" s="83">
        <v>0</v>
      </c>
      <c r="DY7" s="83">
        <v>0</v>
      </c>
      <c r="DZ7" s="83" t="s">
        <v>126</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v>100</v>
      </c>
      <c r="EQ7" s="83">
        <v>100</v>
      </c>
      <c r="ER7" s="83">
        <v>100</v>
      </c>
      <c r="ES7" s="83">
        <v>100</v>
      </c>
      <c r="ET7" s="83" t="s">
        <v>126</v>
      </c>
      <c r="EU7" s="83">
        <v>74.599999999999994</v>
      </c>
      <c r="EV7" s="83">
        <v>77.099999999999994</v>
      </c>
      <c r="EW7" s="83">
        <v>79.8</v>
      </c>
      <c r="EX7" s="83">
        <v>88</v>
      </c>
      <c r="EY7" s="80">
        <v>110</v>
      </c>
      <c r="EZ7" s="83" t="s">
        <v>126</v>
      </c>
      <c r="FA7" s="83">
        <v>25.4</v>
      </c>
      <c r="FB7" s="83">
        <v>42.3</v>
      </c>
      <c r="FC7" s="83">
        <v>57.8</v>
      </c>
      <c r="FD7" s="83">
        <v>53.3</v>
      </c>
      <c r="FE7" s="83" t="s">
        <v>126</v>
      </c>
      <c r="FF7" s="83">
        <v>56.1</v>
      </c>
      <c r="FG7" s="83">
        <v>61.8</v>
      </c>
      <c r="FH7" s="83">
        <v>61.6</v>
      </c>
      <c r="FI7" s="83">
        <v>57.3</v>
      </c>
      <c r="FJ7" s="83" t="s">
        <v>126</v>
      </c>
      <c r="FK7" s="83">
        <v>0</v>
      </c>
      <c r="FL7" s="83">
        <v>0</v>
      </c>
      <c r="FM7" s="83">
        <v>0</v>
      </c>
      <c r="FN7" s="83">
        <v>0</v>
      </c>
      <c r="FO7" s="83" t="s">
        <v>126</v>
      </c>
      <c r="FP7" s="83">
        <v>16.7</v>
      </c>
      <c r="FQ7" s="83">
        <v>8.6999999999999993</v>
      </c>
      <c r="FR7" s="83">
        <v>5.7</v>
      </c>
      <c r="FS7" s="83">
        <v>4.2</v>
      </c>
      <c r="FT7" s="83" t="s">
        <v>126</v>
      </c>
      <c r="FU7" s="83">
        <v>0</v>
      </c>
      <c r="FV7" s="83">
        <v>0</v>
      </c>
      <c r="FW7" s="83">
        <v>0</v>
      </c>
      <c r="FX7" s="83">
        <v>0</v>
      </c>
      <c r="FY7" s="83" t="s">
        <v>126</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v>100</v>
      </c>
      <c r="GP7" s="83">
        <v>100</v>
      </c>
      <c r="GQ7" s="83">
        <v>100</v>
      </c>
      <c r="GR7" s="83">
        <v>100</v>
      </c>
      <c r="GS7" s="83" t="s">
        <v>126</v>
      </c>
      <c r="GT7" s="83">
        <v>58.4</v>
      </c>
      <c r="GU7" s="83">
        <v>80.599999999999994</v>
      </c>
      <c r="GV7" s="83">
        <v>85.6</v>
      </c>
      <c r="GW7" s="83">
        <v>92</v>
      </c>
      <c r="GX7" s="80" t="s">
        <v>126</v>
      </c>
      <c r="GY7" s="83" t="s">
        <v>126</v>
      </c>
      <c r="GZ7" s="83" t="s">
        <v>126</v>
      </c>
      <c r="HA7" s="83" t="s">
        <v>126</v>
      </c>
      <c r="HB7" s="83" t="s">
        <v>126</v>
      </c>
      <c r="HC7" s="83" t="s">
        <v>126</v>
      </c>
      <c r="HD7" s="83" t="s">
        <v>126</v>
      </c>
      <c r="HE7" s="83">
        <v>48.9</v>
      </c>
      <c r="HF7" s="83">
        <v>47.8</v>
      </c>
      <c r="HG7" s="83">
        <v>53.5</v>
      </c>
      <c r="HH7" s="83">
        <v>62.3</v>
      </c>
      <c r="HI7" s="83" t="s">
        <v>126</v>
      </c>
      <c r="HJ7" s="83" t="s">
        <v>126</v>
      </c>
      <c r="HK7" s="83" t="s">
        <v>126</v>
      </c>
      <c r="HL7" s="83" t="s">
        <v>126</v>
      </c>
      <c r="HM7" s="83" t="s">
        <v>126</v>
      </c>
      <c r="HN7" s="83" t="s">
        <v>126</v>
      </c>
      <c r="HO7" s="83">
        <v>5.5</v>
      </c>
      <c r="HP7" s="83">
        <v>13.8</v>
      </c>
      <c r="HQ7" s="83">
        <v>9.4</v>
      </c>
      <c r="HR7" s="83">
        <v>8.1999999999999993</v>
      </c>
      <c r="HS7" s="83" t="s">
        <v>126</v>
      </c>
      <c r="HT7" s="83" t="s">
        <v>126</v>
      </c>
      <c r="HU7" s="83" t="s">
        <v>126</v>
      </c>
      <c r="HV7" s="83" t="s">
        <v>126</v>
      </c>
      <c r="HW7" s="83" t="s">
        <v>126</v>
      </c>
      <c r="HX7" s="83" t="s">
        <v>126</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v>55.8</v>
      </c>
      <c r="IT7" s="83">
        <v>57.2</v>
      </c>
      <c r="IU7" s="83">
        <v>54.1</v>
      </c>
      <c r="IV7" s="83">
        <v>58.2</v>
      </c>
      <c r="IW7" s="80" t="s">
        <v>126</v>
      </c>
      <c r="IX7" s="83" t="s">
        <v>126</v>
      </c>
      <c r="IY7" s="83" t="s">
        <v>126</v>
      </c>
      <c r="IZ7" s="83" t="s">
        <v>126</v>
      </c>
      <c r="JA7" s="83" t="s">
        <v>126</v>
      </c>
      <c r="JB7" s="83" t="s">
        <v>126</v>
      </c>
      <c r="JC7" s="83" t="s">
        <v>126</v>
      </c>
      <c r="JD7" s="83">
        <v>18.5</v>
      </c>
      <c r="JE7" s="83">
        <v>16.100000000000001</v>
      </c>
      <c r="JF7" s="83">
        <v>19.600000000000001</v>
      </c>
      <c r="JG7" s="83">
        <v>17.899999999999999</v>
      </c>
      <c r="JH7" s="83" t="s">
        <v>126</v>
      </c>
      <c r="JI7" s="83" t="s">
        <v>126</v>
      </c>
      <c r="JJ7" s="83" t="s">
        <v>126</v>
      </c>
      <c r="JK7" s="83" t="s">
        <v>126</v>
      </c>
      <c r="JL7" s="83" t="s">
        <v>126</v>
      </c>
      <c r="JM7" s="83" t="s">
        <v>126</v>
      </c>
      <c r="JN7" s="83">
        <v>46.6</v>
      </c>
      <c r="JO7" s="83">
        <v>48.3</v>
      </c>
      <c r="JP7" s="83">
        <v>48.2</v>
      </c>
      <c r="JQ7" s="83">
        <v>34.5</v>
      </c>
      <c r="JR7" s="83" t="s">
        <v>126</v>
      </c>
      <c r="JS7" s="83" t="s">
        <v>126</v>
      </c>
      <c r="JT7" s="83" t="s">
        <v>126</v>
      </c>
      <c r="JU7" s="83" t="s">
        <v>126</v>
      </c>
      <c r="JV7" s="83" t="s">
        <v>126</v>
      </c>
      <c r="JW7" s="83" t="s">
        <v>126</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v>98.4</v>
      </c>
      <c r="KS7" s="83">
        <v>98.4</v>
      </c>
      <c r="KT7" s="83">
        <v>99.1</v>
      </c>
      <c r="KU7" s="83">
        <v>98.8</v>
      </c>
      <c r="KV7" s="80" t="s">
        <v>126</v>
      </c>
      <c r="KW7" s="83" t="s">
        <v>126</v>
      </c>
      <c r="KX7" s="83" t="s">
        <v>126</v>
      </c>
      <c r="KY7" s="83" t="s">
        <v>126</v>
      </c>
      <c r="KZ7" s="83" t="s">
        <v>126</v>
      </c>
      <c r="LA7" s="83" t="s">
        <v>126</v>
      </c>
      <c r="LB7" s="83" t="s">
        <v>126</v>
      </c>
      <c r="LC7" s="83">
        <v>13.7</v>
      </c>
      <c r="LD7" s="83">
        <v>12</v>
      </c>
      <c r="LE7" s="83">
        <v>14.5</v>
      </c>
      <c r="LF7" s="83">
        <v>14.9</v>
      </c>
      <c r="LG7" s="83" t="s">
        <v>126</v>
      </c>
      <c r="LH7" s="83" t="s">
        <v>126</v>
      </c>
      <c r="LI7" s="83" t="s">
        <v>126</v>
      </c>
      <c r="LJ7" s="83" t="s">
        <v>126</v>
      </c>
      <c r="LK7" s="83" t="s">
        <v>126</v>
      </c>
      <c r="LL7" s="83" t="s">
        <v>126</v>
      </c>
      <c r="LM7" s="83">
        <v>2.5</v>
      </c>
      <c r="LN7" s="83">
        <v>0.3</v>
      </c>
      <c r="LO7" s="83">
        <v>0.3</v>
      </c>
      <c r="LP7" s="83">
        <v>0.3</v>
      </c>
      <c r="LQ7" s="83" t="s">
        <v>126</v>
      </c>
      <c r="LR7" s="83" t="s">
        <v>126</v>
      </c>
      <c r="LS7" s="83" t="s">
        <v>126</v>
      </c>
      <c r="LT7" s="83" t="s">
        <v>126</v>
      </c>
      <c r="LU7" s="83" t="s">
        <v>126</v>
      </c>
      <c r="LV7" s="83" t="s">
        <v>126</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t="s">
        <v>126</v>
      </c>
      <c r="MQ7" s="83">
        <v>100</v>
      </c>
      <c r="MR7" s="83">
        <v>98.2</v>
      </c>
      <c r="MS7" s="83">
        <v>98.8</v>
      </c>
      <c r="MT7" s="83">
        <v>98.3</v>
      </c>
      <c r="MU7" s="83" t="s">
        <v>126</v>
      </c>
      <c r="MV7" s="83">
        <v>1</v>
      </c>
      <c r="MW7" s="83">
        <v>1</v>
      </c>
      <c r="MX7" s="83">
        <v>1</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（最大出力合計110kW）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（最大出力合計110kW）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f>AZ7</f>
        <v>1103.5999999999999</v>
      </c>
      <c r="BA11" s="95">
        <f>BA7</f>
        <v>683.1</v>
      </c>
      <c r="BB11" s="95">
        <f>BB7</f>
        <v>705.4</v>
      </c>
      <c r="BC11" s="95">
        <f>BC7</f>
        <v>380.8</v>
      </c>
      <c r="BD11" s="84"/>
      <c r="BE11" s="84"/>
      <c r="BF11" s="84"/>
      <c r="BG11" s="84"/>
      <c r="BH11" s="84"/>
      <c r="BI11" s="94" t="s">
        <v>140</v>
      </c>
      <c r="BJ11" s="95" t="str">
        <f>BJ7</f>
        <v>-</v>
      </c>
      <c r="BK11" s="95">
        <f>BK7</f>
        <v>1103.5999999999999</v>
      </c>
      <c r="BL11" s="95">
        <f>BL7</f>
        <v>615.6</v>
      </c>
      <c r="BM11" s="95">
        <f>BM7</f>
        <v>705.3</v>
      </c>
      <c r="BN11" s="95">
        <f>BN7</f>
        <v>380.7</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t="str">
        <f>CF7</f>
        <v>-</v>
      </c>
      <c r="CG11" s="95">
        <f>CG7</f>
        <v>3326.5</v>
      </c>
      <c r="CH11" s="95">
        <f>CH7</f>
        <v>6303.2</v>
      </c>
      <c r="CI11" s="95">
        <f>CI7</f>
        <v>5208.3</v>
      </c>
      <c r="CJ11" s="95">
        <f>CJ7</f>
        <v>9645.9</v>
      </c>
      <c r="CK11" s="84"/>
      <c r="CL11" s="84"/>
      <c r="CM11" s="84"/>
      <c r="CN11" s="84"/>
      <c r="CO11" s="94" t="s">
        <v>140</v>
      </c>
      <c r="CP11" s="96" t="str">
        <f>CP7</f>
        <v>-</v>
      </c>
      <c r="CQ11" s="96">
        <f>CQ7</f>
        <v>8179</v>
      </c>
      <c r="CR11" s="96">
        <f>CR7</f>
        <v>15033</v>
      </c>
      <c r="CS11" s="96">
        <f>CS7</f>
        <v>17562</v>
      </c>
      <c r="CT11" s="96">
        <f>CT7</f>
        <v>13921</v>
      </c>
      <c r="CU11" s="84"/>
      <c r="CV11" s="84"/>
      <c r="CW11" s="84"/>
      <c r="CX11" s="84"/>
      <c r="CY11" s="84"/>
      <c r="CZ11" s="94" t="s">
        <v>141</v>
      </c>
      <c r="DA11" s="95" t="str">
        <f>DA7</f>
        <v>-</v>
      </c>
      <c r="DB11" s="95">
        <f>DB7</f>
        <v>25.4</v>
      </c>
      <c r="DC11" s="95">
        <f>DC7</f>
        <v>42.3</v>
      </c>
      <c r="DD11" s="95">
        <f>DD7</f>
        <v>57.8</v>
      </c>
      <c r="DE11" s="95">
        <f>DE7</f>
        <v>53.3</v>
      </c>
      <c r="DF11" s="84"/>
      <c r="DG11" s="84"/>
      <c r="DH11" s="84"/>
      <c r="DI11" s="84"/>
      <c r="DJ11" s="94" t="s">
        <v>140</v>
      </c>
      <c r="DK11" s="95" t="str">
        <f>DK7</f>
        <v>-</v>
      </c>
      <c r="DL11" s="95">
        <f>DL7</f>
        <v>0</v>
      </c>
      <c r="DM11" s="95">
        <f>DM7</f>
        <v>0</v>
      </c>
      <c r="DN11" s="95">
        <f>DN7</f>
        <v>0</v>
      </c>
      <c r="DO11" s="95">
        <f>DO7</f>
        <v>0</v>
      </c>
      <c r="DP11" s="84"/>
      <c r="DQ11" s="84"/>
      <c r="DR11" s="84"/>
      <c r="DS11" s="84"/>
      <c r="DT11" s="94" t="s">
        <v>140</v>
      </c>
      <c r="DU11" s="95" t="str">
        <f>DU7</f>
        <v>-</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t="str">
        <f>EO7</f>
        <v>-</v>
      </c>
      <c r="EP11" s="95">
        <f>EP7</f>
        <v>100</v>
      </c>
      <c r="EQ11" s="95">
        <f>EQ7</f>
        <v>100</v>
      </c>
      <c r="ER11" s="95">
        <f>ER7</f>
        <v>100</v>
      </c>
      <c r="ES11" s="95">
        <f>ES7</f>
        <v>100</v>
      </c>
      <c r="ET11" s="84"/>
      <c r="EU11" s="84"/>
      <c r="EV11" s="84"/>
      <c r="EW11" s="84"/>
      <c r="EX11" s="84"/>
      <c r="EY11" s="94" t="s">
        <v>140</v>
      </c>
      <c r="EZ11" s="95" t="str">
        <f>EZ7</f>
        <v>-</v>
      </c>
      <c r="FA11" s="95">
        <f>FA7</f>
        <v>25.4</v>
      </c>
      <c r="FB11" s="95">
        <f>FB7</f>
        <v>42.3</v>
      </c>
      <c r="FC11" s="95">
        <f>FC7</f>
        <v>57.8</v>
      </c>
      <c r="FD11" s="95">
        <f>FD7</f>
        <v>53.3</v>
      </c>
      <c r="FE11" s="84"/>
      <c r="FF11" s="84"/>
      <c r="FG11" s="84"/>
      <c r="FH11" s="84"/>
      <c r="FI11" s="94" t="s">
        <v>140</v>
      </c>
      <c r="FJ11" s="95" t="str">
        <f>FJ7</f>
        <v>-</v>
      </c>
      <c r="FK11" s="95">
        <f>FK7</f>
        <v>0</v>
      </c>
      <c r="FL11" s="95">
        <f>FL7</f>
        <v>0</v>
      </c>
      <c r="FM11" s="95">
        <f>FM7</f>
        <v>0</v>
      </c>
      <c r="FN11" s="95">
        <f>FN7</f>
        <v>0</v>
      </c>
      <c r="FO11" s="84"/>
      <c r="FP11" s="84"/>
      <c r="FQ11" s="84"/>
      <c r="FR11" s="84"/>
      <c r="FS11" s="94" t="s">
        <v>140</v>
      </c>
      <c r="FT11" s="95" t="str">
        <f>FT7</f>
        <v>-</v>
      </c>
      <c r="FU11" s="95">
        <f>FU7</f>
        <v>0</v>
      </c>
      <c r="FV11" s="95">
        <f>FV7</f>
        <v>0</v>
      </c>
      <c r="FW11" s="95">
        <f>FW7</f>
        <v>0</v>
      </c>
      <c r="FX11" s="95">
        <f>FX7</f>
        <v>0</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f>GO7</f>
        <v>100</v>
      </c>
      <c r="GP11" s="95">
        <f>GP7</f>
        <v>100</v>
      </c>
      <c r="GQ11" s="95">
        <f>GQ7</f>
        <v>100</v>
      </c>
      <c r="GR11" s="95">
        <f>GR7</f>
        <v>100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t="str">
        <f>BD7</f>
        <v>-</v>
      </c>
      <c r="AZ12" s="95">
        <f>BE7</f>
        <v>124.4</v>
      </c>
      <c r="BA12" s="95">
        <f>BF7</f>
        <v>118.8</v>
      </c>
      <c r="BB12" s="95">
        <f>BG7</f>
        <v>88.8</v>
      </c>
      <c r="BC12" s="95">
        <f>BH7</f>
        <v>121.3</v>
      </c>
      <c r="BD12" s="84"/>
      <c r="BE12" s="84"/>
      <c r="BF12" s="84"/>
      <c r="BG12" s="84"/>
      <c r="BH12" s="84"/>
      <c r="BI12" s="94" t="s">
        <v>144</v>
      </c>
      <c r="BJ12" s="95" t="str">
        <f>BO7</f>
        <v>-</v>
      </c>
      <c r="BK12" s="95">
        <f>BP7</f>
        <v>324.60000000000002</v>
      </c>
      <c r="BL12" s="95">
        <f>BQ7</f>
        <v>255.4</v>
      </c>
      <c r="BM12" s="95">
        <f>BR7</f>
        <v>269.8</v>
      </c>
      <c r="BN12" s="95">
        <f>BS7</f>
        <v>247.9</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t="str">
        <f>CK7</f>
        <v>-</v>
      </c>
      <c r="CG12" s="95">
        <f>CL7</f>
        <v>17642.5</v>
      </c>
      <c r="CH12" s="95">
        <f>CM7</f>
        <v>18815.8</v>
      </c>
      <c r="CI12" s="95">
        <f>CN7</f>
        <v>22847.9</v>
      </c>
      <c r="CJ12" s="95">
        <f>CO7</f>
        <v>19210.5</v>
      </c>
      <c r="CK12" s="84"/>
      <c r="CL12" s="84"/>
      <c r="CM12" s="84"/>
      <c r="CN12" s="84"/>
      <c r="CO12" s="94" t="s">
        <v>144</v>
      </c>
      <c r="CP12" s="96" t="str">
        <f>CU7</f>
        <v>-</v>
      </c>
      <c r="CQ12" s="96">
        <f>CV7</f>
        <v>58539</v>
      </c>
      <c r="CR12" s="96">
        <f>CW7</f>
        <v>37685</v>
      </c>
      <c r="CS12" s="96">
        <f>CX7</f>
        <v>2390</v>
      </c>
      <c r="CT12" s="96">
        <f>CY7</f>
        <v>32739</v>
      </c>
      <c r="CU12" s="84"/>
      <c r="CV12" s="84"/>
      <c r="CW12" s="84"/>
      <c r="CX12" s="84"/>
      <c r="CY12" s="84"/>
      <c r="CZ12" s="94" t="s">
        <v>144</v>
      </c>
      <c r="DA12" s="95" t="str">
        <f>DF7</f>
        <v>-</v>
      </c>
      <c r="DB12" s="95">
        <f>DG7</f>
        <v>35.299999999999997</v>
      </c>
      <c r="DC12" s="95">
        <f>DH7</f>
        <v>32.299999999999997</v>
      </c>
      <c r="DD12" s="95">
        <f>DI7</f>
        <v>35.799999999999997</v>
      </c>
      <c r="DE12" s="95">
        <f>DJ7</f>
        <v>31.7</v>
      </c>
      <c r="DF12" s="84"/>
      <c r="DG12" s="84"/>
      <c r="DH12" s="84"/>
      <c r="DI12" s="84"/>
      <c r="DJ12" s="94" t="s">
        <v>144</v>
      </c>
      <c r="DK12" s="95" t="str">
        <f>DP7</f>
        <v>-</v>
      </c>
      <c r="DL12" s="95">
        <f>DQ7</f>
        <v>14.6</v>
      </c>
      <c r="DM12" s="95">
        <f>DR7</f>
        <v>17.3</v>
      </c>
      <c r="DN12" s="95">
        <f>DS7</f>
        <v>14.6</v>
      </c>
      <c r="DO12" s="95">
        <f>DT7</f>
        <v>11.9</v>
      </c>
      <c r="DP12" s="84"/>
      <c r="DQ12" s="84"/>
      <c r="DR12" s="84"/>
      <c r="DS12" s="84"/>
      <c r="DT12" s="94" t="s">
        <v>144</v>
      </c>
      <c r="DU12" s="95" t="str">
        <f>DZ7</f>
        <v>-</v>
      </c>
      <c r="DV12" s="95">
        <f>EA7</f>
        <v>102</v>
      </c>
      <c r="DW12" s="95">
        <f>EB7</f>
        <v>100.7</v>
      </c>
      <c r="DX12" s="95">
        <f>EC7</f>
        <v>100.1</v>
      </c>
      <c r="DY12" s="95">
        <f>ED7</f>
        <v>132.80000000000001</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t="str">
        <f>ET7</f>
        <v>-</v>
      </c>
      <c r="EP12" s="95">
        <f>EU7</f>
        <v>74.599999999999994</v>
      </c>
      <c r="EQ12" s="95">
        <f>EV7</f>
        <v>77.099999999999994</v>
      </c>
      <c r="ER12" s="95">
        <f>EW7</f>
        <v>79.8</v>
      </c>
      <c r="ES12" s="95">
        <f>EX7</f>
        <v>88</v>
      </c>
      <c r="ET12" s="84"/>
      <c r="EU12" s="84"/>
      <c r="EV12" s="84"/>
      <c r="EW12" s="84"/>
      <c r="EX12" s="84"/>
      <c r="EY12" s="94" t="s">
        <v>144</v>
      </c>
      <c r="EZ12" s="95" t="str">
        <f>IF($EZ$8,FE7,"-")</f>
        <v>-</v>
      </c>
      <c r="FA12" s="95">
        <f>IF($EZ$8,FF7,"-")</f>
        <v>56.1</v>
      </c>
      <c r="FB12" s="95">
        <f>IF($EZ$8,FG7,"-")</f>
        <v>61.8</v>
      </c>
      <c r="FC12" s="95">
        <f>IF($EZ$8,FH7,"-")</f>
        <v>61.6</v>
      </c>
      <c r="FD12" s="95">
        <f>IF($EZ$8,FI7,"-")</f>
        <v>57.3</v>
      </c>
      <c r="FE12" s="84"/>
      <c r="FF12" s="84"/>
      <c r="FG12" s="84"/>
      <c r="FH12" s="84"/>
      <c r="FI12" s="94" t="s">
        <v>144</v>
      </c>
      <c r="FJ12" s="95" t="str">
        <f>IF($FJ$8,FO7,"-")</f>
        <v>-</v>
      </c>
      <c r="FK12" s="95">
        <f>IF($FJ$8,FP7,"-")</f>
        <v>16.7</v>
      </c>
      <c r="FL12" s="95">
        <f>IF($FJ$8,FQ7,"-")</f>
        <v>8.6999999999999993</v>
      </c>
      <c r="FM12" s="95">
        <f>IF($FJ$8,FR7,"-")</f>
        <v>5.7</v>
      </c>
      <c r="FN12" s="95">
        <f>IF($FJ$8,FS7,"-")</f>
        <v>4.2</v>
      </c>
      <c r="FO12" s="84"/>
      <c r="FP12" s="84"/>
      <c r="FQ12" s="84"/>
      <c r="FR12" s="84"/>
      <c r="FS12" s="94" t="s">
        <v>144</v>
      </c>
      <c r="FT12" s="95" t="str">
        <f>IF($FT$8,FY7,"-")</f>
        <v>-</v>
      </c>
      <c r="FU12" s="95">
        <f>IF($FT$8,FZ7,"-")</f>
        <v>333.7</v>
      </c>
      <c r="FV12" s="95">
        <f>IF($FT$8,GA7,"-")</f>
        <v>351.4</v>
      </c>
      <c r="FW12" s="95">
        <f>IF($FT$8,GB7,"-")</f>
        <v>390.3</v>
      </c>
      <c r="FX12" s="95">
        <f>IF($FT$8,GC7,"-")</f>
        <v>394.9</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f>IF($GN$8,GT7,"-")</f>
        <v>58.4</v>
      </c>
      <c r="GP12" s="95">
        <f>IF($GN$8,GU7,"-")</f>
        <v>80.599999999999994</v>
      </c>
      <c r="GQ12" s="95">
        <f>IF($GN$8,GV7,"-")</f>
        <v>85.6</v>
      </c>
      <c r="GR12" s="95">
        <f>IF($GN$8,GW7,"-")</f>
        <v>92</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146</v>
      </c>
      <c r="C14" s="99"/>
      <c r="D14" s="100"/>
      <c r="E14" s="99"/>
      <c r="F14" s="209" t="s">
        <v>147</v>
      </c>
      <c r="G14" s="209"/>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9" t="s">
        <v>148</v>
      </c>
      <c r="C15" s="199"/>
      <c r="D15" s="100"/>
      <c r="E15" s="97">
        <v>1</v>
      </c>
      <c r="F15" s="199" t="s">
        <v>149</v>
      </c>
      <c r="G15" s="199"/>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9" t="s">
        <v>152</v>
      </c>
      <c r="C16" s="199"/>
      <c r="D16" s="100"/>
      <c r="E16" s="97">
        <f>E15+1</f>
        <v>2</v>
      </c>
      <c r="F16" s="199" t="s">
        <v>153</v>
      </c>
      <c r="G16" s="199"/>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9" t="s">
        <v>155</v>
      </c>
      <c r="C17" s="199"/>
      <c r="D17" s="100"/>
      <c r="E17" s="97">
        <f t="shared" ref="E17" si="8">E16+1</f>
        <v>3</v>
      </c>
      <c r="F17" s="199" t="s">
        <v>156</v>
      </c>
      <c r="G17" s="199"/>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t="e">
        <f>IF(AY7="-",NA(),AY7)</f>
        <v>#N/A</v>
      </c>
      <c r="AZ17" s="106">
        <f t="shared" ref="AZ17:BC17" si="9">IF(AZ7="-",NA(),AZ7)</f>
        <v>1103.5999999999999</v>
      </c>
      <c r="BA17" s="106">
        <f t="shared" si="9"/>
        <v>683.1</v>
      </c>
      <c r="BB17" s="106">
        <f t="shared" si="9"/>
        <v>705.4</v>
      </c>
      <c r="BC17" s="106">
        <f t="shared" si="9"/>
        <v>380.8</v>
      </c>
      <c r="BD17" s="100"/>
      <c r="BE17" s="100"/>
      <c r="BF17" s="100"/>
      <c r="BG17" s="100"/>
      <c r="BH17" s="100"/>
      <c r="BI17" s="105" t="s">
        <v>158</v>
      </c>
      <c r="BJ17" s="106" t="e">
        <f>IF(BJ7="-",NA(),BJ7)</f>
        <v>#N/A</v>
      </c>
      <c r="BK17" s="106">
        <f t="shared" ref="BK17:BN17" si="10">IF(BK7="-",NA(),BK7)</f>
        <v>1103.5999999999999</v>
      </c>
      <c r="BL17" s="106">
        <f t="shared" si="10"/>
        <v>615.6</v>
      </c>
      <c r="BM17" s="106">
        <f t="shared" si="10"/>
        <v>705.3</v>
      </c>
      <c r="BN17" s="106">
        <f t="shared" si="10"/>
        <v>380.7</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t="e">
        <f>IF(CF7="-",NA(),CF7)</f>
        <v>#N/A</v>
      </c>
      <c r="CG17" s="106">
        <f t="shared" ref="CG17:CJ17" si="12">IF(CG7="-",NA(),CG7)</f>
        <v>3326.5</v>
      </c>
      <c r="CH17" s="106">
        <f t="shared" si="12"/>
        <v>6303.2</v>
      </c>
      <c r="CI17" s="106">
        <f t="shared" si="12"/>
        <v>5208.3</v>
      </c>
      <c r="CJ17" s="106">
        <f t="shared" si="12"/>
        <v>9645.9</v>
      </c>
      <c r="CK17" s="100"/>
      <c r="CL17" s="100"/>
      <c r="CM17" s="100"/>
      <c r="CN17" s="100"/>
      <c r="CO17" s="105" t="s">
        <v>159</v>
      </c>
      <c r="CP17" s="107" t="e">
        <f>IF(CP7="-",NA(),CP7)</f>
        <v>#N/A</v>
      </c>
      <c r="CQ17" s="107">
        <f t="shared" ref="CQ17:CT17" si="13">IF(CQ7="-",NA(),CQ7)</f>
        <v>8179</v>
      </c>
      <c r="CR17" s="107">
        <f t="shared" si="13"/>
        <v>15033</v>
      </c>
      <c r="CS17" s="107">
        <f t="shared" si="13"/>
        <v>17562</v>
      </c>
      <c r="CT17" s="107">
        <f t="shared" si="13"/>
        <v>13921</v>
      </c>
      <c r="CU17" s="100"/>
      <c r="CV17" s="100"/>
      <c r="CW17" s="100"/>
      <c r="CX17" s="100"/>
      <c r="CY17" s="100"/>
      <c r="CZ17" s="105" t="s">
        <v>158</v>
      </c>
      <c r="DA17" s="106" t="e">
        <f>IF(DA7="-",NA(),DA7)</f>
        <v>#N/A</v>
      </c>
      <c r="DB17" s="106">
        <f t="shared" ref="DB17:DE17" si="14">IF(DB7="-",NA(),DB7)</f>
        <v>25.4</v>
      </c>
      <c r="DC17" s="106">
        <f t="shared" si="14"/>
        <v>42.3</v>
      </c>
      <c r="DD17" s="106">
        <f t="shared" si="14"/>
        <v>57.8</v>
      </c>
      <c r="DE17" s="106">
        <f t="shared" si="14"/>
        <v>53.3</v>
      </c>
      <c r="DF17" s="100"/>
      <c r="DG17" s="100"/>
      <c r="DH17" s="100"/>
      <c r="DI17" s="100"/>
      <c r="DJ17" s="105" t="s">
        <v>158</v>
      </c>
      <c r="DK17" s="106" t="e">
        <f>IF(DK7="-",NA(),DK7)</f>
        <v>#N/A</v>
      </c>
      <c r="DL17" s="106">
        <f t="shared" ref="DL17:DO17" si="15">IF(DL7="-",NA(),DL7)</f>
        <v>0</v>
      </c>
      <c r="DM17" s="106">
        <f t="shared" si="15"/>
        <v>0</v>
      </c>
      <c r="DN17" s="106">
        <f t="shared" si="15"/>
        <v>0</v>
      </c>
      <c r="DO17" s="106">
        <f t="shared" si="15"/>
        <v>0</v>
      </c>
      <c r="DP17" s="100"/>
      <c r="DQ17" s="100"/>
      <c r="DR17" s="100"/>
      <c r="DS17" s="100"/>
      <c r="DT17" s="105" t="s">
        <v>159</v>
      </c>
      <c r="DU17" s="106" t="e">
        <f>IF(DU7="-",NA(),DU7)</f>
        <v>#N/A</v>
      </c>
      <c r="DV17" s="106">
        <f t="shared" ref="DV17:DY17" si="16">IF(DV7="-",NA(),DV7)</f>
        <v>0</v>
      </c>
      <c r="DW17" s="106">
        <f t="shared" si="16"/>
        <v>0</v>
      </c>
      <c r="DX17" s="106">
        <f t="shared" si="16"/>
        <v>0</v>
      </c>
      <c r="DY17" s="106">
        <f t="shared" si="16"/>
        <v>0</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158</v>
      </c>
      <c r="EZ17" s="106" t="e">
        <f>IF(EZ7="-",NA(),EZ7)</f>
        <v>#N/A</v>
      </c>
      <c r="FA17" s="106">
        <f t="shared" ref="FA17:FD17" si="19">IF(FA7="-",NA(),FA7)</f>
        <v>25.4</v>
      </c>
      <c r="FB17" s="106">
        <f t="shared" si="19"/>
        <v>42.3</v>
      </c>
      <c r="FC17" s="106">
        <f t="shared" si="19"/>
        <v>57.8</v>
      </c>
      <c r="FD17" s="106">
        <f t="shared" si="19"/>
        <v>53.3</v>
      </c>
      <c r="FE17" s="100"/>
      <c r="FF17" s="100"/>
      <c r="FG17" s="100"/>
      <c r="FH17" s="100"/>
      <c r="FI17" s="105" t="s">
        <v>158</v>
      </c>
      <c r="FJ17" s="106" t="e">
        <f>IF(FJ7="-",NA(),FJ7)</f>
        <v>#N/A</v>
      </c>
      <c r="FK17" s="106">
        <f t="shared" ref="FK17:FN17" si="20">IF(FK7="-",NA(),FK7)</f>
        <v>0</v>
      </c>
      <c r="FL17" s="106">
        <f t="shared" si="20"/>
        <v>0</v>
      </c>
      <c r="FM17" s="106">
        <f t="shared" si="20"/>
        <v>0</v>
      </c>
      <c r="FN17" s="106">
        <f t="shared" si="20"/>
        <v>0</v>
      </c>
      <c r="FO17" s="100"/>
      <c r="FP17" s="100"/>
      <c r="FQ17" s="100"/>
      <c r="FR17" s="100"/>
      <c r="FS17" s="105" t="s">
        <v>158</v>
      </c>
      <c r="FT17" s="106" t="e">
        <f>IF(FT7="-",NA(),FT7)</f>
        <v>#N/A</v>
      </c>
      <c r="FU17" s="106">
        <f t="shared" ref="FU17:FX17" si="21">IF(FU7="-",NA(),FU7)</f>
        <v>0</v>
      </c>
      <c r="FV17" s="106">
        <f t="shared" si="21"/>
        <v>0</v>
      </c>
      <c r="FW17" s="106">
        <f t="shared" si="21"/>
        <v>0</v>
      </c>
      <c r="FX17" s="106">
        <f t="shared" si="21"/>
        <v>0</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f t="shared" ref="GO17:GR17" si="23">IF(GO7="-",NA(),GO7)</f>
        <v>100</v>
      </c>
      <c r="GP17" s="106">
        <f t="shared" si="23"/>
        <v>100</v>
      </c>
      <c r="GQ17" s="106">
        <f t="shared" si="23"/>
        <v>100</v>
      </c>
      <c r="GR17" s="106">
        <f t="shared" si="23"/>
        <v>100</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9" t="s">
        <v>162</v>
      </c>
      <c r="C18" s="199"/>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t="e">
        <f>IF(BD7="-",NA(),BD7)</f>
        <v>#N/A</v>
      </c>
      <c r="AZ18" s="106">
        <f t="shared" ref="AZ18:BC18" si="39">IF(BE7="-",NA(),BE7)</f>
        <v>124.4</v>
      </c>
      <c r="BA18" s="106">
        <f t="shared" si="39"/>
        <v>118.8</v>
      </c>
      <c r="BB18" s="106">
        <f t="shared" si="39"/>
        <v>88.8</v>
      </c>
      <c r="BC18" s="106">
        <f t="shared" si="39"/>
        <v>121.3</v>
      </c>
      <c r="BD18" s="100"/>
      <c r="BE18" s="100"/>
      <c r="BF18" s="100"/>
      <c r="BG18" s="100"/>
      <c r="BH18" s="100"/>
      <c r="BI18" s="105" t="s">
        <v>164</v>
      </c>
      <c r="BJ18" s="106" t="e">
        <f>IF(BO7="-",NA(),BO7)</f>
        <v>#N/A</v>
      </c>
      <c r="BK18" s="106">
        <f t="shared" ref="BK18:BN18" si="40">IF(BP7="-",NA(),BP7)</f>
        <v>324.60000000000002</v>
      </c>
      <c r="BL18" s="106">
        <f t="shared" si="40"/>
        <v>255.4</v>
      </c>
      <c r="BM18" s="106">
        <f t="shared" si="40"/>
        <v>269.8</v>
      </c>
      <c r="BN18" s="106">
        <f t="shared" si="40"/>
        <v>247.9</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164</v>
      </c>
      <c r="CF18" s="106" t="e">
        <f>IF(CK7="-",NA(),CK7)</f>
        <v>#N/A</v>
      </c>
      <c r="CG18" s="106">
        <f t="shared" ref="CG18:CJ18" si="42">IF(CL7="-",NA(),CL7)</f>
        <v>17642.5</v>
      </c>
      <c r="CH18" s="106">
        <f t="shared" si="42"/>
        <v>18815.8</v>
      </c>
      <c r="CI18" s="106">
        <f t="shared" si="42"/>
        <v>22847.9</v>
      </c>
      <c r="CJ18" s="106">
        <f t="shared" si="42"/>
        <v>19210.5</v>
      </c>
      <c r="CK18" s="100"/>
      <c r="CL18" s="100"/>
      <c r="CM18" s="100"/>
      <c r="CN18" s="100"/>
      <c r="CO18" s="105" t="s">
        <v>164</v>
      </c>
      <c r="CP18" s="107" t="e">
        <f>IF(CU7="-",NA(),CU7)</f>
        <v>#N/A</v>
      </c>
      <c r="CQ18" s="107">
        <f t="shared" ref="CQ18:CT18" si="43">IF(CV7="-",NA(),CV7)</f>
        <v>58539</v>
      </c>
      <c r="CR18" s="107">
        <f t="shared" si="43"/>
        <v>37685</v>
      </c>
      <c r="CS18" s="107">
        <f t="shared" si="43"/>
        <v>2390</v>
      </c>
      <c r="CT18" s="107">
        <f t="shared" si="43"/>
        <v>32739</v>
      </c>
      <c r="CU18" s="100"/>
      <c r="CV18" s="100"/>
      <c r="CW18" s="100"/>
      <c r="CX18" s="100"/>
      <c r="CY18" s="100"/>
      <c r="CZ18" s="105" t="s">
        <v>164</v>
      </c>
      <c r="DA18" s="106" t="e">
        <f>IF(DF7="-",NA(),DF7)</f>
        <v>#N/A</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165</v>
      </c>
      <c r="DK18" s="106" t="e">
        <f>IF(DP7="-",NA(),DP7)</f>
        <v>#N/A</v>
      </c>
      <c r="DL18" s="106">
        <f t="shared" ref="DL18:DO18" si="45">IF(DQ7="-",NA(),DQ7)</f>
        <v>14.6</v>
      </c>
      <c r="DM18" s="106">
        <f t="shared" si="45"/>
        <v>17.3</v>
      </c>
      <c r="DN18" s="106">
        <f t="shared" si="45"/>
        <v>14.6</v>
      </c>
      <c r="DO18" s="106">
        <f t="shared" si="45"/>
        <v>11.9</v>
      </c>
      <c r="DP18" s="100"/>
      <c r="DQ18" s="100"/>
      <c r="DR18" s="100"/>
      <c r="DS18" s="100"/>
      <c r="DT18" s="105" t="s">
        <v>164</v>
      </c>
      <c r="DU18" s="106" t="e">
        <f>IF(DZ7="-",NA(),DZ7)</f>
        <v>#N/A</v>
      </c>
      <c r="DV18" s="106">
        <f t="shared" ref="DV18:DY18" si="46">IF(EA7="-",NA(),EA7)</f>
        <v>102</v>
      </c>
      <c r="DW18" s="106">
        <f t="shared" si="46"/>
        <v>100.7</v>
      </c>
      <c r="DX18" s="106">
        <f t="shared" si="46"/>
        <v>100.1</v>
      </c>
      <c r="DY18" s="106">
        <f t="shared" si="46"/>
        <v>132.80000000000001</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t="e">
        <f>IF(ET7="-",NA(),ET7)</f>
        <v>#N/A</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163</v>
      </c>
      <c r="EZ18" s="106" t="e">
        <f>IF(OR(NOT($EZ$8),FE7="-"),NA(),FE7)</f>
        <v>#N/A</v>
      </c>
      <c r="FA18" s="106">
        <f>IF(OR(NOT($EZ$8),FF7="-"),NA(),FF7)</f>
        <v>56.1</v>
      </c>
      <c r="FB18" s="106">
        <f>IF(OR(NOT($EZ$8),FG7="-"),NA(),FG7)</f>
        <v>61.8</v>
      </c>
      <c r="FC18" s="106">
        <f>IF(OR(NOT($EZ$8),FH7="-"),NA(),FH7)</f>
        <v>61.6</v>
      </c>
      <c r="FD18" s="106">
        <f>IF(OR(NOT($EZ$8),FI7="-"),NA(),FI7)</f>
        <v>57.3</v>
      </c>
      <c r="FE18" s="100"/>
      <c r="FF18" s="100"/>
      <c r="FG18" s="100"/>
      <c r="FH18" s="100"/>
      <c r="FI18" s="105" t="s">
        <v>164</v>
      </c>
      <c r="FJ18" s="106" t="e">
        <f>IF(OR(NOT($FJ$8),FO7="-"),NA(),FO7)</f>
        <v>#N/A</v>
      </c>
      <c r="FK18" s="106">
        <f>IF(OR(NOT($FJ$8),FP7="-"),NA(),FP7)</f>
        <v>16.7</v>
      </c>
      <c r="FL18" s="106">
        <f>IF(OR(NOT($FJ$8),FQ7="-"),NA(),FQ7)</f>
        <v>8.6999999999999993</v>
      </c>
      <c r="FM18" s="106">
        <f>IF(OR(NOT($FJ$8),FR7="-"),NA(),FR7)</f>
        <v>5.7</v>
      </c>
      <c r="FN18" s="106">
        <f>IF(OR(NOT($FJ$8),FS7="-"),NA(),FS7)</f>
        <v>4.2</v>
      </c>
      <c r="FO18" s="100"/>
      <c r="FP18" s="100"/>
      <c r="FQ18" s="100"/>
      <c r="FR18" s="100"/>
      <c r="FS18" s="105" t="s">
        <v>164</v>
      </c>
      <c r="FT18" s="106" t="e">
        <f>IF(OR(NOT($FT$8),FY7="-"),NA(),FY7)</f>
        <v>#N/A</v>
      </c>
      <c r="FU18" s="106">
        <f>IF(OR(NOT($FT$8),FZ7="-"),NA(),FZ7)</f>
        <v>333.7</v>
      </c>
      <c r="FV18" s="106">
        <f>IF(OR(NOT($FT$8),GA7="-"),NA(),GA7)</f>
        <v>351.4</v>
      </c>
      <c r="FW18" s="106">
        <f>IF(OR(NOT($FT$8),GB7="-"),NA(),GB7)</f>
        <v>390.3</v>
      </c>
      <c r="FX18" s="106">
        <f>IF(OR(NOT($FT$8),GC7="-"),NA(),GC7)</f>
        <v>394.9</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f>IF(OR(NOT($GN$8),GT7="-"),NA(),GT7)</f>
        <v>58.4</v>
      </c>
      <c r="GP18" s="106">
        <f>IF(OR(NOT($GN$8),GU7="-"),NA(),GU7)</f>
        <v>80.599999999999994</v>
      </c>
      <c r="GQ18" s="106">
        <f>IF(OR(NOT($GN$8),GV7="-"),NA(),GV7)</f>
        <v>85.6</v>
      </c>
      <c r="GR18" s="106">
        <f>IF(OR(NOT($GN$8),GW7="-"),NA(),GW7)</f>
        <v>92</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9" t="s">
        <v>166</v>
      </c>
      <c r="C19" s="19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9" t="s">
        <v>167</v>
      </c>
      <c r="C20" s="199"/>
      <c r="D20" s="100"/>
    </row>
    <row r="21" spans="1:374">
      <c r="A21" s="97">
        <f t="shared" si="7"/>
        <v>7</v>
      </c>
      <c r="B21" s="199" t="s">
        <v>168</v>
      </c>
      <c r="C21" s="199"/>
      <c r="D21" s="100"/>
    </row>
    <row r="22" spans="1:374">
      <c r="A22" s="97">
        <f t="shared" si="7"/>
        <v>8</v>
      </c>
      <c r="B22" s="199" t="s">
        <v>169</v>
      </c>
      <c r="C22" s="199"/>
      <c r="D22" s="100"/>
      <c r="E22" s="200" t="s">
        <v>170</v>
      </c>
      <c r="F22" s="201"/>
      <c r="G22" s="201"/>
      <c r="H22" s="201"/>
      <c r="I22" s="202"/>
    </row>
    <row r="23" spans="1:374">
      <c r="A23" s="97">
        <f t="shared" si="7"/>
        <v>9</v>
      </c>
      <c r="B23" s="199" t="s">
        <v>171</v>
      </c>
      <c r="C23" s="199"/>
      <c r="D23" s="100"/>
      <c r="E23" s="203"/>
      <c r="F23" s="204"/>
      <c r="G23" s="204"/>
      <c r="H23" s="204"/>
      <c r="I23" s="205"/>
    </row>
    <row r="24" spans="1:374">
      <c r="A24" s="97">
        <f t="shared" si="7"/>
        <v>10</v>
      </c>
      <c r="B24" s="199" t="s">
        <v>172</v>
      </c>
      <c r="C24" s="199"/>
      <c r="D24" s="100"/>
      <c r="E24" s="203"/>
      <c r="F24" s="204"/>
      <c r="G24" s="204"/>
      <c r="H24" s="204"/>
      <c r="I24" s="205"/>
    </row>
    <row r="25" spans="1:374">
      <c r="A25" s="97">
        <f t="shared" si="7"/>
        <v>11</v>
      </c>
      <c r="B25" s="199" t="s">
        <v>173</v>
      </c>
      <c r="C25" s="199"/>
      <c r="D25" s="100"/>
      <c r="E25" s="203"/>
      <c r="F25" s="204"/>
      <c r="G25" s="204"/>
      <c r="H25" s="204"/>
      <c r="I25" s="205"/>
    </row>
    <row r="26" spans="1:374">
      <c r="A26" s="97">
        <f t="shared" si="7"/>
        <v>12</v>
      </c>
      <c r="B26" s="199" t="s">
        <v>174</v>
      </c>
      <c r="C26" s="199"/>
      <c r="D26" s="100"/>
      <c r="E26" s="203"/>
      <c r="F26" s="204"/>
      <c r="G26" s="204"/>
      <c r="H26" s="204"/>
      <c r="I26" s="205"/>
    </row>
    <row r="27" spans="1:374">
      <c r="A27" s="97">
        <f t="shared" si="7"/>
        <v>13</v>
      </c>
      <c r="B27" s="199" t="s">
        <v>175</v>
      </c>
      <c r="C27" s="199"/>
      <c r="D27" s="100"/>
      <c r="E27" s="203"/>
      <c r="F27" s="204"/>
      <c r="G27" s="204"/>
      <c r="H27" s="204"/>
      <c r="I27" s="205"/>
    </row>
    <row r="28" spans="1:374">
      <c r="A28" s="97">
        <f t="shared" si="7"/>
        <v>14</v>
      </c>
      <c r="B28" s="199" t="s">
        <v>176</v>
      </c>
      <c r="C28" s="199"/>
      <c r="D28" s="100"/>
      <c r="E28" s="203"/>
      <c r="F28" s="204"/>
      <c r="G28" s="204"/>
      <c r="H28" s="204"/>
      <c r="I28" s="205"/>
    </row>
    <row r="29" spans="1:374">
      <c r="A29" s="97">
        <f t="shared" si="7"/>
        <v>15</v>
      </c>
      <c r="B29" s="199" t="s">
        <v>177</v>
      </c>
      <c r="C29" s="199"/>
      <c r="D29" s="100"/>
      <c r="E29" s="203"/>
      <c r="F29" s="204"/>
      <c r="G29" s="204"/>
      <c r="H29" s="204"/>
      <c r="I29" s="205"/>
    </row>
    <row r="30" spans="1:374">
      <c r="A30" s="97">
        <f t="shared" si="7"/>
        <v>16</v>
      </c>
      <c r="B30" s="199" t="s">
        <v>178</v>
      </c>
      <c r="C30" s="199"/>
      <c r="D30" s="100"/>
      <c r="E30" s="203"/>
      <c r="F30" s="204"/>
      <c r="G30" s="204"/>
      <c r="H30" s="204"/>
      <c r="I30" s="205"/>
    </row>
    <row r="31" spans="1:374">
      <c r="A31" s="97">
        <f t="shared" si="7"/>
        <v>17</v>
      </c>
      <c r="B31" s="199" t="s">
        <v>179</v>
      </c>
      <c r="C31" s="199"/>
      <c r="D31" s="100"/>
      <c r="E31" s="203"/>
      <c r="F31" s="204"/>
      <c r="G31" s="204"/>
      <c r="H31" s="204"/>
      <c r="I31" s="205"/>
    </row>
    <row r="32" spans="1:374">
      <c r="A32" s="97">
        <f t="shared" si="7"/>
        <v>18</v>
      </c>
      <c r="B32" s="199" t="s">
        <v>180</v>
      </c>
      <c r="C32" s="199"/>
      <c r="D32" s="100"/>
      <c r="E32" s="203"/>
      <c r="F32" s="204"/>
      <c r="G32" s="204"/>
      <c r="H32" s="204"/>
      <c r="I32" s="205"/>
    </row>
    <row r="33" spans="1:16">
      <c r="A33" s="97">
        <f t="shared" si="7"/>
        <v>19</v>
      </c>
      <c r="B33" s="199" t="s">
        <v>181</v>
      </c>
      <c r="C33" s="199"/>
      <c r="D33" s="100"/>
      <c r="E33" s="203"/>
      <c r="F33" s="204"/>
      <c r="G33" s="204"/>
      <c r="H33" s="204"/>
      <c r="I33" s="205"/>
    </row>
    <row r="34" spans="1:16">
      <c r="A34" s="97">
        <f t="shared" si="7"/>
        <v>20</v>
      </c>
      <c r="B34" s="199" t="s">
        <v>182</v>
      </c>
      <c r="C34" s="199"/>
      <c r="D34" s="100"/>
      <c r="E34" s="203"/>
      <c r="F34" s="204"/>
      <c r="G34" s="204"/>
      <c r="H34" s="204"/>
      <c r="I34" s="205"/>
    </row>
    <row r="35" spans="1:16" ht="25.5" customHeight="1">
      <c r="E35" s="206"/>
      <c r="F35" s="207"/>
      <c r="G35" s="207"/>
      <c r="H35" s="207"/>
      <c r="I35" s="208"/>
    </row>
    <row r="36" spans="1:16">
      <c r="A36" t="s">
        <v>183</v>
      </c>
      <c r="B36" t="s">
        <v>184</v>
      </c>
    </row>
    <row r="37" spans="1:16">
      <c r="A37" t="s">
        <v>185</v>
      </c>
      <c r="B37" t="s">
        <v>186</v>
      </c>
      <c r="L37" s="200" t="s">
        <v>170</v>
      </c>
      <c r="M37" s="201"/>
      <c r="N37" s="201"/>
      <c r="O37" s="201"/>
      <c r="P37" s="202"/>
    </row>
    <row r="38" spans="1:16">
      <c r="A38" t="s">
        <v>187</v>
      </c>
      <c r="B38" t="s">
        <v>188</v>
      </c>
      <c r="L38" s="203"/>
      <c r="M38" s="204"/>
      <c r="N38" s="204"/>
      <c r="O38" s="204"/>
      <c r="P38" s="205"/>
    </row>
    <row r="39" spans="1:16">
      <c r="A39" t="s">
        <v>189</v>
      </c>
      <c r="B39" t="s">
        <v>190</v>
      </c>
      <c r="L39" s="203"/>
      <c r="M39" s="204"/>
      <c r="N39" s="204"/>
      <c r="O39" s="204"/>
      <c r="P39" s="205"/>
    </row>
    <row r="40" spans="1:16">
      <c r="A40" t="s">
        <v>191</v>
      </c>
      <c r="B40" t="s">
        <v>192</v>
      </c>
      <c r="L40" s="203"/>
      <c r="M40" s="204"/>
      <c r="N40" s="204"/>
      <c r="O40" s="204"/>
      <c r="P40" s="205"/>
    </row>
    <row r="41" spans="1:16">
      <c r="A41" t="s">
        <v>193</v>
      </c>
      <c r="B41" t="s">
        <v>194</v>
      </c>
      <c r="L41" s="203"/>
      <c r="M41" s="204"/>
      <c r="N41" s="204"/>
      <c r="O41" s="204"/>
      <c r="P41" s="205"/>
    </row>
    <row r="42" spans="1:16">
      <c r="A42" t="s">
        <v>195</v>
      </c>
      <c r="B42" t="s">
        <v>196</v>
      </c>
      <c r="L42" s="203"/>
      <c r="M42" s="204"/>
      <c r="N42" s="204"/>
      <c r="O42" s="204"/>
      <c r="P42" s="205"/>
    </row>
    <row r="43" spans="1:16">
      <c r="A43" t="s">
        <v>197</v>
      </c>
      <c r="B43" t="s">
        <v>198</v>
      </c>
      <c r="L43" s="203"/>
      <c r="M43" s="204"/>
      <c r="N43" s="204"/>
      <c r="O43" s="204"/>
      <c r="P43" s="205"/>
    </row>
    <row r="44" spans="1:16">
      <c r="A44" t="s">
        <v>199</v>
      </c>
      <c r="B44" t="s">
        <v>200</v>
      </c>
      <c r="L44" s="203"/>
      <c r="M44" s="204"/>
      <c r="N44" s="204"/>
      <c r="O44" s="204"/>
      <c r="P44" s="205"/>
    </row>
    <row r="45" spans="1:16">
      <c r="A45" t="s">
        <v>201</v>
      </c>
      <c r="B45" t="s">
        <v>202</v>
      </c>
      <c r="L45" s="203"/>
      <c r="M45" s="204"/>
      <c r="N45" s="204"/>
      <c r="O45" s="204"/>
      <c r="P45" s="205"/>
    </row>
    <row r="46" spans="1:16">
      <c r="A46" t="s">
        <v>203</v>
      </c>
      <c r="B46" t="s">
        <v>204</v>
      </c>
      <c r="L46" s="203"/>
      <c r="M46" s="204"/>
      <c r="N46" s="204"/>
      <c r="O46" s="204"/>
      <c r="P46" s="205"/>
    </row>
    <row r="47" spans="1:16">
      <c r="A47" t="s">
        <v>205</v>
      </c>
      <c r="B47" t="s">
        <v>206</v>
      </c>
      <c r="L47" s="203"/>
      <c r="M47" s="204"/>
      <c r="N47" s="204"/>
      <c r="O47" s="204"/>
      <c r="P47" s="205"/>
    </row>
    <row r="48" spans="1:16">
      <c r="A48" t="s">
        <v>207</v>
      </c>
      <c r="B48" t="s">
        <v>208</v>
      </c>
      <c r="L48" s="203"/>
      <c r="M48" s="204"/>
      <c r="N48" s="204"/>
      <c r="O48" s="204"/>
      <c r="P48" s="205"/>
    </row>
    <row r="49" spans="1:16">
      <c r="A49" t="s">
        <v>209</v>
      </c>
      <c r="B49" t="s">
        <v>210</v>
      </c>
      <c r="L49" s="203"/>
      <c r="M49" s="204"/>
      <c r="N49" s="204"/>
      <c r="O49" s="204"/>
      <c r="P49" s="205"/>
    </row>
    <row r="50" spans="1:16" ht="26.25" customHeight="1">
      <c r="A50" t="s">
        <v>211</v>
      </c>
      <c r="B50" t="s">
        <v>212</v>
      </c>
      <c r="L50" s="206"/>
      <c r="M50" s="207"/>
      <c r="N50" s="207"/>
      <c r="O50" s="207"/>
      <c r="P50" s="208"/>
    </row>
    <row r="51" spans="1:16">
      <c r="A51" t="s">
        <v>213</v>
      </c>
      <c r="B51" t="s">
        <v>214</v>
      </c>
    </row>
    <row r="52" spans="1:16">
      <c r="A52" t="s">
        <v>215</v>
      </c>
      <c r="B52" t="s">
        <v>216</v>
      </c>
    </row>
    <row r="53" spans="1:16">
      <c r="A53" t="s">
        <v>217</v>
      </c>
      <c r="B53" t="s">
        <v>218</v>
      </c>
    </row>
    <row r="54" spans="1:16">
      <c r="A54" t="s">
        <v>219</v>
      </c>
      <c r="B54" t="s">
        <v>220</v>
      </c>
    </row>
    <row r="55" spans="1:16">
      <c r="A55" t="s">
        <v>221</v>
      </c>
      <c r="B55" t="s">
        <v>222</v>
      </c>
    </row>
    <row r="56" spans="1:16">
      <c r="A56" t="s">
        <v>223</v>
      </c>
      <c r="B56" t="s">
        <v>224</v>
      </c>
    </row>
    <row r="57" spans="1:16">
      <c r="A57" t="s">
        <v>225</v>
      </c>
      <c r="B57" t="s">
        <v>226</v>
      </c>
    </row>
    <row r="58" spans="1:16">
      <c r="A58" t="s">
        <v>227</v>
      </c>
      <c r="B58" t="s">
        <v>228</v>
      </c>
    </row>
    <row r="59" spans="1:16">
      <c r="A59" t="s">
        <v>229</v>
      </c>
      <c r="B59" t="s">
        <v>230</v>
      </c>
    </row>
    <row r="60" spans="1:16">
      <c r="A60" t="s">
        <v>231</v>
      </c>
      <c r="B60" t="s">
        <v>232</v>
      </c>
    </row>
    <row r="61" spans="1:16">
      <c r="A61" t="s">
        <v>233</v>
      </c>
      <c r="B61" t="s">
        <v>234</v>
      </c>
    </row>
    <row r="62" spans="1:16">
      <c r="A62" t="s">
        <v>235</v>
      </c>
      <c r="B62" t="s">
        <v>236</v>
      </c>
    </row>
    <row r="63" spans="1:16">
      <c r="A63" t="s">
        <v>237</v>
      </c>
      <c r="B63" t="s">
        <v>238</v>
      </c>
    </row>
    <row r="64" spans="1:16">
      <c r="A64" t="s">
        <v>239</v>
      </c>
      <c r="B64" t="s">
        <v>240</v>
      </c>
    </row>
    <row r="65" spans="1:2">
      <c r="A65" t="s">
        <v>241</v>
      </c>
      <c r="B65" t="s">
        <v>242</v>
      </c>
    </row>
    <row r="66" spans="1:2">
      <c r="A66" t="s">
        <v>243</v>
      </c>
      <c r="B66" t="s">
        <v>244</v>
      </c>
    </row>
    <row r="67" spans="1:2">
      <c r="A67" t="s">
        <v>245</v>
      </c>
      <c r="B67" t="s">
        <v>244</v>
      </c>
    </row>
    <row r="68" spans="1:2">
      <c r="A68" t="s">
        <v>246</v>
      </c>
      <c r="B68" t="s">
        <v>244</v>
      </c>
    </row>
    <row r="69" spans="1:2">
      <c r="A69" t="s">
        <v>247</v>
      </c>
      <c r="B69" t="s">
        <v>244</v>
      </c>
    </row>
    <row r="70" spans="1:2">
      <c r="A70" t="s">
        <v>248</v>
      </c>
      <c r="B70" t="s">
        <v>244</v>
      </c>
    </row>
    <row r="71" spans="1:2">
      <c r="A71" t="s">
        <v>249</v>
      </c>
      <c r="B71" t="s">
        <v>244</v>
      </c>
    </row>
    <row r="72" spans="1:2">
      <c r="A72" t="s">
        <v>250</v>
      </c>
      <c r="B72" t="s">
        <v>244</v>
      </c>
    </row>
    <row r="73" spans="1:2">
      <c r="A73" t="s">
        <v>251</v>
      </c>
      <c r="B73" t="s">
        <v>244</v>
      </c>
    </row>
    <row r="74" spans="1:2">
      <c r="A74" t="s">
        <v>252</v>
      </c>
      <c r="B74" t="s">
        <v>244</v>
      </c>
    </row>
    <row r="75" spans="1:2">
      <c r="A75" t="s">
        <v>253</v>
      </c>
      <c r="B75" t="s">
        <v>244</v>
      </c>
    </row>
    <row r="76" spans="1:2">
      <c r="A76" t="s">
        <v>254</v>
      </c>
      <c r="B76" t="s">
        <v>244</v>
      </c>
    </row>
    <row r="77" spans="1:2">
      <c r="A77" t="s">
        <v>255</v>
      </c>
      <c r="B77" t="s">
        <v>244</v>
      </c>
    </row>
    <row r="78" spans="1:2">
      <c r="A78" t="s">
        <v>256</v>
      </c>
      <c r="B78" t="s">
        <v>244</v>
      </c>
    </row>
    <row r="79" spans="1:2">
      <c r="A79" t="s">
        <v>257</v>
      </c>
      <c r="B79" t="s">
        <v>244</v>
      </c>
    </row>
    <row r="80" spans="1:2">
      <c r="A80" t="s">
        <v>258</v>
      </c>
      <c r="B80" t="s">
        <v>244</v>
      </c>
    </row>
    <row r="81" spans="1:2">
      <c r="A81" t="s">
        <v>259</v>
      </c>
      <c r="B81" t="s">
        <v>244</v>
      </c>
    </row>
    <row r="82" spans="1:2">
      <c r="A82" t="s">
        <v>260</v>
      </c>
      <c r="B82" t="s">
        <v>244</v>
      </c>
    </row>
    <row r="83" spans="1:2">
      <c r="A83" t="s">
        <v>261</v>
      </c>
      <c r="B83" t="s">
        <v>244</v>
      </c>
    </row>
    <row r="84" spans="1:2">
      <c r="A84" t="s">
        <v>262</v>
      </c>
      <c r="B84" t="s">
        <v>244</v>
      </c>
    </row>
    <row r="85" spans="1:2">
      <c r="A85" t="s">
        <v>263</v>
      </c>
      <c r="B85" t="s">
        <v>244</v>
      </c>
    </row>
    <row r="86" spans="1:2">
      <c r="A86" t="s">
        <v>264</v>
      </c>
      <c r="B86" t="s">
        <v>265</v>
      </c>
    </row>
    <row r="87" spans="1:2">
      <c r="A87" t="s">
        <v>266</v>
      </c>
      <c r="B87" t="s">
        <v>265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川本 衛</cp:lastModifiedBy>
  <cp:lastPrinted>2019-01-28T01:07:14Z</cp:lastPrinted>
  <dcterms:created xsi:type="dcterms:W3CDTF">2018-12-13T02:10:00Z</dcterms:created>
  <dcterms:modified xsi:type="dcterms:W3CDTF">2019-01-28T01:08:05Z</dcterms:modified>
  <cp:category/>
</cp:coreProperties>
</file>