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6_HP掲載用\17_日南町\"/>
    </mc:Choice>
  </mc:AlternateContent>
  <workbookProtection workbookAlgorithmName="SHA-512" workbookHashValue="RmhMRFiklHwEOpx8YMMSzHb5HbsRYM0IhOhSNf60w30Au/7U84T6skaRFG6lLvYJgg8ajV/fuU/00J+nmFRm8A==" workbookSaltValue="Z93/csjk6/Rc7JB60I9MMQ==" workbookSpinCount="100000" lockStructure="1"/>
  <bookViews>
    <workbookView xWindow="-120" yWindow="-120" windowWidth="29040" windowHeight="15840"/>
  </bookViews>
  <sheets>
    <sheet name="法適用_病院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AU10" i="4"/>
  <c r="B10" i="4"/>
  <c r="LP8" i="4"/>
  <c r="JW8" i="4"/>
  <c r="ID8" i="4"/>
  <c r="FZ8" i="4"/>
  <c r="EG8" i="4"/>
  <c r="CN8" i="4"/>
  <c r="AU8" i="4"/>
  <c r="B8" i="4"/>
  <c r="B6" i="4"/>
  <c r="MN32" i="4" l="1"/>
  <c r="MH78" i="4"/>
  <c r="IZ54" i="4"/>
  <c r="IZ32" i="4"/>
  <c r="MN54" i="4"/>
  <c r="HM78" i="4"/>
  <c r="FL54" i="4"/>
  <c r="FL32" i="4"/>
  <c r="CS78" i="4"/>
  <c r="BX54" i="4"/>
  <c r="BX32" i="4"/>
  <c r="C11" i="5"/>
  <c r="D11" i="5"/>
  <c r="E11" i="5"/>
  <c r="B11" i="5"/>
  <c r="JJ78" i="4" l="1"/>
  <c r="GR54" i="4"/>
  <c r="GR32" i="4"/>
  <c r="DD32" i="4"/>
  <c r="P32" i="4"/>
  <c r="EO78" i="4"/>
  <c r="DD54" i="4"/>
  <c r="KF54" i="4"/>
  <c r="KF32" i="4"/>
  <c r="U78" i="4"/>
  <c r="P54" i="4"/>
  <c r="KC78" i="4"/>
  <c r="FH78" i="4"/>
  <c r="DS54" i="4"/>
  <c r="DS32" i="4"/>
  <c r="AE32" i="4"/>
  <c r="AN78" i="4"/>
  <c r="AE54" i="4"/>
  <c r="KU54" i="4"/>
  <c r="KU32" i="4"/>
  <c r="HG54" i="4"/>
  <c r="HG32" i="4"/>
  <c r="BZ78" i="4"/>
  <c r="LY54" i="4"/>
  <c r="LY32" i="4"/>
  <c r="IK32" i="4"/>
  <c r="EW54" i="4"/>
  <c r="BI54" i="4"/>
  <c r="LO78" i="4"/>
  <c r="IK54" i="4"/>
  <c r="EW32" i="4"/>
  <c r="GT78" i="4"/>
  <c r="BI32" i="4"/>
  <c r="BG78" i="4"/>
  <c r="AT54" i="4"/>
  <c r="AT32" i="4"/>
  <c r="HV32" i="4"/>
  <c r="EH32" i="4"/>
  <c r="LJ54" i="4"/>
  <c r="LJ32" i="4"/>
  <c r="GA78" i="4"/>
  <c r="EH54" i="4"/>
  <c r="KV78" i="4"/>
  <c r="HV54" i="4"/>
</calcChain>
</file>

<file path=xl/sharedStrings.xml><?xml version="1.0" encoding="utf-8"?>
<sst xmlns="http://schemas.openxmlformats.org/spreadsheetml/2006/main" count="286" uniqueCount="153">
  <si>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</si>
  <si>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</si>
  <si>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</si>
  <si>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</si>
  <si>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</si>
  <si>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</si>
  <si>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</si>
  <si>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</si>
  <si>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</si>
  <si>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</si>
  <si>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</si>
  <si>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</si>
  <si>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</si>
  <si>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</si>
  <si>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</si>
  <si>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</si>
  <si>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</si>
  <si>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</si>
  <si>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</si>
  <si>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</si>
  <si>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</si>
  <si>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</si>
  <si>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</si>
  <si>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</si>
  <si>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</si>
  <si>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</si>
  <si>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</si>
  <si>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</si>
  <si>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</si>
  <si>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</si>
  <si>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</si>
  <si>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</si>
  <si>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</si>
  <si>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</si>
  <si>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</si>
  <si>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</si>
  <si>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</si>
  <si>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</si>
  <si>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</si>
  <si>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</si>
  <si>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</si>
  <si>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</si>
  <si>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</si>
  <si>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</si>
  <si>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</si>
  <si>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</si>
  <si>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</si>
  <si>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</si>
  <si>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</si>
  <si>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</si>
  <si>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</si>
  <si>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</si>
  <si>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</si>
  <si>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</si>
  <si>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</si>
  <si>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</si>
  <si>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</si>
  <si>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</si>
  <si>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</si>
  <si>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</si>
  <si>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</si>
  <si>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</si>
  <si>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</si>
  <si>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</si>
  <si>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</si>
  <si>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</si>
  <si>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</si>
  <si>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</si>
  <si>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</si>
  <si>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</si>
  <si>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</si>
  <si>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</si>
  <si>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</si>
  <si>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</si>
  <si>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</si>
  <si>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</si>
  <si>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</si>
  <si>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</si>
  <si>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</si>
  <si>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</si>
  <si>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</si>
  <si>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</si>
  <si>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</si>
  <si>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</si>
  <si>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</si>
  <si>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</si>
  <si>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</si>
  <si>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</si>
  <si>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</si>
  <si>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</si>
  <si>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</si>
  <si>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</si>
  <si>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</si>
  <si>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</si>
  <si>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</si>
  <si>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</si>
  <si>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</si>
  <si>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</si>
  <si>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</si>
  <si>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</si>
  <si>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</si>
  <si>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</si>
  <si>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</si>
  <si>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</si>
  <si>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</si>
  <si>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</si>
  <si>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</si>
  <si>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</si>
  <si>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</si>
  <si>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</si>
  <si>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</si>
  <si>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</si>
  <si>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</si>
  <si>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</si>
  <si>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</si>
  <si>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</si>
  <si>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</si>
  <si>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</si>
  <si>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</si>
  <si>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</si>
  <si>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</si>
  <si>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</si>
  <si>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</si>
  <si>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</si>
  <si>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</si>
  <si>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</si>
  <si>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</si>
  <si>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</si>
  <si>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</si>
  <si>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</si>
  <si>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日南町</t>
  </si>
  <si>
    <t>日南町国民健康保険　日南病院</t>
  </si>
  <si>
    <t>条例全部</t>
  </si>
  <si>
    <t>病院事業</t>
  </si>
  <si>
    <t>一般病院</t>
  </si>
  <si>
    <t>50床以上～100床未満</t>
  </si>
  <si>
    <t>その他</t>
  </si>
  <si>
    <t>直営</t>
  </si>
  <si>
    <t>-</t>
  </si>
  <si>
    <t>ド 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</si>
  <si>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</si>
  <si>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</si>
  <si>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</si>
  <si>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</si>
  <si>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</si>
  <si>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</si>
  <si>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</si>
  <si>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</si>
  <si>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</si>
  <si>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鳥取県西部地区最南部で島根、岡山、広島３県に接した人口4600人余りの中山間へき地の町に位置する一般病院です。高齢化が５０％を超えた地域を担う町内唯一の病院であり、町高齢化社会での医療・福祉・保健地域連携の要としても重要な役割がある。</t>
    <rPh sb="76" eb="78">
      <t>ビョウイン</t>
    </rPh>
    <phoneticPr fontId="5"/>
  </si>
  <si>
    <t>平成29年度決算の経常収支比率は100％未満であり、医業収支比率も類似病院より低い。しかし利用率UPのための取り組みを実施した病床利用率は上昇しており、医業収益比率等、全体として平成28年度より収益状況は改善していることも確かである。
収益面では、来院患者に対しての診療密度を上げ、収益に確実に結びつけることで１人あたりの外来・入院収益を向上させる必要がある。
そのためには、財務・医療状況の分析を進めることで、現状の把握に努め、改善のための目標を定めて職員全体に協力・努力を求める必要がある。
費用面では既存の委託契約の業務内容・委託方法の見直しを進める等、削減に努めることも必要である。
また、医師、看護師等の確保に全力で取り組み、適切な職員配置により職員給与費医業収益比率60％を目標に、給与の適正化に取り組む必要もある。</t>
    <rPh sb="0" eb="2">
      <t>ヘイセイ</t>
    </rPh>
    <rPh sb="4" eb="6">
      <t>ネンド</t>
    </rPh>
    <rPh sb="6" eb="8">
      <t>ケッサン</t>
    </rPh>
    <rPh sb="9" eb="11">
      <t>ケイジョウ</t>
    </rPh>
    <rPh sb="11" eb="13">
      <t>シュウシ</t>
    </rPh>
    <rPh sb="13" eb="15">
      <t>ヒリツ</t>
    </rPh>
    <rPh sb="20" eb="22">
      <t>ミマン</t>
    </rPh>
    <rPh sb="26" eb="28">
      <t>イギョウ</t>
    </rPh>
    <rPh sb="28" eb="30">
      <t>シュウシ</t>
    </rPh>
    <rPh sb="30" eb="32">
      <t>ヒリツ</t>
    </rPh>
    <rPh sb="33" eb="35">
      <t>ルイジ</t>
    </rPh>
    <rPh sb="35" eb="37">
      <t>ビョウイン</t>
    </rPh>
    <rPh sb="39" eb="40">
      <t>ヒク</t>
    </rPh>
    <rPh sb="63" eb="65">
      <t>ビョウショウ</t>
    </rPh>
    <rPh sb="65" eb="68">
      <t>リヨウリツ</t>
    </rPh>
    <rPh sb="69" eb="71">
      <t>ジョウショウ</t>
    </rPh>
    <rPh sb="76" eb="82">
      <t>イギョウシュウエキヒリツ</t>
    </rPh>
    <rPh sb="82" eb="83">
      <t>トウ</t>
    </rPh>
    <rPh sb="84" eb="86">
      <t>ゼンタイ</t>
    </rPh>
    <rPh sb="89" eb="91">
      <t>ヘイセイ</t>
    </rPh>
    <rPh sb="93" eb="95">
      <t>ネンド</t>
    </rPh>
    <rPh sb="97" eb="99">
      <t>シュウエキ</t>
    </rPh>
    <rPh sb="99" eb="101">
      <t>ジョウキョウ</t>
    </rPh>
    <rPh sb="102" eb="104">
      <t>カイゼン</t>
    </rPh>
    <rPh sb="111" eb="112">
      <t>タシ</t>
    </rPh>
    <rPh sb="118" eb="121">
      <t>シュウエキメン</t>
    </rPh>
    <rPh sb="124" eb="126">
      <t>ライイン</t>
    </rPh>
    <rPh sb="126" eb="128">
      <t>カンジャ</t>
    </rPh>
    <rPh sb="129" eb="130">
      <t>タイ</t>
    </rPh>
    <rPh sb="133" eb="135">
      <t>シンリョウ</t>
    </rPh>
    <rPh sb="135" eb="137">
      <t>ミツド</t>
    </rPh>
    <rPh sb="138" eb="139">
      <t>ア</t>
    </rPh>
    <rPh sb="141" eb="143">
      <t>シュウエキ</t>
    </rPh>
    <rPh sb="144" eb="146">
      <t>カクジツ</t>
    </rPh>
    <rPh sb="147" eb="148">
      <t>ムス</t>
    </rPh>
    <rPh sb="156" eb="157">
      <t>ニン</t>
    </rPh>
    <rPh sb="161" eb="163">
      <t>ガイライ</t>
    </rPh>
    <rPh sb="164" eb="166">
      <t>ニュウイン</t>
    </rPh>
    <rPh sb="166" eb="168">
      <t>シュウエキ</t>
    </rPh>
    <rPh sb="169" eb="171">
      <t>コウジョウ</t>
    </rPh>
    <rPh sb="174" eb="176">
      <t>ヒツヨウ</t>
    </rPh>
    <rPh sb="188" eb="190">
      <t>ザイム</t>
    </rPh>
    <rPh sb="191" eb="193">
      <t>イリョウ</t>
    </rPh>
    <rPh sb="193" eb="195">
      <t>ジョウキョウ</t>
    </rPh>
    <rPh sb="196" eb="198">
      <t>ブンセキ</t>
    </rPh>
    <rPh sb="199" eb="200">
      <t>スス</t>
    </rPh>
    <rPh sb="206" eb="208">
      <t>ゲンジョウ</t>
    </rPh>
    <rPh sb="209" eb="211">
      <t>ハアク</t>
    </rPh>
    <rPh sb="212" eb="213">
      <t>ツト</t>
    </rPh>
    <rPh sb="215" eb="217">
      <t>カイゼン</t>
    </rPh>
    <rPh sb="221" eb="223">
      <t>モクヒョウ</t>
    </rPh>
    <rPh sb="224" eb="225">
      <t>サダ</t>
    </rPh>
    <rPh sb="227" eb="229">
      <t>ショクイン</t>
    </rPh>
    <rPh sb="229" eb="231">
      <t>ゼンタイ</t>
    </rPh>
    <rPh sb="232" eb="234">
      <t>キョウリョク</t>
    </rPh>
    <rPh sb="235" eb="237">
      <t>ドリョク</t>
    </rPh>
    <rPh sb="238" eb="239">
      <t>モト</t>
    </rPh>
    <rPh sb="241" eb="243">
      <t>ヒツヨウ</t>
    </rPh>
    <rPh sb="248" eb="251">
      <t>ヒヨウメン</t>
    </rPh>
    <rPh sb="253" eb="255">
      <t>キゾン</t>
    </rPh>
    <rPh sb="256" eb="258">
      <t>イタク</t>
    </rPh>
    <rPh sb="258" eb="260">
      <t>ケイヤク</t>
    </rPh>
    <rPh sb="261" eb="263">
      <t>ギョウム</t>
    </rPh>
    <rPh sb="263" eb="265">
      <t>ナイヨウ</t>
    </rPh>
    <rPh sb="266" eb="268">
      <t>イタク</t>
    </rPh>
    <rPh sb="268" eb="270">
      <t>ホウホウ</t>
    </rPh>
    <rPh sb="271" eb="273">
      <t>ミナオ</t>
    </rPh>
    <rPh sb="275" eb="276">
      <t>スス</t>
    </rPh>
    <rPh sb="278" eb="279">
      <t>トウ</t>
    </rPh>
    <rPh sb="280" eb="282">
      <t>サクゲン</t>
    </rPh>
    <rPh sb="283" eb="284">
      <t>ツト</t>
    </rPh>
    <rPh sb="289" eb="291">
      <t>ヒツヨウ</t>
    </rPh>
    <rPh sb="299" eb="301">
      <t>イシ</t>
    </rPh>
    <rPh sb="302" eb="305">
      <t>カンゴシ</t>
    </rPh>
    <rPh sb="305" eb="306">
      <t>トウ</t>
    </rPh>
    <rPh sb="307" eb="309">
      <t>カクホ</t>
    </rPh>
    <rPh sb="310" eb="312">
      <t>ゼンリョク</t>
    </rPh>
    <rPh sb="313" eb="314">
      <t>ト</t>
    </rPh>
    <rPh sb="315" eb="316">
      <t>ク</t>
    </rPh>
    <rPh sb="318" eb="320">
      <t>テキセツ</t>
    </rPh>
    <rPh sb="321" eb="323">
      <t>ショクイン</t>
    </rPh>
    <rPh sb="323" eb="325">
      <t>ハイチ</t>
    </rPh>
    <rPh sb="328" eb="330">
      <t>ショクイン</t>
    </rPh>
    <rPh sb="330" eb="332">
      <t>キュウヨ</t>
    </rPh>
    <rPh sb="332" eb="333">
      <t>ヒ</t>
    </rPh>
    <rPh sb="333" eb="335">
      <t>イギョウ</t>
    </rPh>
    <rPh sb="335" eb="337">
      <t>シュウエキ</t>
    </rPh>
    <rPh sb="337" eb="339">
      <t>ヒリツ</t>
    </rPh>
    <rPh sb="343" eb="345">
      <t>モクヒョウ</t>
    </rPh>
    <rPh sb="347" eb="349">
      <t>キュウヨ</t>
    </rPh>
    <rPh sb="350" eb="353">
      <t>テキセイカ</t>
    </rPh>
    <rPh sb="354" eb="355">
      <t>ト</t>
    </rPh>
    <rPh sb="356" eb="357">
      <t>ク</t>
    </rPh>
    <rPh sb="358" eb="360">
      <t>ヒツヨウ</t>
    </rPh>
    <phoneticPr fontId="5"/>
  </si>
  <si>
    <t>有形固定資産減価償却率と器械備品減価償却率のどちらも類似病院と比較して高い状態にあり、病院施設・器械備品の老朽化が進んでいる状態にある。経営状態を注視しながら、患者の療養環境が悪化しない様、計画的に更新を図っていく必要がある。
また、１床当たりの有形固定資産は類似病院を下回っており、横ばい状態が続いているが、将来的に減価償却費としての収益的支出の増大につながらない様に注視していく必要があると共に、適切で計画的な投資を行っていく必要がある。
施設の老朽化に対しては、一番古い区画で築40年以上が経過しているが、改修により、施設維持を図っていく必要がある。
また、医療機器については、日頃の適正な保守管理により、故障等による経費を抑制し、交付金・補助金等を活用し効果的・効率的な更新をする必要がある。</t>
    <rPh sb="0" eb="6">
      <t>ユウケイコテイシサン</t>
    </rPh>
    <rPh sb="6" eb="8">
      <t>ゲンカ</t>
    </rPh>
    <rPh sb="8" eb="10">
      <t>ショウキャク</t>
    </rPh>
    <rPh sb="10" eb="11">
      <t>リツ</t>
    </rPh>
    <rPh sb="12" eb="14">
      <t>キカイ</t>
    </rPh>
    <rPh sb="14" eb="16">
      <t>ビヒン</t>
    </rPh>
    <rPh sb="16" eb="18">
      <t>ゲンカ</t>
    </rPh>
    <rPh sb="18" eb="20">
      <t>ショウキャク</t>
    </rPh>
    <rPh sb="20" eb="21">
      <t>リツ</t>
    </rPh>
    <rPh sb="26" eb="28">
      <t>ルイジ</t>
    </rPh>
    <rPh sb="28" eb="30">
      <t>ビョウイン</t>
    </rPh>
    <rPh sb="31" eb="33">
      <t>ヒカク</t>
    </rPh>
    <rPh sb="35" eb="36">
      <t>タカ</t>
    </rPh>
    <rPh sb="37" eb="39">
      <t>ジョウタイ</t>
    </rPh>
    <rPh sb="43" eb="45">
      <t>ビョウイン</t>
    </rPh>
    <rPh sb="45" eb="47">
      <t>シセツ</t>
    </rPh>
    <rPh sb="48" eb="50">
      <t>キカイ</t>
    </rPh>
    <rPh sb="50" eb="52">
      <t>ビヒン</t>
    </rPh>
    <rPh sb="53" eb="56">
      <t>ロウキュウカ</t>
    </rPh>
    <rPh sb="57" eb="58">
      <t>スス</t>
    </rPh>
    <rPh sb="62" eb="64">
      <t>ジョウタイ</t>
    </rPh>
    <rPh sb="68" eb="70">
      <t>ケイエイ</t>
    </rPh>
    <rPh sb="70" eb="72">
      <t>ジョウタイ</t>
    </rPh>
    <rPh sb="73" eb="75">
      <t>チュウシ</t>
    </rPh>
    <rPh sb="80" eb="82">
      <t>カンジャ</t>
    </rPh>
    <rPh sb="83" eb="85">
      <t>リョウヨウ</t>
    </rPh>
    <rPh sb="85" eb="87">
      <t>カンキョウ</t>
    </rPh>
    <rPh sb="88" eb="90">
      <t>アッカ</t>
    </rPh>
    <rPh sb="93" eb="94">
      <t>ヨウ</t>
    </rPh>
    <rPh sb="102" eb="103">
      <t>ハカ</t>
    </rPh>
    <rPh sb="107" eb="109">
      <t>ヒツヨウ</t>
    </rPh>
    <rPh sb="118" eb="119">
      <t>ショウ</t>
    </rPh>
    <rPh sb="119" eb="120">
      <t>ア</t>
    </rPh>
    <rPh sb="123" eb="125">
      <t>ユウケイ</t>
    </rPh>
    <rPh sb="125" eb="127">
      <t>コテイ</t>
    </rPh>
    <rPh sb="127" eb="129">
      <t>シサン</t>
    </rPh>
    <rPh sb="130" eb="132">
      <t>ルイジ</t>
    </rPh>
    <rPh sb="132" eb="134">
      <t>ビョウイン</t>
    </rPh>
    <rPh sb="135" eb="137">
      <t>シタマワ</t>
    </rPh>
    <rPh sb="142" eb="143">
      <t>ヨコ</t>
    </rPh>
    <rPh sb="145" eb="147">
      <t>ジョウタイ</t>
    </rPh>
    <rPh sb="148" eb="149">
      <t>ツヅ</t>
    </rPh>
    <rPh sb="155" eb="158">
      <t>ショウライテキ</t>
    </rPh>
    <rPh sb="159" eb="161">
      <t>ゲンカ</t>
    </rPh>
    <rPh sb="161" eb="163">
      <t>ショウキャク</t>
    </rPh>
    <rPh sb="163" eb="164">
      <t>ヒ</t>
    </rPh>
    <rPh sb="168" eb="171">
      <t>シュウエキテキ</t>
    </rPh>
    <rPh sb="171" eb="173">
      <t>シシュツ</t>
    </rPh>
    <rPh sb="174" eb="176">
      <t>ゾウダイ</t>
    </rPh>
    <rPh sb="183" eb="184">
      <t>ヨウ</t>
    </rPh>
    <rPh sb="185" eb="187">
      <t>チュウシ</t>
    </rPh>
    <rPh sb="191" eb="193">
      <t>ヒツヨウ</t>
    </rPh>
    <rPh sb="197" eb="198">
      <t>トモ</t>
    </rPh>
    <rPh sb="200" eb="202">
      <t>テキセツ</t>
    </rPh>
    <rPh sb="203" eb="206">
      <t>ケイカクテキ</t>
    </rPh>
    <rPh sb="207" eb="209">
      <t>トウシ</t>
    </rPh>
    <rPh sb="210" eb="211">
      <t>オコナ</t>
    </rPh>
    <rPh sb="215" eb="217">
      <t>ヒツヨウ</t>
    </rPh>
    <rPh sb="222" eb="224">
      <t>シセツ</t>
    </rPh>
    <rPh sb="225" eb="228">
      <t>ロウキュウカ</t>
    </rPh>
    <rPh sb="229" eb="230">
      <t>タイ</t>
    </rPh>
    <rPh sb="234" eb="236">
      <t>イチバン</t>
    </rPh>
    <rPh sb="236" eb="237">
      <t>フル</t>
    </rPh>
    <rPh sb="238" eb="240">
      <t>クカク</t>
    </rPh>
    <rPh sb="241" eb="242">
      <t>チク</t>
    </rPh>
    <rPh sb="244" eb="247">
      <t>ネンイジョウ</t>
    </rPh>
    <rPh sb="248" eb="250">
      <t>ケイカ</t>
    </rPh>
    <rPh sb="256" eb="258">
      <t>カイシュウ</t>
    </rPh>
    <rPh sb="267" eb="268">
      <t>ハカ</t>
    </rPh>
    <rPh sb="272" eb="274">
      <t>ヒツヨウ</t>
    </rPh>
    <rPh sb="282" eb="284">
      <t>イリョウ</t>
    </rPh>
    <rPh sb="284" eb="286">
      <t>キキ</t>
    </rPh>
    <rPh sb="292" eb="294">
      <t>ヒゴロ</t>
    </rPh>
    <rPh sb="295" eb="297">
      <t>テキセイ</t>
    </rPh>
    <rPh sb="298" eb="300">
      <t>ホシュ</t>
    </rPh>
    <rPh sb="300" eb="302">
      <t>カンリ</t>
    </rPh>
    <rPh sb="306" eb="308">
      <t>コショウ</t>
    </rPh>
    <rPh sb="308" eb="309">
      <t>トウ</t>
    </rPh>
    <rPh sb="312" eb="314">
      <t>ケイヒ</t>
    </rPh>
    <rPh sb="315" eb="317">
      <t>ヨクセイ</t>
    </rPh>
    <rPh sb="319" eb="322">
      <t>コウフキン</t>
    </rPh>
    <rPh sb="323" eb="326">
      <t>ホジョキン</t>
    </rPh>
    <rPh sb="326" eb="327">
      <t>トウ</t>
    </rPh>
    <rPh sb="328" eb="330">
      <t>カツヨウ</t>
    </rPh>
    <rPh sb="331" eb="334">
      <t>コウカテキ</t>
    </rPh>
    <rPh sb="335" eb="338">
      <t>コウリツテキ</t>
    </rPh>
    <rPh sb="339" eb="341">
      <t>コウシン</t>
    </rPh>
    <rPh sb="344" eb="346">
      <t>ヒツヨウ</t>
    </rPh>
    <phoneticPr fontId="5"/>
  </si>
  <si>
    <t>経常収支比率の低下が進み、平成28年度ではついに100％未満となり、単年度収支が赤字となった。
平成29年度も経常収支比率は100％未満だが、医業収支比率、病床利用率共にV字回復とまでは言えないにしても、回復している。
さらなる健全性の上昇を図り、効率性を高める必要がある。
また、入院・外来の単位収益は横ばいである。取れる加算等収益は逃さず、医業収益を上昇させる必要がある。翻って医業費用である職員給与と医業収益との比率については、職員の年齢構成が高い影響もありしばらくは改善が難しい状況であるが、新規職員の採用等により組織活力を維持しつつ、人員の新陳代謝を図ることにより改善していく必要がある。また、材料費対医業収益比率は、現状維持、もしくはさらなる改善を進めたい。</t>
    <rPh sb="0" eb="2">
      <t>ケイジョウ</t>
    </rPh>
    <rPh sb="2" eb="4">
      <t>シュウシ</t>
    </rPh>
    <rPh sb="4" eb="6">
      <t>ヒリツ</t>
    </rPh>
    <rPh sb="7" eb="9">
      <t>テイカ</t>
    </rPh>
    <rPh sb="10" eb="11">
      <t>スス</t>
    </rPh>
    <rPh sb="13" eb="15">
      <t>ヘイセイ</t>
    </rPh>
    <rPh sb="17" eb="19">
      <t>ネンド</t>
    </rPh>
    <rPh sb="28" eb="30">
      <t>ミマン</t>
    </rPh>
    <rPh sb="34" eb="37">
      <t>タンネンド</t>
    </rPh>
    <rPh sb="37" eb="39">
      <t>シュウシ</t>
    </rPh>
    <rPh sb="40" eb="42">
      <t>アカジ</t>
    </rPh>
    <rPh sb="48" eb="50">
      <t>ヘイセイ</t>
    </rPh>
    <rPh sb="52" eb="54">
      <t>ネンド</t>
    </rPh>
    <rPh sb="55" eb="57">
      <t>ケイジョウ</t>
    </rPh>
    <rPh sb="57" eb="59">
      <t>シュウシ</t>
    </rPh>
    <rPh sb="59" eb="61">
      <t>ヒリツ</t>
    </rPh>
    <rPh sb="66" eb="68">
      <t>ミマン</t>
    </rPh>
    <rPh sb="71" eb="73">
      <t>イギョウ</t>
    </rPh>
    <rPh sb="73" eb="75">
      <t>シュウシ</t>
    </rPh>
    <rPh sb="75" eb="77">
      <t>ヒリツ</t>
    </rPh>
    <rPh sb="78" eb="80">
      <t>ビョウショウ</t>
    </rPh>
    <rPh sb="80" eb="83">
      <t>リヨウリツ</t>
    </rPh>
    <rPh sb="83" eb="84">
      <t>トモ</t>
    </rPh>
    <rPh sb="86" eb="87">
      <t>ジ</t>
    </rPh>
    <rPh sb="87" eb="89">
      <t>カイフク</t>
    </rPh>
    <rPh sb="93" eb="94">
      <t>イ</t>
    </rPh>
    <rPh sb="102" eb="104">
      <t>カイフク</t>
    </rPh>
    <rPh sb="114" eb="117">
      <t>ケンゼンセイ</t>
    </rPh>
    <rPh sb="118" eb="120">
      <t>ジョウショウ</t>
    </rPh>
    <rPh sb="121" eb="122">
      <t>ハカ</t>
    </rPh>
    <rPh sb="124" eb="127">
      <t>コウリツセイ</t>
    </rPh>
    <rPh sb="128" eb="129">
      <t>タカ</t>
    </rPh>
    <rPh sb="131" eb="133">
      <t>ヒツヨウ</t>
    </rPh>
    <rPh sb="141" eb="143">
      <t>ニュウイン</t>
    </rPh>
    <rPh sb="144" eb="146">
      <t>ガイライ</t>
    </rPh>
    <rPh sb="147" eb="149">
      <t>タンイ</t>
    </rPh>
    <rPh sb="149" eb="151">
      <t>シュウエキ</t>
    </rPh>
    <rPh sb="152" eb="153">
      <t>ヨコ</t>
    </rPh>
    <rPh sb="159" eb="160">
      <t>ト</t>
    </rPh>
    <rPh sb="162" eb="164">
      <t>カサン</t>
    </rPh>
    <rPh sb="164" eb="165">
      <t>トウ</t>
    </rPh>
    <rPh sb="165" eb="167">
      <t>シュウエキ</t>
    </rPh>
    <rPh sb="168" eb="169">
      <t>ノガ</t>
    </rPh>
    <rPh sb="172" eb="174">
      <t>イギョウ</t>
    </rPh>
    <rPh sb="174" eb="176">
      <t>シュウエキ</t>
    </rPh>
    <rPh sb="177" eb="179">
      <t>ジョウショウ</t>
    </rPh>
    <rPh sb="182" eb="184">
      <t>ヒツヨウ</t>
    </rPh>
    <rPh sb="188" eb="189">
      <t>ヒルガエ</t>
    </rPh>
    <rPh sb="191" eb="193">
      <t>イギョウ</t>
    </rPh>
    <rPh sb="193" eb="195">
      <t>ヒヨウ</t>
    </rPh>
    <rPh sb="198" eb="200">
      <t>ショクイン</t>
    </rPh>
    <rPh sb="200" eb="202">
      <t>キュウヨ</t>
    </rPh>
    <rPh sb="203" eb="205">
      <t>イギョウ</t>
    </rPh>
    <rPh sb="205" eb="207">
      <t>シュウエキ</t>
    </rPh>
    <rPh sb="209" eb="211">
      <t>ヒリツ</t>
    </rPh>
    <rPh sb="217" eb="219">
      <t>ショクイン</t>
    </rPh>
    <rPh sb="220" eb="222">
      <t>ネンレイ</t>
    </rPh>
    <rPh sb="222" eb="224">
      <t>コウセイ</t>
    </rPh>
    <rPh sb="225" eb="226">
      <t>タカ</t>
    </rPh>
    <rPh sb="227" eb="229">
      <t>エイキョウ</t>
    </rPh>
    <rPh sb="237" eb="239">
      <t>カイゼン</t>
    </rPh>
    <rPh sb="240" eb="241">
      <t>ムズカ</t>
    </rPh>
    <rPh sb="243" eb="245">
      <t>ジョウキョウ</t>
    </rPh>
    <rPh sb="250" eb="252">
      <t>シンキ</t>
    </rPh>
    <rPh sb="252" eb="254">
      <t>ショクイン</t>
    </rPh>
    <rPh sb="255" eb="257">
      <t>サイヨウ</t>
    </rPh>
    <rPh sb="257" eb="258">
      <t>トウ</t>
    </rPh>
    <rPh sb="261" eb="263">
      <t>ソシキ</t>
    </rPh>
    <rPh sb="263" eb="265">
      <t>カツリョク</t>
    </rPh>
    <rPh sb="266" eb="268">
      <t>イジ</t>
    </rPh>
    <rPh sb="272" eb="274">
      <t>ジンイン</t>
    </rPh>
    <rPh sb="275" eb="277">
      <t>シンチン</t>
    </rPh>
    <rPh sb="277" eb="279">
      <t>タイシャ</t>
    </rPh>
    <rPh sb="280" eb="281">
      <t>ハカ</t>
    </rPh>
    <rPh sb="287" eb="289">
      <t>カイゼン</t>
    </rPh>
    <rPh sb="293" eb="295">
      <t>ヒツヨウ</t>
    </rPh>
    <rPh sb="302" eb="304">
      <t>ザイリョウ</t>
    </rPh>
    <rPh sb="304" eb="305">
      <t>ヒ</t>
    </rPh>
    <rPh sb="305" eb="306">
      <t>タイ</t>
    </rPh>
    <rPh sb="306" eb="308">
      <t>イギョウ</t>
    </rPh>
    <rPh sb="308" eb="310">
      <t>シュウエキ</t>
    </rPh>
    <rPh sb="310" eb="312">
      <t>ヒリツ</t>
    </rPh>
    <rPh sb="314" eb="316">
      <t>ゲンジョウ</t>
    </rPh>
    <rPh sb="316" eb="318">
      <t>イジ</t>
    </rPh>
    <rPh sb="327" eb="329">
      <t>カイゼン</t>
    </rPh>
    <rPh sb="330" eb="331">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</si>
</sst>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69.5</c:v>
                </c:pt>
                <c:pt idx="1">
                  <c:v>67.8</c:v>
                </c:pt>
                <c:pt idx="2">
                  <c:v>67.2</c:v>
                </c:pt>
                <c:pt idx="3">
                  <c:v>63.6</c:v>
                </c:pt>
                <c:pt idx="4">
                  <c:v>65.7</c:v>
                </c:pt>
              </c:numCache>
            </c:numRef>
          </c:val>
          <c:extLst xmlns:c16r2="http://schemas.microsoft.com/office/drawing/2015/06/chart">
            <c:ext xmlns:c16="http://schemas.microsoft.com/office/drawing/2014/chart" uri="{C3380CC4-5D6E-409C-BE32-E72D297353CC}">
              <c16:uniqueId val="{00000000-1A11-4E6B-8D59-B398EFBA0BAD}"/>
            </c:ext>
          </c:extLst>
        </c:ser>
        <c:dLbls>
          <c:showLegendKey val="0"/>
          <c:showVal val="0"/>
          <c:showCatName val="0"/>
          <c:showSerName val="0"/>
          <c:showPercent val="0"/>
          <c:showBubbleSize val="0"/>
        </c:dLbls>
        <c:gapWidth val="150"/>
        <c:axId val="232903664"/>
        <c:axId val="30605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1A11-4E6B-8D59-B398EFBA0BAD}"/>
            </c:ext>
          </c:extLst>
        </c:ser>
        <c:dLbls>
          <c:showLegendKey val="0"/>
          <c:showVal val="0"/>
          <c:showCatName val="0"/>
          <c:showSerName val="0"/>
          <c:showPercent val="0"/>
          <c:showBubbleSize val="0"/>
        </c:dLbls>
        <c:marker val="1"/>
        <c:smooth val="0"/>
        <c:axId val="232903664"/>
        <c:axId val="306055736"/>
      </c:lineChart>
      <c:dateAx>
        <c:axId val="232903664"/>
        <c:scaling>
          <c:orientation val="minMax"/>
        </c:scaling>
        <c:delete val="1"/>
        <c:axPos val="b"/>
        <c:numFmt formatCode="ge" sourceLinked="1"/>
        <c:majorTickMark val="none"/>
        <c:minorTickMark val="none"/>
        <c:tickLblPos val="none"/>
        <c:crossAx val="306055736"/>
        <c:crosses val="autoZero"/>
        <c:auto val="1"/>
        <c:lblOffset val="100"/>
        <c:baseTimeUnit val="years"/>
      </c:dateAx>
      <c:valAx>
        <c:axId val="30605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90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7528</c:v>
                </c:pt>
                <c:pt idx="1">
                  <c:v>7655</c:v>
                </c:pt>
                <c:pt idx="2">
                  <c:v>7534</c:v>
                </c:pt>
                <c:pt idx="3">
                  <c:v>7529</c:v>
                </c:pt>
                <c:pt idx="4">
                  <c:v>7363</c:v>
                </c:pt>
              </c:numCache>
            </c:numRef>
          </c:val>
          <c:extLst xmlns:c16r2="http://schemas.microsoft.com/office/drawing/2015/06/chart">
            <c:ext xmlns:c16="http://schemas.microsoft.com/office/drawing/2014/chart" uri="{C3380CC4-5D6E-409C-BE32-E72D297353CC}">
              <c16:uniqueId val="{00000000-B8BF-49CF-B945-8459DB0CBE63}"/>
            </c:ext>
          </c:extLst>
        </c:ser>
        <c:dLbls>
          <c:showLegendKey val="0"/>
          <c:showVal val="0"/>
          <c:showCatName val="0"/>
          <c:showSerName val="0"/>
          <c:showPercent val="0"/>
          <c:showBubbleSize val="0"/>
        </c:dLbls>
        <c:gapWidth val="150"/>
        <c:axId val="306274864"/>
        <c:axId val="30626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B8BF-49CF-B945-8459DB0CBE63}"/>
            </c:ext>
          </c:extLst>
        </c:ser>
        <c:dLbls>
          <c:showLegendKey val="0"/>
          <c:showVal val="0"/>
          <c:showCatName val="0"/>
          <c:showSerName val="0"/>
          <c:showPercent val="0"/>
          <c:showBubbleSize val="0"/>
        </c:dLbls>
        <c:marker val="1"/>
        <c:smooth val="0"/>
        <c:axId val="306274864"/>
        <c:axId val="306268592"/>
      </c:lineChart>
      <c:dateAx>
        <c:axId val="306274864"/>
        <c:scaling>
          <c:orientation val="minMax"/>
        </c:scaling>
        <c:delete val="1"/>
        <c:axPos val="b"/>
        <c:numFmt formatCode="ge" sourceLinked="1"/>
        <c:majorTickMark val="none"/>
        <c:minorTickMark val="none"/>
        <c:tickLblPos val="none"/>
        <c:crossAx val="306268592"/>
        <c:crosses val="autoZero"/>
        <c:auto val="1"/>
        <c:lblOffset val="100"/>
        <c:baseTimeUnit val="years"/>
      </c:dateAx>
      <c:valAx>
        <c:axId val="30626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627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18785</c:v>
                </c:pt>
                <c:pt idx="1">
                  <c:v>19565</c:v>
                </c:pt>
                <c:pt idx="2">
                  <c:v>20016</c:v>
                </c:pt>
                <c:pt idx="3">
                  <c:v>19548</c:v>
                </c:pt>
                <c:pt idx="4">
                  <c:v>19498</c:v>
                </c:pt>
              </c:numCache>
            </c:numRef>
          </c:val>
          <c:extLst xmlns:c16r2="http://schemas.microsoft.com/office/drawing/2015/06/chart">
            <c:ext xmlns:c16="http://schemas.microsoft.com/office/drawing/2014/chart" uri="{C3380CC4-5D6E-409C-BE32-E72D297353CC}">
              <c16:uniqueId val="{00000000-647D-4FB7-A6E3-12397ACFF1D8}"/>
            </c:ext>
          </c:extLst>
        </c:ser>
        <c:dLbls>
          <c:showLegendKey val="0"/>
          <c:showVal val="0"/>
          <c:showCatName val="0"/>
          <c:showSerName val="0"/>
          <c:showPercent val="0"/>
          <c:showBubbleSize val="0"/>
        </c:dLbls>
        <c:gapWidth val="150"/>
        <c:axId val="306270944"/>
        <c:axId val="30627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647D-4FB7-A6E3-12397ACFF1D8}"/>
            </c:ext>
          </c:extLst>
        </c:ser>
        <c:dLbls>
          <c:showLegendKey val="0"/>
          <c:showVal val="0"/>
          <c:showCatName val="0"/>
          <c:showSerName val="0"/>
          <c:showPercent val="0"/>
          <c:showBubbleSize val="0"/>
        </c:dLbls>
        <c:marker val="1"/>
        <c:smooth val="0"/>
        <c:axId val="306270944"/>
        <c:axId val="306274472"/>
      </c:lineChart>
      <c:dateAx>
        <c:axId val="306270944"/>
        <c:scaling>
          <c:orientation val="minMax"/>
        </c:scaling>
        <c:delete val="1"/>
        <c:axPos val="b"/>
        <c:numFmt formatCode="ge" sourceLinked="1"/>
        <c:majorTickMark val="none"/>
        <c:minorTickMark val="none"/>
        <c:tickLblPos val="none"/>
        <c:crossAx val="306274472"/>
        <c:crosses val="autoZero"/>
        <c:auto val="1"/>
        <c:lblOffset val="100"/>
        <c:baseTimeUnit val="years"/>
      </c:dateAx>
      <c:valAx>
        <c:axId val="306274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627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8B-43E9-8DBE-26F29E8EF275}"/>
            </c:ext>
          </c:extLst>
        </c:ser>
        <c:dLbls>
          <c:showLegendKey val="0"/>
          <c:showVal val="0"/>
          <c:showCatName val="0"/>
          <c:showSerName val="0"/>
          <c:showPercent val="0"/>
          <c:showBubbleSize val="0"/>
        </c:dLbls>
        <c:gapWidth val="150"/>
        <c:axId val="306058480"/>
        <c:axId val="30605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288B-43E9-8DBE-26F29E8EF275}"/>
            </c:ext>
          </c:extLst>
        </c:ser>
        <c:dLbls>
          <c:showLegendKey val="0"/>
          <c:showVal val="0"/>
          <c:showCatName val="0"/>
          <c:showSerName val="0"/>
          <c:showPercent val="0"/>
          <c:showBubbleSize val="0"/>
        </c:dLbls>
        <c:marker val="1"/>
        <c:smooth val="0"/>
        <c:axId val="306058480"/>
        <c:axId val="306058088"/>
      </c:lineChart>
      <c:dateAx>
        <c:axId val="306058480"/>
        <c:scaling>
          <c:orientation val="minMax"/>
        </c:scaling>
        <c:delete val="1"/>
        <c:axPos val="b"/>
        <c:numFmt formatCode="ge" sourceLinked="1"/>
        <c:majorTickMark val="none"/>
        <c:minorTickMark val="none"/>
        <c:tickLblPos val="none"/>
        <c:crossAx val="306058088"/>
        <c:crosses val="autoZero"/>
        <c:auto val="1"/>
        <c:lblOffset val="100"/>
        <c:baseTimeUnit val="years"/>
      </c:dateAx>
      <c:valAx>
        <c:axId val="306058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5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84.4</c:v>
                </c:pt>
                <c:pt idx="1">
                  <c:v>81.7</c:v>
                </c:pt>
                <c:pt idx="2">
                  <c:v>80.900000000000006</c:v>
                </c:pt>
                <c:pt idx="3">
                  <c:v>72.099999999999994</c:v>
                </c:pt>
                <c:pt idx="4">
                  <c:v>74.3</c:v>
                </c:pt>
              </c:numCache>
            </c:numRef>
          </c:val>
          <c:extLst xmlns:c16r2="http://schemas.microsoft.com/office/drawing/2015/06/chart">
            <c:ext xmlns:c16="http://schemas.microsoft.com/office/drawing/2014/chart" uri="{C3380CC4-5D6E-409C-BE32-E72D297353CC}">
              <c16:uniqueId val="{00000000-955A-45A8-9A30-D8B0E68FC615}"/>
            </c:ext>
          </c:extLst>
        </c:ser>
        <c:dLbls>
          <c:showLegendKey val="0"/>
          <c:showVal val="0"/>
          <c:showCatName val="0"/>
          <c:showSerName val="0"/>
          <c:showPercent val="0"/>
          <c:showBubbleSize val="0"/>
        </c:dLbls>
        <c:gapWidth val="150"/>
        <c:axId val="306051424"/>
        <c:axId val="30605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955A-45A8-9A30-D8B0E68FC615}"/>
            </c:ext>
          </c:extLst>
        </c:ser>
        <c:dLbls>
          <c:showLegendKey val="0"/>
          <c:showVal val="0"/>
          <c:showCatName val="0"/>
          <c:showSerName val="0"/>
          <c:showPercent val="0"/>
          <c:showBubbleSize val="0"/>
        </c:dLbls>
        <c:marker val="1"/>
        <c:smooth val="0"/>
        <c:axId val="306051424"/>
        <c:axId val="306057304"/>
      </c:lineChart>
      <c:dateAx>
        <c:axId val="306051424"/>
        <c:scaling>
          <c:orientation val="minMax"/>
        </c:scaling>
        <c:delete val="1"/>
        <c:axPos val="b"/>
        <c:numFmt formatCode="ge" sourceLinked="1"/>
        <c:majorTickMark val="none"/>
        <c:minorTickMark val="none"/>
        <c:tickLblPos val="none"/>
        <c:crossAx val="306057304"/>
        <c:crosses val="autoZero"/>
        <c:auto val="1"/>
        <c:lblOffset val="100"/>
        <c:baseTimeUnit val="years"/>
      </c:dateAx>
      <c:valAx>
        <c:axId val="306057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104.5</c:v>
                </c:pt>
                <c:pt idx="1">
                  <c:v>102</c:v>
                </c:pt>
                <c:pt idx="2">
                  <c:v>100</c:v>
                </c:pt>
                <c:pt idx="3">
                  <c:v>94.6</c:v>
                </c:pt>
                <c:pt idx="4">
                  <c:v>97</c:v>
                </c:pt>
              </c:numCache>
            </c:numRef>
          </c:val>
          <c:extLst xmlns:c16r2="http://schemas.microsoft.com/office/drawing/2015/06/chart">
            <c:ext xmlns:c16="http://schemas.microsoft.com/office/drawing/2014/chart" uri="{C3380CC4-5D6E-409C-BE32-E72D297353CC}">
              <c16:uniqueId val="{00000000-9E9B-4AF0-B8F6-0BDC40CF358C}"/>
            </c:ext>
          </c:extLst>
        </c:ser>
        <c:dLbls>
          <c:showLegendKey val="0"/>
          <c:showVal val="0"/>
          <c:showCatName val="0"/>
          <c:showSerName val="0"/>
          <c:showPercent val="0"/>
          <c:showBubbleSize val="0"/>
        </c:dLbls>
        <c:gapWidth val="150"/>
        <c:axId val="306052600"/>
        <c:axId val="30605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9E9B-4AF0-B8F6-0BDC40CF358C}"/>
            </c:ext>
          </c:extLst>
        </c:ser>
        <c:dLbls>
          <c:showLegendKey val="0"/>
          <c:showVal val="0"/>
          <c:showCatName val="0"/>
          <c:showSerName val="0"/>
          <c:showPercent val="0"/>
          <c:showBubbleSize val="0"/>
        </c:dLbls>
        <c:marker val="1"/>
        <c:smooth val="0"/>
        <c:axId val="306052600"/>
        <c:axId val="306052992"/>
      </c:lineChart>
      <c:dateAx>
        <c:axId val="306052600"/>
        <c:scaling>
          <c:orientation val="minMax"/>
        </c:scaling>
        <c:delete val="1"/>
        <c:axPos val="b"/>
        <c:numFmt formatCode="ge" sourceLinked="1"/>
        <c:majorTickMark val="none"/>
        <c:minorTickMark val="none"/>
        <c:tickLblPos val="none"/>
        <c:crossAx val="306052992"/>
        <c:crosses val="autoZero"/>
        <c:auto val="1"/>
        <c:lblOffset val="100"/>
        <c:baseTimeUnit val="years"/>
      </c:dateAx>
      <c:valAx>
        <c:axId val="30605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605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61.5</c:v>
                </c:pt>
                <c:pt idx="1">
                  <c:v>69.5</c:v>
                </c:pt>
                <c:pt idx="2">
                  <c:v>70.400000000000006</c:v>
                </c:pt>
                <c:pt idx="3">
                  <c:v>73.2</c:v>
                </c:pt>
                <c:pt idx="4">
                  <c:v>76.099999999999994</c:v>
                </c:pt>
              </c:numCache>
            </c:numRef>
          </c:val>
          <c:extLst xmlns:c16r2="http://schemas.microsoft.com/office/drawing/2015/06/chart">
            <c:ext xmlns:c16="http://schemas.microsoft.com/office/drawing/2014/chart" uri="{C3380CC4-5D6E-409C-BE32-E72D297353CC}">
              <c16:uniqueId val="{00000000-5EAB-4E68-A7AD-7EB2D155CBD8}"/>
            </c:ext>
          </c:extLst>
        </c:ser>
        <c:dLbls>
          <c:showLegendKey val="0"/>
          <c:showVal val="0"/>
          <c:showCatName val="0"/>
          <c:showSerName val="0"/>
          <c:showPercent val="0"/>
          <c:showBubbleSize val="0"/>
        </c:dLbls>
        <c:gapWidth val="150"/>
        <c:axId val="306053776"/>
        <c:axId val="30605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5EAB-4E68-A7AD-7EB2D155CBD8}"/>
            </c:ext>
          </c:extLst>
        </c:ser>
        <c:dLbls>
          <c:showLegendKey val="0"/>
          <c:showVal val="0"/>
          <c:showCatName val="0"/>
          <c:showSerName val="0"/>
          <c:showPercent val="0"/>
          <c:showBubbleSize val="0"/>
        </c:dLbls>
        <c:marker val="1"/>
        <c:smooth val="0"/>
        <c:axId val="306053776"/>
        <c:axId val="306054168"/>
      </c:lineChart>
      <c:dateAx>
        <c:axId val="306053776"/>
        <c:scaling>
          <c:orientation val="minMax"/>
        </c:scaling>
        <c:delete val="1"/>
        <c:axPos val="b"/>
        <c:numFmt formatCode="ge" sourceLinked="1"/>
        <c:majorTickMark val="none"/>
        <c:minorTickMark val="none"/>
        <c:tickLblPos val="none"/>
        <c:crossAx val="306054168"/>
        <c:crosses val="autoZero"/>
        <c:auto val="1"/>
        <c:lblOffset val="100"/>
        <c:baseTimeUnit val="years"/>
      </c:dateAx>
      <c:valAx>
        <c:axId val="30605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5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67.099999999999994</c:v>
                </c:pt>
                <c:pt idx="1">
                  <c:v>80.2</c:v>
                </c:pt>
                <c:pt idx="2">
                  <c:v>75.099999999999994</c:v>
                </c:pt>
                <c:pt idx="3">
                  <c:v>78.099999999999994</c:v>
                </c:pt>
                <c:pt idx="4">
                  <c:v>82.2</c:v>
                </c:pt>
              </c:numCache>
            </c:numRef>
          </c:val>
          <c:extLst xmlns:c16r2="http://schemas.microsoft.com/office/drawing/2015/06/chart">
            <c:ext xmlns:c16="http://schemas.microsoft.com/office/drawing/2014/chart" uri="{C3380CC4-5D6E-409C-BE32-E72D297353CC}">
              <c16:uniqueId val="{00000000-F11E-4B7B-A446-ADEF443186E3}"/>
            </c:ext>
          </c:extLst>
        </c:ser>
        <c:dLbls>
          <c:showLegendKey val="0"/>
          <c:showVal val="0"/>
          <c:showCatName val="0"/>
          <c:showSerName val="0"/>
          <c:showPercent val="0"/>
          <c:showBubbleSize val="0"/>
        </c:dLbls>
        <c:gapWidth val="150"/>
        <c:axId val="306056520"/>
        <c:axId val="30627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F11E-4B7B-A446-ADEF443186E3}"/>
            </c:ext>
          </c:extLst>
        </c:ser>
        <c:dLbls>
          <c:showLegendKey val="0"/>
          <c:showVal val="0"/>
          <c:showCatName val="0"/>
          <c:showSerName val="0"/>
          <c:showPercent val="0"/>
          <c:showBubbleSize val="0"/>
        </c:dLbls>
        <c:marker val="1"/>
        <c:smooth val="0"/>
        <c:axId val="306056520"/>
        <c:axId val="306276040"/>
      </c:lineChart>
      <c:dateAx>
        <c:axId val="306056520"/>
        <c:scaling>
          <c:orientation val="minMax"/>
        </c:scaling>
        <c:delete val="1"/>
        <c:axPos val="b"/>
        <c:numFmt formatCode="ge" sourceLinked="1"/>
        <c:majorTickMark val="none"/>
        <c:minorTickMark val="none"/>
        <c:tickLblPos val="none"/>
        <c:crossAx val="306276040"/>
        <c:crosses val="autoZero"/>
        <c:auto val="1"/>
        <c:lblOffset val="100"/>
        <c:baseTimeUnit val="years"/>
      </c:dateAx>
      <c:valAx>
        <c:axId val="30627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5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31037646</c:v>
                </c:pt>
                <c:pt idx="1">
                  <c:v>31280202</c:v>
                </c:pt>
                <c:pt idx="2">
                  <c:v>31979778</c:v>
                </c:pt>
                <c:pt idx="3">
                  <c:v>32046111</c:v>
                </c:pt>
                <c:pt idx="4">
                  <c:v>32121434</c:v>
                </c:pt>
              </c:numCache>
            </c:numRef>
          </c:val>
          <c:extLst xmlns:c16r2="http://schemas.microsoft.com/office/drawing/2015/06/chart">
            <c:ext xmlns:c16="http://schemas.microsoft.com/office/drawing/2014/chart" uri="{C3380CC4-5D6E-409C-BE32-E72D297353CC}">
              <c16:uniqueId val="{00000000-6B4D-4E70-869A-C408F4F183D4}"/>
            </c:ext>
          </c:extLst>
        </c:ser>
        <c:dLbls>
          <c:showLegendKey val="0"/>
          <c:showVal val="0"/>
          <c:showCatName val="0"/>
          <c:showSerName val="0"/>
          <c:showPercent val="0"/>
          <c:showBubbleSize val="0"/>
        </c:dLbls>
        <c:gapWidth val="150"/>
        <c:axId val="306271336"/>
        <c:axId val="30627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6B4D-4E70-869A-C408F4F183D4}"/>
            </c:ext>
          </c:extLst>
        </c:ser>
        <c:dLbls>
          <c:showLegendKey val="0"/>
          <c:showVal val="0"/>
          <c:showCatName val="0"/>
          <c:showSerName val="0"/>
          <c:showPercent val="0"/>
          <c:showBubbleSize val="0"/>
        </c:dLbls>
        <c:marker val="1"/>
        <c:smooth val="0"/>
        <c:axId val="306271336"/>
        <c:axId val="306270552"/>
      </c:lineChart>
      <c:dateAx>
        <c:axId val="306271336"/>
        <c:scaling>
          <c:orientation val="minMax"/>
        </c:scaling>
        <c:delete val="1"/>
        <c:axPos val="b"/>
        <c:numFmt formatCode="ge" sourceLinked="1"/>
        <c:majorTickMark val="none"/>
        <c:minorTickMark val="none"/>
        <c:tickLblPos val="none"/>
        <c:crossAx val="306270552"/>
        <c:crosses val="autoZero"/>
        <c:auto val="1"/>
        <c:lblOffset val="100"/>
        <c:baseTimeUnit val="years"/>
      </c:dateAx>
      <c:valAx>
        <c:axId val="306270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627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10.7</c:v>
                </c:pt>
                <c:pt idx="1">
                  <c:v>9.6</c:v>
                </c:pt>
                <c:pt idx="2">
                  <c:v>9.9</c:v>
                </c:pt>
                <c:pt idx="3">
                  <c:v>10.9</c:v>
                </c:pt>
                <c:pt idx="4">
                  <c:v>9.6999999999999993</c:v>
                </c:pt>
              </c:numCache>
            </c:numRef>
          </c:val>
          <c:extLst xmlns:c16r2="http://schemas.microsoft.com/office/drawing/2015/06/chart">
            <c:ext xmlns:c16="http://schemas.microsoft.com/office/drawing/2014/chart" uri="{C3380CC4-5D6E-409C-BE32-E72D297353CC}">
              <c16:uniqueId val="{00000000-000B-4C54-8068-A8B95E480C86}"/>
            </c:ext>
          </c:extLst>
        </c:ser>
        <c:dLbls>
          <c:showLegendKey val="0"/>
          <c:showVal val="0"/>
          <c:showCatName val="0"/>
          <c:showSerName val="0"/>
          <c:showPercent val="0"/>
          <c:showBubbleSize val="0"/>
        </c:dLbls>
        <c:gapWidth val="150"/>
        <c:axId val="306275648"/>
        <c:axId val="30626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000B-4C54-8068-A8B95E480C86}"/>
            </c:ext>
          </c:extLst>
        </c:ser>
        <c:dLbls>
          <c:showLegendKey val="0"/>
          <c:showVal val="0"/>
          <c:showCatName val="0"/>
          <c:showSerName val="0"/>
          <c:showPercent val="0"/>
          <c:showBubbleSize val="0"/>
        </c:dLbls>
        <c:marker val="1"/>
        <c:smooth val="0"/>
        <c:axId val="306275648"/>
        <c:axId val="306268984"/>
      </c:lineChart>
      <c:dateAx>
        <c:axId val="306275648"/>
        <c:scaling>
          <c:orientation val="minMax"/>
        </c:scaling>
        <c:delete val="1"/>
        <c:axPos val="b"/>
        <c:numFmt formatCode="ge" sourceLinked="1"/>
        <c:majorTickMark val="none"/>
        <c:minorTickMark val="none"/>
        <c:tickLblPos val="none"/>
        <c:crossAx val="306268984"/>
        <c:crosses val="autoZero"/>
        <c:auto val="1"/>
        <c:lblOffset val="100"/>
        <c:baseTimeUnit val="years"/>
      </c:dateAx>
      <c:valAx>
        <c:axId val="306268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27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61.6</c:v>
                </c:pt>
                <c:pt idx="1">
                  <c:v>62.9</c:v>
                </c:pt>
                <c:pt idx="2">
                  <c:v>66.8</c:v>
                </c:pt>
                <c:pt idx="3">
                  <c:v>76.8</c:v>
                </c:pt>
                <c:pt idx="4">
                  <c:v>76.2</c:v>
                </c:pt>
              </c:numCache>
            </c:numRef>
          </c:val>
          <c:extLst xmlns:c16r2="http://schemas.microsoft.com/office/drawing/2015/06/chart">
            <c:ext xmlns:c16="http://schemas.microsoft.com/office/drawing/2014/chart" uri="{C3380CC4-5D6E-409C-BE32-E72D297353CC}">
              <c16:uniqueId val="{00000000-7E5B-4803-ABC1-C50195AF04B4}"/>
            </c:ext>
          </c:extLst>
        </c:ser>
        <c:dLbls>
          <c:showLegendKey val="0"/>
          <c:showVal val="0"/>
          <c:showCatName val="0"/>
          <c:showSerName val="0"/>
          <c:showPercent val="0"/>
          <c:showBubbleSize val="0"/>
        </c:dLbls>
        <c:gapWidth val="150"/>
        <c:axId val="306269376"/>
        <c:axId val="30627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7E5B-4803-ABC1-C50195AF04B4}"/>
            </c:ext>
          </c:extLst>
        </c:ser>
        <c:dLbls>
          <c:showLegendKey val="0"/>
          <c:showVal val="0"/>
          <c:showCatName val="0"/>
          <c:showSerName val="0"/>
          <c:showPercent val="0"/>
          <c:showBubbleSize val="0"/>
        </c:dLbls>
        <c:marker val="1"/>
        <c:smooth val="0"/>
        <c:axId val="306269376"/>
        <c:axId val="306273296"/>
      </c:lineChart>
      <c:dateAx>
        <c:axId val="306269376"/>
        <c:scaling>
          <c:orientation val="minMax"/>
        </c:scaling>
        <c:delete val="1"/>
        <c:axPos val="b"/>
        <c:numFmt formatCode="ge" sourceLinked="1"/>
        <c:majorTickMark val="none"/>
        <c:minorTickMark val="none"/>
        <c:tickLblPos val="none"/>
        <c:crossAx val="306273296"/>
        <c:crosses val="autoZero"/>
        <c:auto val="1"/>
        <c:lblOffset val="100"/>
        <c:baseTimeUnit val="years"/>
      </c:dateAx>
      <c:valAx>
        <c:axId val="30627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2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X91"/>
  <sheetViews>
    <sheetView showGridLines="0" tabSelected="1" view="pageBreakPreview" zoomScale="70" zoomScaleNormal="70" zoomScaleSheetLayoutView="70" workbookViewId="0">
      <selection activeCell="A5" sqref="A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鳥取県日南町　日南町国民健康保険　日南病院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50床以上～100床未満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その他</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59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40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8</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f>データ!U6</f>
        <v>4746</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6645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第１種該当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54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34</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88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152</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104.5</v>
      </c>
      <c r="Q33" s="100"/>
      <c r="R33" s="100"/>
      <c r="S33" s="100"/>
      <c r="T33" s="100"/>
      <c r="U33" s="100"/>
      <c r="V33" s="100"/>
      <c r="W33" s="100"/>
      <c r="X33" s="100"/>
      <c r="Y33" s="100"/>
      <c r="Z33" s="100"/>
      <c r="AA33" s="100"/>
      <c r="AB33" s="100"/>
      <c r="AC33" s="100"/>
      <c r="AD33" s="101"/>
      <c r="AE33" s="99">
        <f>データ!AI7</f>
        <v>102</v>
      </c>
      <c r="AF33" s="100"/>
      <c r="AG33" s="100"/>
      <c r="AH33" s="100"/>
      <c r="AI33" s="100"/>
      <c r="AJ33" s="100"/>
      <c r="AK33" s="100"/>
      <c r="AL33" s="100"/>
      <c r="AM33" s="100"/>
      <c r="AN33" s="100"/>
      <c r="AO33" s="100"/>
      <c r="AP33" s="100"/>
      <c r="AQ33" s="100"/>
      <c r="AR33" s="100"/>
      <c r="AS33" s="101"/>
      <c r="AT33" s="99">
        <f>データ!AJ7</f>
        <v>100</v>
      </c>
      <c r="AU33" s="100"/>
      <c r="AV33" s="100"/>
      <c r="AW33" s="100"/>
      <c r="AX33" s="100"/>
      <c r="AY33" s="100"/>
      <c r="AZ33" s="100"/>
      <c r="BA33" s="100"/>
      <c r="BB33" s="100"/>
      <c r="BC33" s="100"/>
      <c r="BD33" s="100"/>
      <c r="BE33" s="100"/>
      <c r="BF33" s="100"/>
      <c r="BG33" s="100"/>
      <c r="BH33" s="101"/>
      <c r="BI33" s="99">
        <f>データ!AK7</f>
        <v>94.6</v>
      </c>
      <c r="BJ33" s="100"/>
      <c r="BK33" s="100"/>
      <c r="BL33" s="100"/>
      <c r="BM33" s="100"/>
      <c r="BN33" s="100"/>
      <c r="BO33" s="100"/>
      <c r="BP33" s="100"/>
      <c r="BQ33" s="100"/>
      <c r="BR33" s="100"/>
      <c r="BS33" s="100"/>
      <c r="BT33" s="100"/>
      <c r="BU33" s="100"/>
      <c r="BV33" s="100"/>
      <c r="BW33" s="101"/>
      <c r="BX33" s="99">
        <f>データ!AL7</f>
        <v>97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84.4</v>
      </c>
      <c r="DE33" s="100"/>
      <c r="DF33" s="100"/>
      <c r="DG33" s="100"/>
      <c r="DH33" s="100"/>
      <c r="DI33" s="100"/>
      <c r="DJ33" s="100"/>
      <c r="DK33" s="100"/>
      <c r="DL33" s="100"/>
      <c r="DM33" s="100"/>
      <c r="DN33" s="100"/>
      <c r="DO33" s="100"/>
      <c r="DP33" s="100"/>
      <c r="DQ33" s="100"/>
      <c r="DR33" s="101"/>
      <c r="DS33" s="99">
        <f>データ!AT7</f>
        <v>81.7</v>
      </c>
      <c r="DT33" s="100"/>
      <c r="DU33" s="100"/>
      <c r="DV33" s="100"/>
      <c r="DW33" s="100"/>
      <c r="DX33" s="100"/>
      <c r="DY33" s="100"/>
      <c r="DZ33" s="100"/>
      <c r="EA33" s="100"/>
      <c r="EB33" s="100"/>
      <c r="EC33" s="100"/>
      <c r="ED33" s="100"/>
      <c r="EE33" s="100"/>
      <c r="EF33" s="100"/>
      <c r="EG33" s="101"/>
      <c r="EH33" s="99">
        <f>データ!AU7</f>
        <v>80.900000000000006</v>
      </c>
      <c r="EI33" s="100"/>
      <c r="EJ33" s="100"/>
      <c r="EK33" s="100"/>
      <c r="EL33" s="100"/>
      <c r="EM33" s="100"/>
      <c r="EN33" s="100"/>
      <c r="EO33" s="100"/>
      <c r="EP33" s="100"/>
      <c r="EQ33" s="100"/>
      <c r="ER33" s="100"/>
      <c r="ES33" s="100"/>
      <c r="ET33" s="100"/>
      <c r="EU33" s="100"/>
      <c r="EV33" s="101"/>
      <c r="EW33" s="99">
        <f>データ!AV7</f>
        <v>72.099999999999994</v>
      </c>
      <c r="EX33" s="100"/>
      <c r="EY33" s="100"/>
      <c r="EZ33" s="100"/>
      <c r="FA33" s="100"/>
      <c r="FB33" s="100"/>
      <c r="FC33" s="100"/>
      <c r="FD33" s="100"/>
      <c r="FE33" s="100"/>
      <c r="FF33" s="100"/>
      <c r="FG33" s="100"/>
      <c r="FH33" s="100"/>
      <c r="FI33" s="100"/>
      <c r="FJ33" s="100"/>
      <c r="FK33" s="101"/>
      <c r="FL33" s="99">
        <f>データ!AW7</f>
        <v>74.3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69.5</v>
      </c>
      <c r="KG33" s="100"/>
      <c r="KH33" s="100"/>
      <c r="KI33" s="100"/>
      <c r="KJ33" s="100"/>
      <c r="KK33" s="100"/>
      <c r="KL33" s="100"/>
      <c r="KM33" s="100"/>
      <c r="KN33" s="100"/>
      <c r="KO33" s="100"/>
      <c r="KP33" s="100"/>
      <c r="KQ33" s="100"/>
      <c r="KR33" s="100"/>
      <c r="KS33" s="100"/>
      <c r="KT33" s="101"/>
      <c r="KU33" s="99">
        <f>データ!BP7</f>
        <v>67.8</v>
      </c>
      <c r="KV33" s="100"/>
      <c r="KW33" s="100"/>
      <c r="KX33" s="100"/>
      <c r="KY33" s="100"/>
      <c r="KZ33" s="100"/>
      <c r="LA33" s="100"/>
      <c r="LB33" s="100"/>
      <c r="LC33" s="100"/>
      <c r="LD33" s="100"/>
      <c r="LE33" s="100"/>
      <c r="LF33" s="100"/>
      <c r="LG33" s="100"/>
      <c r="LH33" s="100"/>
      <c r="LI33" s="101"/>
      <c r="LJ33" s="99">
        <f>データ!BQ7</f>
        <v>67.2</v>
      </c>
      <c r="LK33" s="100"/>
      <c r="LL33" s="100"/>
      <c r="LM33" s="100"/>
      <c r="LN33" s="100"/>
      <c r="LO33" s="100"/>
      <c r="LP33" s="100"/>
      <c r="LQ33" s="100"/>
      <c r="LR33" s="100"/>
      <c r="LS33" s="100"/>
      <c r="LT33" s="100"/>
      <c r="LU33" s="100"/>
      <c r="LV33" s="100"/>
      <c r="LW33" s="100"/>
      <c r="LX33" s="101"/>
      <c r="LY33" s="99">
        <f>データ!BR7</f>
        <v>63.6</v>
      </c>
      <c r="LZ33" s="100"/>
      <c r="MA33" s="100"/>
      <c r="MB33" s="100"/>
      <c r="MC33" s="100"/>
      <c r="MD33" s="100"/>
      <c r="ME33" s="100"/>
      <c r="MF33" s="100"/>
      <c r="MG33" s="100"/>
      <c r="MH33" s="100"/>
      <c r="MI33" s="100"/>
      <c r="MJ33" s="100"/>
      <c r="MK33" s="100"/>
      <c r="ML33" s="100"/>
      <c r="MM33" s="101"/>
      <c r="MN33" s="99">
        <f>データ!BS7</f>
        <v>65.7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18785</v>
      </c>
      <c r="Q55" s="103"/>
      <c r="R55" s="103"/>
      <c r="S55" s="103"/>
      <c r="T55" s="103"/>
      <c r="U55" s="103"/>
      <c r="V55" s="103"/>
      <c r="W55" s="103"/>
      <c r="X55" s="103"/>
      <c r="Y55" s="103"/>
      <c r="Z55" s="103"/>
      <c r="AA55" s="103"/>
      <c r="AB55" s="103"/>
      <c r="AC55" s="103"/>
      <c r="AD55" s="104"/>
      <c r="AE55" s="102">
        <f>データ!CA7</f>
        <v>19565</v>
      </c>
      <c r="AF55" s="103"/>
      <c r="AG55" s="103"/>
      <c r="AH55" s="103"/>
      <c r="AI55" s="103"/>
      <c r="AJ55" s="103"/>
      <c r="AK55" s="103"/>
      <c r="AL55" s="103"/>
      <c r="AM55" s="103"/>
      <c r="AN55" s="103"/>
      <c r="AO55" s="103"/>
      <c r="AP55" s="103"/>
      <c r="AQ55" s="103"/>
      <c r="AR55" s="103"/>
      <c r="AS55" s="104"/>
      <c r="AT55" s="102">
        <f>データ!CB7</f>
        <v>20016</v>
      </c>
      <c r="AU55" s="103"/>
      <c r="AV55" s="103"/>
      <c r="AW55" s="103"/>
      <c r="AX55" s="103"/>
      <c r="AY55" s="103"/>
      <c r="AZ55" s="103"/>
      <c r="BA55" s="103"/>
      <c r="BB55" s="103"/>
      <c r="BC55" s="103"/>
      <c r="BD55" s="103"/>
      <c r="BE55" s="103"/>
      <c r="BF55" s="103"/>
      <c r="BG55" s="103"/>
      <c r="BH55" s="104"/>
      <c r="BI55" s="102">
        <f>データ!CC7</f>
        <v>19548</v>
      </c>
      <c r="BJ55" s="103"/>
      <c r="BK55" s="103"/>
      <c r="BL55" s="103"/>
      <c r="BM55" s="103"/>
      <c r="BN55" s="103"/>
      <c r="BO55" s="103"/>
      <c r="BP55" s="103"/>
      <c r="BQ55" s="103"/>
      <c r="BR55" s="103"/>
      <c r="BS55" s="103"/>
      <c r="BT55" s="103"/>
      <c r="BU55" s="103"/>
      <c r="BV55" s="103"/>
      <c r="BW55" s="104"/>
      <c r="BX55" s="102">
        <f>データ!CD7</f>
        <v>19498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7528</v>
      </c>
      <c r="DE55" s="103"/>
      <c r="DF55" s="103"/>
      <c r="DG55" s="103"/>
      <c r="DH55" s="103"/>
      <c r="DI55" s="103"/>
      <c r="DJ55" s="103"/>
      <c r="DK55" s="103"/>
      <c r="DL55" s="103"/>
      <c r="DM55" s="103"/>
      <c r="DN55" s="103"/>
      <c r="DO55" s="103"/>
      <c r="DP55" s="103"/>
      <c r="DQ55" s="103"/>
      <c r="DR55" s="104"/>
      <c r="DS55" s="102">
        <f>データ!CL7</f>
        <v>7655</v>
      </c>
      <c r="DT55" s="103"/>
      <c r="DU55" s="103"/>
      <c r="DV55" s="103"/>
      <c r="DW55" s="103"/>
      <c r="DX55" s="103"/>
      <c r="DY55" s="103"/>
      <c r="DZ55" s="103"/>
      <c r="EA55" s="103"/>
      <c r="EB55" s="103"/>
      <c r="EC55" s="103"/>
      <c r="ED55" s="103"/>
      <c r="EE55" s="103"/>
      <c r="EF55" s="103"/>
      <c r="EG55" s="104"/>
      <c r="EH55" s="102">
        <f>データ!CM7</f>
        <v>7534</v>
      </c>
      <c r="EI55" s="103"/>
      <c r="EJ55" s="103"/>
      <c r="EK55" s="103"/>
      <c r="EL55" s="103"/>
      <c r="EM55" s="103"/>
      <c r="EN55" s="103"/>
      <c r="EO55" s="103"/>
      <c r="EP55" s="103"/>
      <c r="EQ55" s="103"/>
      <c r="ER55" s="103"/>
      <c r="ES55" s="103"/>
      <c r="ET55" s="103"/>
      <c r="EU55" s="103"/>
      <c r="EV55" s="104"/>
      <c r="EW55" s="102">
        <f>データ!CN7</f>
        <v>7529</v>
      </c>
      <c r="EX55" s="103"/>
      <c r="EY55" s="103"/>
      <c r="EZ55" s="103"/>
      <c r="FA55" s="103"/>
      <c r="FB55" s="103"/>
      <c r="FC55" s="103"/>
      <c r="FD55" s="103"/>
      <c r="FE55" s="103"/>
      <c r="FF55" s="103"/>
      <c r="FG55" s="103"/>
      <c r="FH55" s="103"/>
      <c r="FI55" s="103"/>
      <c r="FJ55" s="103"/>
      <c r="FK55" s="104"/>
      <c r="FL55" s="102">
        <f>データ!CO7</f>
        <v>7363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61.6</v>
      </c>
      <c r="GS55" s="100"/>
      <c r="GT55" s="100"/>
      <c r="GU55" s="100"/>
      <c r="GV55" s="100"/>
      <c r="GW55" s="100"/>
      <c r="GX55" s="100"/>
      <c r="GY55" s="100"/>
      <c r="GZ55" s="100"/>
      <c r="HA55" s="100"/>
      <c r="HB55" s="100"/>
      <c r="HC55" s="100"/>
      <c r="HD55" s="100"/>
      <c r="HE55" s="100"/>
      <c r="HF55" s="101"/>
      <c r="HG55" s="99">
        <f>データ!CW7</f>
        <v>62.9</v>
      </c>
      <c r="HH55" s="100"/>
      <c r="HI55" s="100"/>
      <c r="HJ55" s="100"/>
      <c r="HK55" s="100"/>
      <c r="HL55" s="100"/>
      <c r="HM55" s="100"/>
      <c r="HN55" s="100"/>
      <c r="HO55" s="100"/>
      <c r="HP55" s="100"/>
      <c r="HQ55" s="100"/>
      <c r="HR55" s="100"/>
      <c r="HS55" s="100"/>
      <c r="HT55" s="100"/>
      <c r="HU55" s="101"/>
      <c r="HV55" s="99">
        <f>データ!CX7</f>
        <v>66.8</v>
      </c>
      <c r="HW55" s="100"/>
      <c r="HX55" s="100"/>
      <c r="HY55" s="100"/>
      <c r="HZ55" s="100"/>
      <c r="IA55" s="100"/>
      <c r="IB55" s="100"/>
      <c r="IC55" s="100"/>
      <c r="ID55" s="100"/>
      <c r="IE55" s="100"/>
      <c r="IF55" s="100"/>
      <c r="IG55" s="100"/>
      <c r="IH55" s="100"/>
      <c r="II55" s="100"/>
      <c r="IJ55" s="101"/>
      <c r="IK55" s="99">
        <f>データ!CY7</f>
        <v>76.8</v>
      </c>
      <c r="IL55" s="100"/>
      <c r="IM55" s="100"/>
      <c r="IN55" s="100"/>
      <c r="IO55" s="100"/>
      <c r="IP55" s="100"/>
      <c r="IQ55" s="100"/>
      <c r="IR55" s="100"/>
      <c r="IS55" s="100"/>
      <c r="IT55" s="100"/>
      <c r="IU55" s="100"/>
      <c r="IV55" s="100"/>
      <c r="IW55" s="100"/>
      <c r="IX55" s="100"/>
      <c r="IY55" s="101"/>
      <c r="IZ55" s="99">
        <f>データ!CZ7</f>
        <v>76.2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10.7</v>
      </c>
      <c r="KG55" s="100"/>
      <c r="KH55" s="100"/>
      <c r="KI55" s="100"/>
      <c r="KJ55" s="100"/>
      <c r="KK55" s="100"/>
      <c r="KL55" s="100"/>
      <c r="KM55" s="100"/>
      <c r="KN55" s="100"/>
      <c r="KO55" s="100"/>
      <c r="KP55" s="100"/>
      <c r="KQ55" s="100"/>
      <c r="KR55" s="100"/>
      <c r="KS55" s="100"/>
      <c r="KT55" s="101"/>
      <c r="KU55" s="99">
        <f>データ!DH7</f>
        <v>9.6</v>
      </c>
      <c r="KV55" s="100"/>
      <c r="KW55" s="100"/>
      <c r="KX55" s="100"/>
      <c r="KY55" s="100"/>
      <c r="KZ55" s="100"/>
      <c r="LA55" s="100"/>
      <c r="LB55" s="100"/>
      <c r="LC55" s="100"/>
      <c r="LD55" s="100"/>
      <c r="LE55" s="100"/>
      <c r="LF55" s="100"/>
      <c r="LG55" s="100"/>
      <c r="LH55" s="100"/>
      <c r="LI55" s="101"/>
      <c r="LJ55" s="99">
        <f>データ!DI7</f>
        <v>9.9</v>
      </c>
      <c r="LK55" s="100"/>
      <c r="LL55" s="100"/>
      <c r="LM55" s="100"/>
      <c r="LN55" s="100"/>
      <c r="LO55" s="100"/>
      <c r="LP55" s="100"/>
      <c r="LQ55" s="100"/>
      <c r="LR55" s="100"/>
      <c r="LS55" s="100"/>
      <c r="LT55" s="100"/>
      <c r="LU55" s="100"/>
      <c r="LV55" s="100"/>
      <c r="LW55" s="100"/>
      <c r="LX55" s="101"/>
      <c r="LY55" s="99">
        <f>データ!DJ7</f>
        <v>10.9</v>
      </c>
      <c r="LZ55" s="100"/>
      <c r="MA55" s="100"/>
      <c r="MB55" s="100"/>
      <c r="MC55" s="100"/>
      <c r="MD55" s="100"/>
      <c r="ME55" s="100"/>
      <c r="MF55" s="100"/>
      <c r="MG55" s="100"/>
      <c r="MH55" s="100"/>
      <c r="MI55" s="100"/>
      <c r="MJ55" s="100"/>
      <c r="MK55" s="100"/>
      <c r="ML55" s="100"/>
      <c r="MM55" s="101"/>
      <c r="MN55" s="99">
        <f>データ!DK7</f>
        <v>9.6999999999999993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61.5</v>
      </c>
      <c r="V79" s="82"/>
      <c r="W79" s="82"/>
      <c r="X79" s="82"/>
      <c r="Y79" s="82"/>
      <c r="Z79" s="82"/>
      <c r="AA79" s="82"/>
      <c r="AB79" s="82"/>
      <c r="AC79" s="82"/>
      <c r="AD79" s="82"/>
      <c r="AE79" s="82"/>
      <c r="AF79" s="82"/>
      <c r="AG79" s="82"/>
      <c r="AH79" s="82"/>
      <c r="AI79" s="82"/>
      <c r="AJ79" s="82"/>
      <c r="AK79" s="82"/>
      <c r="AL79" s="82"/>
      <c r="AM79" s="82"/>
      <c r="AN79" s="82">
        <f>データ!DS7</f>
        <v>69.5</v>
      </c>
      <c r="AO79" s="82"/>
      <c r="AP79" s="82"/>
      <c r="AQ79" s="82"/>
      <c r="AR79" s="82"/>
      <c r="AS79" s="82"/>
      <c r="AT79" s="82"/>
      <c r="AU79" s="82"/>
      <c r="AV79" s="82"/>
      <c r="AW79" s="82"/>
      <c r="AX79" s="82"/>
      <c r="AY79" s="82"/>
      <c r="AZ79" s="82"/>
      <c r="BA79" s="82"/>
      <c r="BB79" s="82"/>
      <c r="BC79" s="82"/>
      <c r="BD79" s="82"/>
      <c r="BE79" s="82"/>
      <c r="BF79" s="82"/>
      <c r="BG79" s="82">
        <f>データ!DT7</f>
        <v>70.400000000000006</v>
      </c>
      <c r="BH79" s="82"/>
      <c r="BI79" s="82"/>
      <c r="BJ79" s="82"/>
      <c r="BK79" s="82"/>
      <c r="BL79" s="82"/>
      <c r="BM79" s="82"/>
      <c r="BN79" s="82"/>
      <c r="BO79" s="82"/>
      <c r="BP79" s="82"/>
      <c r="BQ79" s="82"/>
      <c r="BR79" s="82"/>
      <c r="BS79" s="82"/>
      <c r="BT79" s="82"/>
      <c r="BU79" s="82"/>
      <c r="BV79" s="82"/>
      <c r="BW79" s="82"/>
      <c r="BX79" s="82"/>
      <c r="BY79" s="82"/>
      <c r="BZ79" s="82">
        <f>データ!DU7</f>
        <v>73.2</v>
      </c>
      <c r="CA79" s="82"/>
      <c r="CB79" s="82"/>
      <c r="CC79" s="82"/>
      <c r="CD79" s="82"/>
      <c r="CE79" s="82"/>
      <c r="CF79" s="82"/>
      <c r="CG79" s="82"/>
      <c r="CH79" s="82"/>
      <c r="CI79" s="82"/>
      <c r="CJ79" s="82"/>
      <c r="CK79" s="82"/>
      <c r="CL79" s="82"/>
      <c r="CM79" s="82"/>
      <c r="CN79" s="82"/>
      <c r="CO79" s="82"/>
      <c r="CP79" s="82"/>
      <c r="CQ79" s="82"/>
      <c r="CR79" s="82"/>
      <c r="CS79" s="82">
        <f>データ!DV7</f>
        <v>76.099999999999994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67.099999999999994</v>
      </c>
      <c r="EP79" s="82"/>
      <c r="EQ79" s="82"/>
      <c r="ER79" s="82"/>
      <c r="ES79" s="82"/>
      <c r="ET79" s="82"/>
      <c r="EU79" s="82"/>
      <c r="EV79" s="82"/>
      <c r="EW79" s="82"/>
      <c r="EX79" s="82"/>
      <c r="EY79" s="82"/>
      <c r="EZ79" s="82"/>
      <c r="FA79" s="82"/>
      <c r="FB79" s="82"/>
      <c r="FC79" s="82"/>
      <c r="FD79" s="82"/>
      <c r="FE79" s="82"/>
      <c r="FF79" s="82"/>
      <c r="FG79" s="82"/>
      <c r="FH79" s="82">
        <f>データ!ED7</f>
        <v>80.2</v>
      </c>
      <c r="FI79" s="82"/>
      <c r="FJ79" s="82"/>
      <c r="FK79" s="82"/>
      <c r="FL79" s="82"/>
      <c r="FM79" s="82"/>
      <c r="FN79" s="82"/>
      <c r="FO79" s="82"/>
      <c r="FP79" s="82"/>
      <c r="FQ79" s="82"/>
      <c r="FR79" s="82"/>
      <c r="FS79" s="82"/>
      <c r="FT79" s="82"/>
      <c r="FU79" s="82"/>
      <c r="FV79" s="82"/>
      <c r="FW79" s="82"/>
      <c r="FX79" s="82"/>
      <c r="FY79" s="82"/>
      <c r="FZ79" s="82"/>
      <c r="GA79" s="82">
        <f>データ!EE7</f>
        <v>75.099999999999994</v>
      </c>
      <c r="GB79" s="82"/>
      <c r="GC79" s="82"/>
      <c r="GD79" s="82"/>
      <c r="GE79" s="82"/>
      <c r="GF79" s="82"/>
      <c r="GG79" s="82"/>
      <c r="GH79" s="82"/>
      <c r="GI79" s="82"/>
      <c r="GJ79" s="82"/>
      <c r="GK79" s="82"/>
      <c r="GL79" s="82"/>
      <c r="GM79" s="82"/>
      <c r="GN79" s="82"/>
      <c r="GO79" s="82"/>
      <c r="GP79" s="82"/>
      <c r="GQ79" s="82"/>
      <c r="GR79" s="82"/>
      <c r="GS79" s="82"/>
      <c r="GT79" s="82">
        <f>データ!EF7</f>
        <v>78.099999999999994</v>
      </c>
      <c r="GU79" s="82"/>
      <c r="GV79" s="82"/>
      <c r="GW79" s="82"/>
      <c r="GX79" s="82"/>
      <c r="GY79" s="82"/>
      <c r="GZ79" s="82"/>
      <c r="HA79" s="82"/>
      <c r="HB79" s="82"/>
      <c r="HC79" s="82"/>
      <c r="HD79" s="82"/>
      <c r="HE79" s="82"/>
      <c r="HF79" s="82"/>
      <c r="HG79" s="82"/>
      <c r="HH79" s="82"/>
      <c r="HI79" s="82"/>
      <c r="HJ79" s="82"/>
      <c r="HK79" s="82"/>
      <c r="HL79" s="82"/>
      <c r="HM79" s="82">
        <f>データ!EG7</f>
        <v>82.2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31037646</v>
      </c>
      <c r="JK79" s="78"/>
      <c r="JL79" s="78"/>
      <c r="JM79" s="78"/>
      <c r="JN79" s="78"/>
      <c r="JO79" s="78"/>
      <c r="JP79" s="78"/>
      <c r="JQ79" s="78"/>
      <c r="JR79" s="78"/>
      <c r="JS79" s="78"/>
      <c r="JT79" s="78"/>
      <c r="JU79" s="78"/>
      <c r="JV79" s="78"/>
      <c r="JW79" s="78"/>
      <c r="JX79" s="78"/>
      <c r="JY79" s="78"/>
      <c r="JZ79" s="78"/>
      <c r="KA79" s="78"/>
      <c r="KB79" s="78"/>
      <c r="KC79" s="78">
        <f>データ!EO7</f>
        <v>31280202</v>
      </c>
      <c r="KD79" s="78"/>
      <c r="KE79" s="78"/>
      <c r="KF79" s="78"/>
      <c r="KG79" s="78"/>
      <c r="KH79" s="78"/>
      <c r="KI79" s="78"/>
      <c r="KJ79" s="78"/>
      <c r="KK79" s="78"/>
      <c r="KL79" s="78"/>
      <c r="KM79" s="78"/>
      <c r="KN79" s="78"/>
      <c r="KO79" s="78"/>
      <c r="KP79" s="78"/>
      <c r="KQ79" s="78"/>
      <c r="KR79" s="78"/>
      <c r="KS79" s="78"/>
      <c r="KT79" s="78"/>
      <c r="KU79" s="78"/>
      <c r="KV79" s="78">
        <f>データ!EP7</f>
        <v>31979778</v>
      </c>
      <c r="KW79" s="78"/>
      <c r="KX79" s="78"/>
      <c r="KY79" s="78"/>
      <c r="KZ79" s="78"/>
      <c r="LA79" s="78"/>
      <c r="LB79" s="78"/>
      <c r="LC79" s="78"/>
      <c r="LD79" s="78"/>
      <c r="LE79" s="78"/>
      <c r="LF79" s="78"/>
      <c r="LG79" s="78"/>
      <c r="LH79" s="78"/>
      <c r="LI79" s="78"/>
      <c r="LJ79" s="78"/>
      <c r="LK79" s="78"/>
      <c r="LL79" s="78"/>
      <c r="LM79" s="78"/>
      <c r="LN79" s="78"/>
      <c r="LO79" s="78">
        <f>データ!EQ7</f>
        <v>32046111</v>
      </c>
      <c r="LP79" s="78"/>
      <c r="LQ79" s="78"/>
      <c r="LR79" s="78"/>
      <c r="LS79" s="78"/>
      <c r="LT79" s="78"/>
      <c r="LU79" s="78"/>
      <c r="LV79" s="78"/>
      <c r="LW79" s="78"/>
      <c r="LX79" s="78"/>
      <c r="LY79" s="78"/>
      <c r="LZ79" s="78"/>
      <c r="MA79" s="78"/>
      <c r="MB79" s="78"/>
      <c r="MC79" s="78"/>
      <c r="MD79" s="78"/>
      <c r="ME79" s="78"/>
      <c r="MF79" s="78"/>
      <c r="MG79" s="78"/>
      <c r="MH79" s="78">
        <f>データ!ER7</f>
        <v>32121434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ILGdEHFc2vm8Q8sAch+rzkvZ8ooI5ZKL1RwabUXkrI7LQHuP25Escr9U4qQlTou6ZeJ5aVHGgxKm9m3FaIO1Q==" saltValue="P8XljEa6TULOej8slEGWS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76</v>
      </c>
      <c r="AI4" s="141"/>
      <c r="AJ4" s="141"/>
      <c r="AK4" s="141"/>
      <c r="AL4" s="141"/>
      <c r="AM4" s="141"/>
      <c r="AN4" s="141"/>
      <c r="AO4" s="141"/>
      <c r="AP4" s="141"/>
      <c r="AQ4" s="141"/>
      <c r="AR4" s="142"/>
      <c r="AS4" s="143" t="s">
        <v>77</v>
      </c>
      <c r="AT4" s="139"/>
      <c r="AU4" s="139"/>
      <c r="AV4" s="139"/>
      <c r="AW4" s="139"/>
      <c r="AX4" s="139"/>
      <c r="AY4" s="139"/>
      <c r="AZ4" s="139"/>
      <c r="BA4" s="139"/>
      <c r="BB4" s="139"/>
      <c r="BC4" s="139"/>
      <c r="BD4" s="143" t="s">
        <v>78</v>
      </c>
      <c r="BE4" s="139"/>
      <c r="BF4" s="139"/>
      <c r="BG4" s="139"/>
      <c r="BH4" s="139"/>
      <c r="BI4" s="139"/>
      <c r="BJ4" s="139"/>
      <c r="BK4" s="139"/>
      <c r="BL4" s="139"/>
      <c r="BM4" s="139"/>
      <c r="BN4" s="139"/>
      <c r="BO4" s="140" t="s">
        <v>79</v>
      </c>
      <c r="BP4" s="141"/>
      <c r="BQ4" s="141"/>
      <c r="BR4" s="141"/>
      <c r="BS4" s="141"/>
      <c r="BT4" s="141"/>
      <c r="BU4" s="141"/>
      <c r="BV4" s="141"/>
      <c r="BW4" s="141"/>
      <c r="BX4" s="141"/>
      <c r="BY4" s="142"/>
      <c r="BZ4" s="139" t="s">
        <v>80</v>
      </c>
      <c r="CA4" s="139"/>
      <c r="CB4" s="139"/>
      <c r="CC4" s="139"/>
      <c r="CD4" s="139"/>
      <c r="CE4" s="139"/>
      <c r="CF4" s="139"/>
      <c r="CG4" s="139"/>
      <c r="CH4" s="139"/>
      <c r="CI4" s="139"/>
      <c r="CJ4" s="139"/>
      <c r="CK4" s="143"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0" t="s">
        <v>84</v>
      </c>
      <c r="DS4" s="141"/>
      <c r="DT4" s="141"/>
      <c r="DU4" s="141"/>
      <c r="DV4" s="141"/>
      <c r="DW4" s="141"/>
      <c r="DX4" s="141"/>
      <c r="DY4" s="141"/>
      <c r="DZ4" s="141"/>
      <c r="EA4" s="141"/>
      <c r="EB4" s="142"/>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112</v>
      </c>
      <c r="AV5" s="61" t="s">
        <v>113</v>
      </c>
      <c r="AW5" s="61" t="s">
        <v>122</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123</v>
      </c>
      <c r="BQ5" s="61" t="s">
        <v>124</v>
      </c>
      <c r="BR5" s="61" t="s">
        <v>125</v>
      </c>
      <c r="BS5" s="61" t="s">
        <v>122</v>
      </c>
      <c r="BT5" s="61" t="s">
        <v>115</v>
      </c>
      <c r="BU5" s="61" t="s">
        <v>116</v>
      </c>
      <c r="BV5" s="61" t="s">
        <v>117</v>
      </c>
      <c r="BW5" s="61" t="s">
        <v>118</v>
      </c>
      <c r="BX5" s="61" t="s">
        <v>119</v>
      </c>
      <c r="BY5" s="61" t="s">
        <v>120</v>
      </c>
      <c r="BZ5" s="61" t="s">
        <v>121</v>
      </c>
      <c r="CA5" s="61" t="s">
        <v>111</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121</v>
      </c>
      <c r="CW5" s="61" t="s">
        <v>111</v>
      </c>
      <c r="CX5" s="61" t="s">
        <v>112</v>
      </c>
      <c r="CY5" s="61" t="s">
        <v>125</v>
      </c>
      <c r="CZ5" s="61" t="s">
        <v>114</v>
      </c>
      <c r="DA5" s="61" t="s">
        <v>115</v>
      </c>
      <c r="DB5" s="61" t="s">
        <v>116</v>
      </c>
      <c r="DC5" s="61" t="s">
        <v>117</v>
      </c>
      <c r="DD5" s="61" t="s">
        <v>118</v>
      </c>
      <c r="DE5" s="61" t="s">
        <v>119</v>
      </c>
      <c r="DF5" s="61" t="s">
        <v>120</v>
      </c>
      <c r="DG5" s="61" t="s">
        <v>110</v>
      </c>
      <c r="DH5" s="61" t="s">
        <v>123</v>
      </c>
      <c r="DI5" s="61" t="s">
        <v>124</v>
      </c>
      <c r="DJ5" s="61" t="s">
        <v>113</v>
      </c>
      <c r="DK5" s="61" t="s">
        <v>122</v>
      </c>
      <c r="DL5" s="61" t="s">
        <v>115</v>
      </c>
      <c r="DM5" s="61" t="s">
        <v>116</v>
      </c>
      <c r="DN5" s="61" t="s">
        <v>117</v>
      </c>
      <c r="DO5" s="61" t="s">
        <v>118</v>
      </c>
      <c r="DP5" s="61" t="s">
        <v>119</v>
      </c>
      <c r="DQ5" s="61" t="s">
        <v>120</v>
      </c>
      <c r="DR5" s="61" t="s">
        <v>110</v>
      </c>
      <c r="DS5" s="61" t="s">
        <v>123</v>
      </c>
      <c r="DT5" s="61" t="s">
        <v>112</v>
      </c>
      <c r="DU5" s="61" t="s">
        <v>113</v>
      </c>
      <c r="DV5" s="61" t="s">
        <v>122</v>
      </c>
      <c r="DW5" s="61" t="s">
        <v>115</v>
      </c>
      <c r="DX5" s="61" t="s">
        <v>116</v>
      </c>
      <c r="DY5" s="61" t="s">
        <v>117</v>
      </c>
      <c r="DZ5" s="61" t="s">
        <v>118</v>
      </c>
      <c r="EA5" s="61" t="s">
        <v>119</v>
      </c>
      <c r="EB5" s="61" t="s">
        <v>120</v>
      </c>
      <c r="EC5" s="61" t="s">
        <v>121</v>
      </c>
      <c r="ED5" s="61" t="s">
        <v>123</v>
      </c>
      <c r="EE5" s="61" t="s">
        <v>112</v>
      </c>
      <c r="EF5" s="61" t="s">
        <v>113</v>
      </c>
      <c r="EG5" s="61" t="s">
        <v>114</v>
      </c>
      <c r="EH5" s="61" t="s">
        <v>115</v>
      </c>
      <c r="EI5" s="61" t="s">
        <v>116</v>
      </c>
      <c r="EJ5" s="61" t="s">
        <v>117</v>
      </c>
      <c r="EK5" s="61" t="s">
        <v>118</v>
      </c>
      <c r="EL5" s="61" t="s">
        <v>119</v>
      </c>
      <c r="EM5" s="61" t="s">
        <v>126</v>
      </c>
      <c r="EN5" s="61" t="s">
        <v>110</v>
      </c>
      <c r="EO5" s="61" t="s">
        <v>123</v>
      </c>
      <c r="EP5" s="61" t="s">
        <v>124</v>
      </c>
      <c r="EQ5" s="61" t="s">
        <v>125</v>
      </c>
      <c r="ER5" s="61" t="s">
        <v>114</v>
      </c>
      <c r="ES5" s="61" t="s">
        <v>115</v>
      </c>
      <c r="ET5" s="61" t="s">
        <v>116</v>
      </c>
      <c r="EU5" s="61" t="s">
        <v>117</v>
      </c>
      <c r="EV5" s="61" t="s">
        <v>118</v>
      </c>
      <c r="EW5" s="61" t="s">
        <v>119</v>
      </c>
      <c r="EX5" s="61" t="s">
        <v>120</v>
      </c>
    </row>
    <row r="6" spans="1:154" s="66" customFormat="1">
      <c r="A6" s="47" t="s">
        <v>127</v>
      </c>
      <c r="B6" s="62">
        <f>B8</f>
        <v>2017</v>
      </c>
      <c r="C6" s="62">
        <f t="shared" ref="C6:M6" si="2">C8</f>
        <v>314013</v>
      </c>
      <c r="D6" s="62">
        <f t="shared" si="2"/>
        <v>46</v>
      </c>
      <c r="E6" s="62">
        <f t="shared" si="2"/>
        <v>6</v>
      </c>
      <c r="F6" s="62">
        <f t="shared" si="2"/>
        <v>0</v>
      </c>
      <c r="G6" s="62">
        <f t="shared" si="2"/>
        <v>1</v>
      </c>
      <c r="H6" s="144" t="str">
        <f>IF(H8&lt;&gt;I8,H8,"")&amp;IF(I8&lt;&gt;J8,I8,"")&amp;"　"&amp;J8</f>
        <v>鳥取県日南町　日南町国民健康保険　日南病院</v>
      </c>
      <c r="I6" s="145"/>
      <c r="J6" s="146"/>
      <c r="K6" s="62" t="str">
        <f t="shared" si="2"/>
        <v>条例全部</v>
      </c>
      <c r="L6" s="62" t="str">
        <f t="shared" si="2"/>
        <v>病院事業</v>
      </c>
      <c r="M6" s="62" t="str">
        <f t="shared" si="2"/>
        <v>一般病院</v>
      </c>
      <c r="N6" s="62" t="str">
        <f>N8</f>
        <v>50床以上～100床未満</v>
      </c>
      <c r="O6" s="62" t="str">
        <f>O8</f>
        <v>その他</v>
      </c>
      <c r="P6" s="62" t="str">
        <f>P8</f>
        <v>直営</v>
      </c>
      <c r="Q6" s="63">
        <f t="shared" ref="Q6:AG6" si="3">Q8</f>
        <v>8</v>
      </c>
      <c r="R6" s="62" t="str">
        <f t="shared" si="3"/>
        <v>-</v>
      </c>
      <c r="S6" s="62" t="str">
        <f t="shared" si="3"/>
        <v>ド 訓</v>
      </c>
      <c r="T6" s="62" t="str">
        <f t="shared" si="3"/>
        <v>救 輪</v>
      </c>
      <c r="U6" s="63">
        <f>U8</f>
        <v>4746</v>
      </c>
      <c r="V6" s="63">
        <f>V8</f>
        <v>6645</v>
      </c>
      <c r="W6" s="62" t="str">
        <f>W8</f>
        <v>第１種該当</v>
      </c>
      <c r="X6" s="62" t="str">
        <f t="shared" si="3"/>
        <v>１０：１</v>
      </c>
      <c r="Y6" s="63">
        <f t="shared" si="3"/>
        <v>59</v>
      </c>
      <c r="Z6" s="63">
        <f t="shared" si="3"/>
        <v>40</v>
      </c>
      <c r="AA6" s="63" t="str">
        <f t="shared" si="3"/>
        <v>-</v>
      </c>
      <c r="AB6" s="63" t="str">
        <f t="shared" si="3"/>
        <v>-</v>
      </c>
      <c r="AC6" s="63" t="str">
        <f t="shared" si="3"/>
        <v>-</v>
      </c>
      <c r="AD6" s="63">
        <f t="shared" si="3"/>
        <v>99</v>
      </c>
      <c r="AE6" s="63">
        <f t="shared" si="3"/>
        <v>54</v>
      </c>
      <c r="AF6" s="63">
        <f t="shared" si="3"/>
        <v>34</v>
      </c>
      <c r="AG6" s="63">
        <f t="shared" si="3"/>
        <v>88</v>
      </c>
      <c r="AH6" s="64">
        <f>IF(AH8="-",NA(),AH8)</f>
        <v>104.5</v>
      </c>
      <c r="AI6" s="64">
        <f t="shared" ref="AI6:AQ6" si="4">IF(AI8="-",NA(),AI8)</f>
        <v>102</v>
      </c>
      <c r="AJ6" s="64">
        <f t="shared" si="4"/>
        <v>100</v>
      </c>
      <c r="AK6" s="64">
        <f t="shared" si="4"/>
        <v>94.6</v>
      </c>
      <c r="AL6" s="64">
        <f t="shared" si="4"/>
        <v>97</v>
      </c>
      <c r="AM6" s="64">
        <f t="shared" si="4"/>
        <v>97.7</v>
      </c>
      <c r="AN6" s="64">
        <f t="shared" si="4"/>
        <v>98.5</v>
      </c>
      <c r="AO6" s="64">
        <f t="shared" si="4"/>
        <v>98</v>
      </c>
      <c r="AP6" s="64">
        <f t="shared" si="4"/>
        <v>98.4</v>
      </c>
      <c r="AQ6" s="64">
        <f t="shared" si="4"/>
        <v>98.2</v>
      </c>
      <c r="AR6" s="64" t="str">
        <f>IF(AR8="-","【-】","【"&amp;SUBSTITUTE(TEXT(AR8,"#,##0.0"),"-","△")&amp;"】")</f>
        <v>【98.5】</v>
      </c>
      <c r="AS6" s="64">
        <f>IF(AS8="-",NA(),AS8)</f>
        <v>84.4</v>
      </c>
      <c r="AT6" s="64">
        <f t="shared" ref="AT6:BB6" si="5">IF(AT8="-",NA(),AT8)</f>
        <v>81.7</v>
      </c>
      <c r="AU6" s="64">
        <f t="shared" si="5"/>
        <v>80.900000000000006</v>
      </c>
      <c r="AV6" s="64">
        <f t="shared" si="5"/>
        <v>72.099999999999994</v>
      </c>
      <c r="AW6" s="64">
        <f t="shared" si="5"/>
        <v>74.3</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69.5</v>
      </c>
      <c r="BP6" s="64">
        <f t="shared" ref="BP6:BX6" si="7">IF(BP8="-",NA(),BP8)</f>
        <v>67.8</v>
      </c>
      <c r="BQ6" s="64">
        <f t="shared" si="7"/>
        <v>67.2</v>
      </c>
      <c r="BR6" s="64">
        <f t="shared" si="7"/>
        <v>63.6</v>
      </c>
      <c r="BS6" s="64">
        <f t="shared" si="7"/>
        <v>65.7</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18785</v>
      </c>
      <c r="CA6" s="65">
        <f t="shared" ref="CA6:CI6" si="8">IF(CA8="-",NA(),CA8)</f>
        <v>19565</v>
      </c>
      <c r="CB6" s="65">
        <f t="shared" si="8"/>
        <v>20016</v>
      </c>
      <c r="CC6" s="65">
        <f t="shared" si="8"/>
        <v>19548</v>
      </c>
      <c r="CD6" s="65">
        <f t="shared" si="8"/>
        <v>19498</v>
      </c>
      <c r="CE6" s="65">
        <f t="shared" si="8"/>
        <v>23475</v>
      </c>
      <c r="CF6" s="65">
        <f t="shared" si="8"/>
        <v>23857</v>
      </c>
      <c r="CG6" s="65">
        <f t="shared" si="8"/>
        <v>24371</v>
      </c>
      <c r="CH6" s="65">
        <f t="shared" si="8"/>
        <v>24882</v>
      </c>
      <c r="CI6" s="65">
        <f t="shared" si="8"/>
        <v>25249</v>
      </c>
      <c r="CJ6" s="64" t="str">
        <f>IF(CJ8="-","【-】","【"&amp;SUBSTITUTE(TEXT(CJ8,"#,##0"),"-","△")&amp;"】")</f>
        <v>【50,718】</v>
      </c>
      <c r="CK6" s="65">
        <f>IF(CK8="-",NA(),CK8)</f>
        <v>7528</v>
      </c>
      <c r="CL6" s="65">
        <f t="shared" ref="CL6:CT6" si="9">IF(CL8="-",NA(),CL8)</f>
        <v>7655</v>
      </c>
      <c r="CM6" s="65">
        <f t="shared" si="9"/>
        <v>7534</v>
      </c>
      <c r="CN6" s="65">
        <f t="shared" si="9"/>
        <v>7529</v>
      </c>
      <c r="CO6" s="65">
        <f t="shared" si="9"/>
        <v>7363</v>
      </c>
      <c r="CP6" s="65">
        <f t="shared" si="9"/>
        <v>8603</v>
      </c>
      <c r="CQ6" s="65">
        <f t="shared" si="9"/>
        <v>8471</v>
      </c>
      <c r="CR6" s="65">
        <f t="shared" si="9"/>
        <v>8736</v>
      </c>
      <c r="CS6" s="65">
        <f t="shared" si="9"/>
        <v>8797</v>
      </c>
      <c r="CT6" s="65">
        <f t="shared" si="9"/>
        <v>8852</v>
      </c>
      <c r="CU6" s="64" t="str">
        <f>IF(CU8="-","【-】","【"&amp;SUBSTITUTE(TEXT(CU8,"#,##0"),"-","△")&amp;"】")</f>
        <v>【14,202】</v>
      </c>
      <c r="CV6" s="64">
        <f>IF(CV8="-",NA(),CV8)</f>
        <v>61.6</v>
      </c>
      <c r="CW6" s="64">
        <f t="shared" ref="CW6:DE6" si="10">IF(CW8="-",NA(),CW8)</f>
        <v>62.9</v>
      </c>
      <c r="CX6" s="64">
        <f t="shared" si="10"/>
        <v>66.8</v>
      </c>
      <c r="CY6" s="64">
        <f t="shared" si="10"/>
        <v>76.8</v>
      </c>
      <c r="CZ6" s="64">
        <f t="shared" si="10"/>
        <v>76.2</v>
      </c>
      <c r="DA6" s="64">
        <f t="shared" si="10"/>
        <v>65</v>
      </c>
      <c r="DB6" s="64">
        <f t="shared" si="10"/>
        <v>67.5</v>
      </c>
      <c r="DC6" s="64">
        <f t="shared" si="10"/>
        <v>67.5</v>
      </c>
      <c r="DD6" s="64">
        <f t="shared" si="10"/>
        <v>69.5</v>
      </c>
      <c r="DE6" s="64">
        <f t="shared" si="10"/>
        <v>70.3</v>
      </c>
      <c r="DF6" s="64" t="str">
        <f>IF(DF8="-","【-】","【"&amp;SUBSTITUTE(TEXT(DF8,"#,##0.0"),"-","△")&amp;"】")</f>
        <v>【55.0】</v>
      </c>
      <c r="DG6" s="64">
        <f>IF(DG8="-",NA(),DG8)</f>
        <v>10.7</v>
      </c>
      <c r="DH6" s="64">
        <f t="shared" ref="DH6:DP6" si="11">IF(DH8="-",NA(),DH8)</f>
        <v>9.6</v>
      </c>
      <c r="DI6" s="64">
        <f t="shared" si="11"/>
        <v>9.9</v>
      </c>
      <c r="DJ6" s="64">
        <f t="shared" si="11"/>
        <v>10.9</v>
      </c>
      <c r="DK6" s="64">
        <f t="shared" si="11"/>
        <v>9.6999999999999993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61.5</v>
      </c>
      <c r="DS6" s="64">
        <f t="shared" ref="DS6:EA6" si="12">IF(DS8="-",NA(),DS8)</f>
        <v>69.5</v>
      </c>
      <c r="DT6" s="64">
        <f t="shared" si="12"/>
        <v>70.400000000000006</v>
      </c>
      <c r="DU6" s="64">
        <f t="shared" si="12"/>
        <v>73.2</v>
      </c>
      <c r="DV6" s="64">
        <f t="shared" si="12"/>
        <v>76.099999999999994</v>
      </c>
      <c r="DW6" s="64">
        <f t="shared" si="12"/>
        <v>43.9</v>
      </c>
      <c r="DX6" s="64">
        <f t="shared" si="12"/>
        <v>52.4</v>
      </c>
      <c r="DY6" s="64">
        <f t="shared" si="12"/>
        <v>52.6</v>
      </c>
      <c r="DZ6" s="64">
        <f t="shared" si="12"/>
        <v>54.2</v>
      </c>
      <c r="EA6" s="64">
        <f t="shared" si="12"/>
        <v>53.8</v>
      </c>
      <c r="EB6" s="64" t="str">
        <f>IF(EB8="-","【-】","【"&amp;SUBSTITUTE(TEXT(EB8,"#,##0.0"),"-","△")&amp;"】")</f>
        <v>【51.6】</v>
      </c>
      <c r="EC6" s="64">
        <f>IF(EC8="-",NA(),EC8)</f>
        <v>67.099999999999994</v>
      </c>
      <c r="ED6" s="64">
        <f t="shared" ref="ED6:EL6" si="13">IF(ED8="-",NA(),ED8)</f>
        <v>80.2</v>
      </c>
      <c r="EE6" s="64">
        <f t="shared" si="13"/>
        <v>75.099999999999994</v>
      </c>
      <c r="EF6" s="64">
        <f t="shared" si="13"/>
        <v>78.099999999999994</v>
      </c>
      <c r="EG6" s="64">
        <f t="shared" si="13"/>
        <v>82.2</v>
      </c>
      <c r="EH6" s="64">
        <f t="shared" si="13"/>
        <v>59.1</v>
      </c>
      <c r="EI6" s="64">
        <f t="shared" si="13"/>
        <v>68.900000000000006</v>
      </c>
      <c r="EJ6" s="64">
        <f t="shared" si="13"/>
        <v>68</v>
      </c>
      <c r="EK6" s="64">
        <f t="shared" si="13"/>
        <v>70</v>
      </c>
      <c r="EL6" s="64">
        <f t="shared" si="13"/>
        <v>71</v>
      </c>
      <c r="EM6" s="64" t="str">
        <f>IF(EM8="-","【-】","【"&amp;SUBSTITUTE(TEXT(EM8,"#,##0.0"),"-","△")&amp;"】")</f>
        <v>【67.6】</v>
      </c>
      <c r="EN6" s="65">
        <f>IF(EN8="-",NA(),EN8)</f>
        <v>31037646</v>
      </c>
      <c r="EO6" s="65">
        <f t="shared" ref="EO6:EW6" si="14">IF(EO8="-",NA(),EO8)</f>
        <v>31280202</v>
      </c>
      <c r="EP6" s="65">
        <f t="shared" si="14"/>
        <v>31979778</v>
      </c>
      <c r="EQ6" s="65">
        <f t="shared" si="14"/>
        <v>32046111</v>
      </c>
      <c r="ER6" s="65">
        <f t="shared" si="14"/>
        <v>32121434</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128</v>
      </c>
      <c r="B7" s="62">
        <f t="shared" ref="B7:AG7" si="15">B8</f>
        <v>2017</v>
      </c>
      <c r="C7" s="62">
        <f t="shared" si="15"/>
        <v>314013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その他</v>
      </c>
      <c r="P7" s="62" t="str">
        <f>P8</f>
        <v>直営</v>
      </c>
      <c r="Q7" s="63">
        <f t="shared" si="15"/>
        <v>8</v>
      </c>
      <c r="R7" s="62" t="str">
        <f t="shared" si="15"/>
        <v>-</v>
      </c>
      <c r="S7" s="62" t="str">
        <f t="shared" si="15"/>
        <v>ド 訓</v>
      </c>
      <c r="T7" s="62" t="str">
        <f t="shared" si="15"/>
        <v>救 輪</v>
      </c>
      <c r="U7" s="63">
        <f>U8</f>
        <v>4746</v>
      </c>
      <c r="V7" s="63">
        <f>V8</f>
        <v>6645</v>
      </c>
      <c r="W7" s="62" t="str">
        <f>W8</f>
        <v>第１種該当</v>
      </c>
      <c r="X7" s="62" t="str">
        <f t="shared" si="15"/>
        <v>１０：１</v>
      </c>
      <c r="Y7" s="63">
        <f t="shared" si="15"/>
        <v>59</v>
      </c>
      <c r="Z7" s="63">
        <f t="shared" si="15"/>
        <v>40</v>
      </c>
      <c r="AA7" s="63" t="str">
        <f t="shared" si="15"/>
        <v>-</v>
      </c>
      <c r="AB7" s="63" t="str">
        <f t="shared" si="15"/>
        <v>-</v>
      </c>
      <c r="AC7" s="63" t="str">
        <f t="shared" si="15"/>
        <v>-</v>
      </c>
      <c r="AD7" s="63">
        <f t="shared" si="15"/>
        <v>99</v>
      </c>
      <c r="AE7" s="63">
        <f t="shared" si="15"/>
        <v>54</v>
      </c>
      <c r="AF7" s="63">
        <f t="shared" si="15"/>
        <v>34</v>
      </c>
      <c r="AG7" s="63">
        <f t="shared" si="15"/>
        <v>88</v>
      </c>
      <c r="AH7" s="64">
        <f>AH8</f>
        <v>104.5</v>
      </c>
      <c r="AI7" s="64">
        <f t="shared" ref="AI7:AQ7" si="16">AI8</f>
        <v>102</v>
      </c>
      <c r="AJ7" s="64">
        <f t="shared" si="16"/>
        <v>100</v>
      </c>
      <c r="AK7" s="64">
        <f t="shared" si="16"/>
        <v>94.6</v>
      </c>
      <c r="AL7" s="64">
        <f t="shared" si="16"/>
        <v>97</v>
      </c>
      <c r="AM7" s="64">
        <f t="shared" si="16"/>
        <v>97.7</v>
      </c>
      <c r="AN7" s="64">
        <f t="shared" si="16"/>
        <v>98.5</v>
      </c>
      <c r="AO7" s="64">
        <f t="shared" si="16"/>
        <v>98</v>
      </c>
      <c r="AP7" s="64">
        <f t="shared" si="16"/>
        <v>98.4</v>
      </c>
      <c r="AQ7" s="64">
        <f t="shared" si="16"/>
        <v>98.2</v>
      </c>
      <c r="AR7" s="64"/>
      <c r="AS7" s="64">
        <f>AS8</f>
        <v>84.4</v>
      </c>
      <c r="AT7" s="64">
        <f t="shared" ref="AT7:BB7" si="17">AT8</f>
        <v>81.7</v>
      </c>
      <c r="AU7" s="64">
        <f t="shared" si="17"/>
        <v>80.900000000000006</v>
      </c>
      <c r="AV7" s="64">
        <f t="shared" si="17"/>
        <v>72.099999999999994</v>
      </c>
      <c r="AW7" s="64">
        <f t="shared" si="17"/>
        <v>74.3</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69.5</v>
      </c>
      <c r="BP7" s="64">
        <f t="shared" ref="BP7:BX7" si="19">BP8</f>
        <v>67.8</v>
      </c>
      <c r="BQ7" s="64">
        <f t="shared" si="19"/>
        <v>67.2</v>
      </c>
      <c r="BR7" s="64">
        <f t="shared" si="19"/>
        <v>63.6</v>
      </c>
      <c r="BS7" s="64">
        <f t="shared" si="19"/>
        <v>65.7</v>
      </c>
      <c r="BT7" s="64">
        <f t="shared" si="19"/>
        <v>68.599999999999994</v>
      </c>
      <c r="BU7" s="64">
        <f t="shared" si="19"/>
        <v>67.400000000000006</v>
      </c>
      <c r="BV7" s="64">
        <f t="shared" si="19"/>
        <v>66.599999999999994</v>
      </c>
      <c r="BW7" s="64">
        <f t="shared" si="19"/>
        <v>66.8</v>
      </c>
      <c r="BX7" s="64">
        <f t="shared" si="19"/>
        <v>67.900000000000006</v>
      </c>
      <c r="BY7" s="64"/>
      <c r="BZ7" s="65">
        <f>BZ8</f>
        <v>18785</v>
      </c>
      <c r="CA7" s="65">
        <f t="shared" ref="CA7:CI7" si="20">CA8</f>
        <v>19565</v>
      </c>
      <c r="CB7" s="65">
        <f t="shared" si="20"/>
        <v>20016</v>
      </c>
      <c r="CC7" s="65">
        <f t="shared" si="20"/>
        <v>19548</v>
      </c>
      <c r="CD7" s="65">
        <f t="shared" si="20"/>
        <v>19498</v>
      </c>
      <c r="CE7" s="65">
        <f t="shared" si="20"/>
        <v>23475</v>
      </c>
      <c r="CF7" s="65">
        <f t="shared" si="20"/>
        <v>23857</v>
      </c>
      <c r="CG7" s="65">
        <f t="shared" si="20"/>
        <v>24371</v>
      </c>
      <c r="CH7" s="65">
        <f t="shared" si="20"/>
        <v>24882</v>
      </c>
      <c r="CI7" s="65">
        <f t="shared" si="20"/>
        <v>25249</v>
      </c>
      <c r="CJ7" s="64"/>
      <c r="CK7" s="65">
        <f>CK8</f>
        <v>7528</v>
      </c>
      <c r="CL7" s="65">
        <f t="shared" ref="CL7:CT7" si="21">CL8</f>
        <v>7655</v>
      </c>
      <c r="CM7" s="65">
        <f t="shared" si="21"/>
        <v>7534</v>
      </c>
      <c r="CN7" s="65">
        <f t="shared" si="21"/>
        <v>7529</v>
      </c>
      <c r="CO7" s="65">
        <f t="shared" si="21"/>
        <v>7363</v>
      </c>
      <c r="CP7" s="65">
        <f t="shared" si="21"/>
        <v>8603</v>
      </c>
      <c r="CQ7" s="65">
        <f t="shared" si="21"/>
        <v>8471</v>
      </c>
      <c r="CR7" s="65">
        <f t="shared" si="21"/>
        <v>8736</v>
      </c>
      <c r="CS7" s="65">
        <f t="shared" si="21"/>
        <v>8797</v>
      </c>
      <c r="CT7" s="65">
        <f t="shared" si="21"/>
        <v>8852</v>
      </c>
      <c r="CU7" s="64"/>
      <c r="CV7" s="64">
        <f>CV8</f>
        <v>61.6</v>
      </c>
      <c r="CW7" s="64">
        <f t="shared" ref="CW7:DE7" si="22">CW8</f>
        <v>62.9</v>
      </c>
      <c r="CX7" s="64">
        <f t="shared" si="22"/>
        <v>66.8</v>
      </c>
      <c r="CY7" s="64">
        <f t="shared" si="22"/>
        <v>76.8</v>
      </c>
      <c r="CZ7" s="64">
        <f t="shared" si="22"/>
        <v>76.2</v>
      </c>
      <c r="DA7" s="64">
        <f t="shared" si="22"/>
        <v>65</v>
      </c>
      <c r="DB7" s="64">
        <f t="shared" si="22"/>
        <v>67.5</v>
      </c>
      <c r="DC7" s="64">
        <f t="shared" si="22"/>
        <v>67.5</v>
      </c>
      <c r="DD7" s="64">
        <f t="shared" si="22"/>
        <v>69.5</v>
      </c>
      <c r="DE7" s="64">
        <f t="shared" si="22"/>
        <v>70.3</v>
      </c>
      <c r="DF7" s="64"/>
      <c r="DG7" s="64">
        <f>DG8</f>
        <v>10.7</v>
      </c>
      <c r="DH7" s="64">
        <f t="shared" ref="DH7:DP7" si="23">DH8</f>
        <v>9.6</v>
      </c>
      <c r="DI7" s="64">
        <f t="shared" si="23"/>
        <v>9.9</v>
      </c>
      <c r="DJ7" s="64">
        <f t="shared" si="23"/>
        <v>10.9</v>
      </c>
      <c r="DK7" s="64">
        <f t="shared" si="23"/>
        <v>9.6999999999999993</v>
      </c>
      <c r="DL7" s="64">
        <f t="shared" si="23"/>
        <v>19</v>
      </c>
      <c r="DM7" s="64">
        <f t="shared" si="23"/>
        <v>17.899999999999999</v>
      </c>
      <c r="DN7" s="64">
        <f t="shared" si="23"/>
        <v>17.899999999999999</v>
      </c>
      <c r="DO7" s="64">
        <f t="shared" si="23"/>
        <v>17.399999999999999</v>
      </c>
      <c r="DP7" s="64">
        <f t="shared" si="23"/>
        <v>17</v>
      </c>
      <c r="DQ7" s="64"/>
      <c r="DR7" s="64">
        <f>DR8</f>
        <v>61.5</v>
      </c>
      <c r="DS7" s="64">
        <f t="shared" ref="DS7:EA7" si="24">DS8</f>
        <v>69.5</v>
      </c>
      <c r="DT7" s="64">
        <f t="shared" si="24"/>
        <v>70.400000000000006</v>
      </c>
      <c r="DU7" s="64">
        <f t="shared" si="24"/>
        <v>73.2</v>
      </c>
      <c r="DV7" s="64">
        <f t="shared" si="24"/>
        <v>76.099999999999994</v>
      </c>
      <c r="DW7" s="64">
        <f t="shared" si="24"/>
        <v>43.9</v>
      </c>
      <c r="DX7" s="64">
        <f t="shared" si="24"/>
        <v>52.4</v>
      </c>
      <c r="DY7" s="64">
        <f t="shared" si="24"/>
        <v>52.6</v>
      </c>
      <c r="DZ7" s="64">
        <f t="shared" si="24"/>
        <v>54.2</v>
      </c>
      <c r="EA7" s="64">
        <f t="shared" si="24"/>
        <v>53.8</v>
      </c>
      <c r="EB7" s="64"/>
      <c r="EC7" s="64">
        <f>EC8</f>
        <v>67.099999999999994</v>
      </c>
      <c r="ED7" s="64">
        <f t="shared" ref="ED7:EL7" si="25">ED8</f>
        <v>80.2</v>
      </c>
      <c r="EE7" s="64">
        <f t="shared" si="25"/>
        <v>75.099999999999994</v>
      </c>
      <c r="EF7" s="64">
        <f t="shared" si="25"/>
        <v>78.099999999999994</v>
      </c>
      <c r="EG7" s="64">
        <f t="shared" si="25"/>
        <v>82.2</v>
      </c>
      <c r="EH7" s="64">
        <f t="shared" si="25"/>
        <v>59.1</v>
      </c>
      <c r="EI7" s="64">
        <f t="shared" si="25"/>
        <v>68.900000000000006</v>
      </c>
      <c r="EJ7" s="64">
        <f t="shared" si="25"/>
        <v>68</v>
      </c>
      <c r="EK7" s="64">
        <f t="shared" si="25"/>
        <v>70</v>
      </c>
      <c r="EL7" s="64">
        <f t="shared" si="25"/>
        <v>71</v>
      </c>
      <c r="EM7" s="64"/>
      <c r="EN7" s="65">
        <f>EN8</f>
        <v>31037646</v>
      </c>
      <c r="EO7" s="65">
        <f t="shared" ref="EO7:EW7" si="26">EO8</f>
        <v>31280202</v>
      </c>
      <c r="EP7" s="65">
        <f t="shared" si="26"/>
        <v>31979778</v>
      </c>
      <c r="EQ7" s="65">
        <f t="shared" si="26"/>
        <v>32046111</v>
      </c>
      <c r="ER7" s="65">
        <f t="shared" si="26"/>
        <v>32121434</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314013</v>
      </c>
      <c r="D8" s="67">
        <v>46</v>
      </c>
      <c r="E8" s="67">
        <v>6</v>
      </c>
      <c r="F8" s="67">
        <v>0</v>
      </c>
      <c r="G8" s="67">
        <v>1</v>
      </c>
      <c r="H8" s="67" t="s">
        <v>129</v>
      </c>
      <c r="I8" s="67" t="s">
        <v>130</v>
      </c>
      <c r="J8" s="67" t="s">
        <v>131</v>
      </c>
      <c r="K8" s="67" t="s">
        <v>132</v>
      </c>
      <c r="L8" s="67" t="s">
        <v>133</v>
      </c>
      <c r="M8" s="67" t="s">
        <v>134</v>
      </c>
      <c r="N8" s="67" t="s">
        <v>135</v>
      </c>
      <c r="O8" s="67" t="s">
        <v>136</v>
      </c>
      <c r="P8" s="67" t="s">
        <v>137</v>
      </c>
      <c r="Q8" s="68">
        <v>8</v>
      </c>
      <c r="R8" s="67" t="s">
        <v>138</v>
      </c>
      <c r="S8" s="67" t="s">
        <v>139</v>
      </c>
      <c r="T8" s="67" t="s">
        <v>140</v>
      </c>
      <c r="U8" s="68">
        <v>4746</v>
      </c>
      <c r="V8" s="68">
        <v>6645</v>
      </c>
      <c r="W8" s="67" t="s">
        <v>141</v>
      </c>
      <c r="X8" s="69" t="s">
        <v>142</v>
      </c>
      <c r="Y8" s="68">
        <v>59</v>
      </c>
      <c r="Z8" s="68">
        <v>40</v>
      </c>
      <c r="AA8" s="68" t="s">
        <v>138</v>
      </c>
      <c r="AB8" s="68" t="s">
        <v>138</v>
      </c>
      <c r="AC8" s="68" t="s">
        <v>138</v>
      </c>
      <c r="AD8" s="68">
        <v>99</v>
      </c>
      <c r="AE8" s="68">
        <v>54</v>
      </c>
      <c r="AF8" s="68">
        <v>34</v>
      </c>
      <c r="AG8" s="68">
        <v>88</v>
      </c>
      <c r="AH8" s="70">
        <v>104.5</v>
      </c>
      <c r="AI8" s="70">
        <v>102</v>
      </c>
      <c r="AJ8" s="70">
        <v>100</v>
      </c>
      <c r="AK8" s="70">
        <v>94.6</v>
      </c>
      <c r="AL8" s="70">
        <v>97</v>
      </c>
      <c r="AM8" s="70">
        <v>97.7</v>
      </c>
      <c r="AN8" s="70">
        <v>98.5</v>
      </c>
      <c r="AO8" s="70">
        <v>98</v>
      </c>
      <c r="AP8" s="70">
        <v>98.4</v>
      </c>
      <c r="AQ8" s="70">
        <v>98.2</v>
      </c>
      <c r="AR8" s="70">
        <v>98.5</v>
      </c>
      <c r="AS8" s="70">
        <v>84.4</v>
      </c>
      <c r="AT8" s="70">
        <v>81.7</v>
      </c>
      <c r="AU8" s="70">
        <v>80.900000000000006</v>
      </c>
      <c r="AV8" s="70">
        <v>72.099999999999994</v>
      </c>
      <c r="AW8" s="70">
        <v>74.3</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69.5</v>
      </c>
      <c r="BP8" s="70">
        <v>67.8</v>
      </c>
      <c r="BQ8" s="70">
        <v>67.2</v>
      </c>
      <c r="BR8" s="70">
        <v>63.6</v>
      </c>
      <c r="BS8" s="70">
        <v>65.7</v>
      </c>
      <c r="BT8" s="70">
        <v>68.599999999999994</v>
      </c>
      <c r="BU8" s="70">
        <v>67.400000000000006</v>
      </c>
      <c r="BV8" s="70">
        <v>66.599999999999994</v>
      </c>
      <c r="BW8" s="70">
        <v>66.8</v>
      </c>
      <c r="BX8" s="70">
        <v>67.900000000000006</v>
      </c>
      <c r="BY8" s="70">
        <v>74.8</v>
      </c>
      <c r="BZ8" s="71">
        <v>18785</v>
      </c>
      <c r="CA8" s="71">
        <v>19565</v>
      </c>
      <c r="CB8" s="71">
        <v>20016</v>
      </c>
      <c r="CC8" s="71">
        <v>19548</v>
      </c>
      <c r="CD8" s="71">
        <v>19498</v>
      </c>
      <c r="CE8" s="71">
        <v>23475</v>
      </c>
      <c r="CF8" s="71">
        <v>23857</v>
      </c>
      <c r="CG8" s="71">
        <v>24371</v>
      </c>
      <c r="CH8" s="71">
        <v>24882</v>
      </c>
      <c r="CI8" s="71">
        <v>25249</v>
      </c>
      <c r="CJ8" s="70">
        <v>50718</v>
      </c>
      <c r="CK8" s="71">
        <v>7528</v>
      </c>
      <c r="CL8" s="71">
        <v>7655</v>
      </c>
      <c r="CM8" s="71">
        <v>7534</v>
      </c>
      <c r="CN8" s="71">
        <v>7529</v>
      </c>
      <c r="CO8" s="71">
        <v>7363</v>
      </c>
      <c r="CP8" s="71">
        <v>8603</v>
      </c>
      <c r="CQ8" s="71">
        <v>8471</v>
      </c>
      <c r="CR8" s="71">
        <v>8736</v>
      </c>
      <c r="CS8" s="71">
        <v>8797</v>
      </c>
      <c r="CT8" s="71">
        <v>8852</v>
      </c>
      <c r="CU8" s="70">
        <v>14202</v>
      </c>
      <c r="CV8" s="71">
        <v>61.6</v>
      </c>
      <c r="CW8" s="71">
        <v>62.9</v>
      </c>
      <c r="CX8" s="71">
        <v>66.8</v>
      </c>
      <c r="CY8" s="71">
        <v>76.8</v>
      </c>
      <c r="CZ8" s="71">
        <v>76.2</v>
      </c>
      <c r="DA8" s="71">
        <v>65</v>
      </c>
      <c r="DB8" s="71">
        <v>67.5</v>
      </c>
      <c r="DC8" s="71">
        <v>67.5</v>
      </c>
      <c r="DD8" s="71">
        <v>69.5</v>
      </c>
      <c r="DE8" s="71">
        <v>70.3</v>
      </c>
      <c r="DF8" s="71">
        <v>55</v>
      </c>
      <c r="DG8" s="71">
        <v>10.7</v>
      </c>
      <c r="DH8" s="71">
        <v>9.6</v>
      </c>
      <c r="DI8" s="71">
        <v>9.9</v>
      </c>
      <c r="DJ8" s="71">
        <v>10.9</v>
      </c>
      <c r="DK8" s="71">
        <v>9.6999999999999993</v>
      </c>
      <c r="DL8" s="71">
        <v>19</v>
      </c>
      <c r="DM8" s="71">
        <v>17.899999999999999</v>
      </c>
      <c r="DN8" s="71">
        <v>17.899999999999999</v>
      </c>
      <c r="DO8" s="71">
        <v>17.399999999999999</v>
      </c>
      <c r="DP8" s="71">
        <v>17</v>
      </c>
      <c r="DQ8" s="71">
        <v>24.3</v>
      </c>
      <c r="DR8" s="70">
        <v>61.5</v>
      </c>
      <c r="DS8" s="70">
        <v>69.5</v>
      </c>
      <c r="DT8" s="70">
        <v>70.400000000000006</v>
      </c>
      <c r="DU8" s="70">
        <v>73.2</v>
      </c>
      <c r="DV8" s="70">
        <v>76.099999999999994</v>
      </c>
      <c r="DW8" s="70">
        <v>43.9</v>
      </c>
      <c r="DX8" s="70">
        <v>52.4</v>
      </c>
      <c r="DY8" s="70">
        <v>52.6</v>
      </c>
      <c r="DZ8" s="70">
        <v>54.2</v>
      </c>
      <c r="EA8" s="70">
        <v>53.8</v>
      </c>
      <c r="EB8" s="70">
        <v>51.6</v>
      </c>
      <c r="EC8" s="70">
        <v>67.099999999999994</v>
      </c>
      <c r="ED8" s="70">
        <v>80.2</v>
      </c>
      <c r="EE8" s="70">
        <v>75.099999999999994</v>
      </c>
      <c r="EF8" s="70">
        <v>78.099999999999994</v>
      </c>
      <c r="EG8" s="70">
        <v>82.2</v>
      </c>
      <c r="EH8" s="70">
        <v>59.1</v>
      </c>
      <c r="EI8" s="70">
        <v>68.900000000000006</v>
      </c>
      <c r="EJ8" s="70">
        <v>68</v>
      </c>
      <c r="EK8" s="70">
        <v>70</v>
      </c>
      <c r="EL8" s="70">
        <v>71</v>
      </c>
      <c r="EM8" s="70">
        <v>67.599999999999994</v>
      </c>
      <c r="EN8" s="71">
        <v>31037646</v>
      </c>
      <c r="EO8" s="71">
        <v>31280202</v>
      </c>
      <c r="EP8" s="71">
        <v>31979778</v>
      </c>
      <c r="EQ8" s="71">
        <v>32046111</v>
      </c>
      <c r="ER8" s="71">
        <v>32121434</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2019-03-04T01:38:28Z</cp:lastPrinted>
  <dcterms:modified xsi:type="dcterms:W3CDTF">2019-03-04T01:39:23Z</dcterms:modified>
</cp:coreProperties>
</file>