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tabRatio="756" activeTab="0"/>
  </bookViews>
  <sheets>
    <sheet name="６財政" sheetId="1" r:id="rId1"/>
    <sheet name="6-1-1" sheetId="2" r:id="rId2"/>
    <sheet name="6-1-2,3" sheetId="3" r:id="rId3"/>
    <sheet name="6-2" sheetId="4" r:id="rId4"/>
    <sheet name="6-3" sheetId="5" r:id="rId5"/>
    <sheet name="6-4" sheetId="6" r:id="rId6"/>
    <sheet name="6-5" sheetId="7" r:id="rId7"/>
    <sheet name="6-6" sheetId="8" r:id="rId8"/>
    <sheet name="6-7-1" sheetId="9" r:id="rId9"/>
    <sheet name="6-7-2" sheetId="10" r:id="rId10"/>
    <sheet name="6-7-3" sheetId="11" r:id="rId11"/>
    <sheet name="6-8" sheetId="12" r:id="rId12"/>
    <sheet name="6-9" sheetId="13" r:id="rId13"/>
    <sheet name="6-10" sheetId="14" r:id="rId14"/>
    <sheet name="6-11" sheetId="15" r:id="rId15"/>
    <sheet name="6-12" sheetId="16" r:id="rId16"/>
  </sheets>
  <externalReferences>
    <externalReference r:id="rId19"/>
  </externalReferences>
  <definedNames>
    <definedName name="_xlnm.Print_Area" localSheetId="13">'6-10'!$A$1:$H$37</definedName>
    <definedName name="_xlnm.Print_Area" localSheetId="14">'6-11'!$A$1:$K$78</definedName>
    <definedName name="_xlnm.Print_Area" localSheetId="1">'6-1-1'!$A$1:$O$85</definedName>
    <definedName name="_xlnm.Print_Area" localSheetId="15">'6-12'!$A$1:$J$79</definedName>
    <definedName name="_xlnm.Print_Area" localSheetId="2">'6-1-2,3'!$A$1:$J$59</definedName>
    <definedName name="_xlnm.Print_Area" localSheetId="3">'6-2'!$A$1:$P$46</definedName>
    <definedName name="_xlnm.Print_Area" localSheetId="5">'6-4'!$A$1:$I$20</definedName>
    <definedName name="_xlnm.Print_Area" localSheetId="6">'6-5'!$A$1:$X$61</definedName>
    <definedName name="_xlnm.Print_Area" localSheetId="7">'6-6'!$A$1:$T$46</definedName>
    <definedName name="_xlnm.Print_Area" localSheetId="8">'6-7-1'!$A$1:$R$47</definedName>
    <definedName name="_xlnm.Print_Area" localSheetId="9">'6-7-2'!$A$1:$V$52</definedName>
    <definedName name="_xlnm.Print_Area" localSheetId="10">'6-7-3'!$A$1:$T$50</definedName>
    <definedName name="_xlnm.Print_Area" localSheetId="11">'6-8'!$A$1:$J$69</definedName>
    <definedName name="_xlnm.Print_Area" localSheetId="12">'6-9'!$A$1:$K$63</definedName>
    <definedName name="Z_54EF7C1C_097D_4DF9_A7D5_6487C31D28FA_.wvu.PrintArea" localSheetId="12" hidden="1">'6-9'!$A$1:$K$29</definedName>
    <definedName name="Z_9EB6B241_2AB1_4A6C_810D_B1AA40F35241_.wvu.Cols" localSheetId="11" hidden="1">'6-8'!#REF!</definedName>
    <definedName name="Z_9EB6B241_2AB1_4A6C_810D_B1AA40F35241_.wvu.PrintArea" localSheetId="11" hidden="1">'6-8'!$A$1:$J$35</definedName>
    <definedName name="Z_F26FFE78_87A5_4504_BBB8_F1E094FE21E4_.wvu.PrintArea" localSheetId="13" hidden="1">'6-10'!$A$1:$H$34</definedName>
    <definedName name="Z_F26FFE78_87A5_4504_BBB8_F1E094FE21E4_.wvu.PrintArea" localSheetId="1" hidden="1">'6-1-1'!$A$1:$O$83</definedName>
    <definedName name="Z_F26FFE78_87A5_4504_BBB8_F1E094FE21E4_.wvu.PrintArea" localSheetId="15" hidden="1">'6-12'!$A$1:$I$77</definedName>
    <definedName name="Z_F26FFE78_87A5_4504_BBB8_F1E094FE21E4_.wvu.PrintArea" localSheetId="2" hidden="1">'6-1-2,3'!$A$2:$N$27</definedName>
    <definedName name="Z_F26FFE78_87A5_4504_BBB8_F1E094FE21E4_.wvu.PrintArea" localSheetId="3" hidden="1">'6-2'!$A$1:$L$42</definedName>
    <definedName name="Z_F26FFE78_87A5_4504_BBB8_F1E094FE21E4_.wvu.PrintArea" localSheetId="5" hidden="1">'6-4'!$A$1:$H$18</definedName>
    <definedName name="Z_F26FFE78_87A5_4504_BBB8_F1E094FE21E4_.wvu.PrintArea" localSheetId="6" hidden="1">'6-5'!$A$1:$X$44</definedName>
  </definedNames>
  <calcPr calcMode="manual" fullCalcOnLoad="1"/>
</workbook>
</file>

<file path=xl/sharedStrings.xml><?xml version="1.0" encoding="utf-8"?>
<sst xmlns="http://schemas.openxmlformats.org/spreadsheetml/2006/main" count="1331" uniqueCount="786">
  <si>
    <t>財政</t>
  </si>
  <si>
    <r>
      <t>６－１　県財政の科目別歳入・歳出</t>
    </r>
    <r>
      <rPr>
        <sz val="16"/>
        <rFont val="ＭＳ 明朝"/>
        <family val="1"/>
      </rPr>
      <t xml:space="preserve">（平成25～29年度）　　　 </t>
    </r>
  </si>
  <si>
    <t>１　一般会計</t>
  </si>
  <si>
    <t>歳                  入</t>
  </si>
  <si>
    <t>歳                  出</t>
  </si>
  <si>
    <t>（単位　千円）</t>
  </si>
  <si>
    <t>款     項</t>
  </si>
  <si>
    <t>収入済額</t>
  </si>
  <si>
    <t>構成比</t>
  </si>
  <si>
    <t>支出済額</t>
  </si>
  <si>
    <t>平成</t>
  </si>
  <si>
    <t>25　年度</t>
  </si>
  <si>
    <t>県税</t>
  </si>
  <si>
    <t>議会費</t>
  </si>
  <si>
    <t>県民税</t>
  </si>
  <si>
    <t>総務費</t>
  </si>
  <si>
    <t>事業税</t>
  </si>
  <si>
    <t>総務管理費</t>
  </si>
  <si>
    <t>地方消費税</t>
  </si>
  <si>
    <t>企画費</t>
  </si>
  <si>
    <t>不動産取得税</t>
  </si>
  <si>
    <t>徴税費</t>
  </si>
  <si>
    <t>県たばこ税</t>
  </si>
  <si>
    <t>市町村振興費</t>
  </si>
  <si>
    <t>ゴルフ場利用税</t>
  </si>
  <si>
    <t>選挙費</t>
  </si>
  <si>
    <t>自動車取得税</t>
  </si>
  <si>
    <t>防災費</t>
  </si>
  <si>
    <t>軽油引取税</t>
  </si>
  <si>
    <t>統計調査費</t>
  </si>
  <si>
    <t>自動車税</t>
  </si>
  <si>
    <t>人事委員会費</t>
  </si>
  <si>
    <t>鉱区税</t>
  </si>
  <si>
    <t>監査委員費</t>
  </si>
  <si>
    <t>狩猟税</t>
  </si>
  <si>
    <t>民生費</t>
  </si>
  <si>
    <t>産業廃棄物処分場税</t>
  </si>
  <si>
    <t>社会福祉費</t>
  </si>
  <si>
    <t>児童福祉費</t>
  </si>
  <si>
    <t>地方消費税清算金</t>
  </si>
  <si>
    <t>生活保護費</t>
  </si>
  <si>
    <t>災害救助費</t>
  </si>
  <si>
    <t>地方譲与税</t>
  </si>
  <si>
    <t>衛生費</t>
  </si>
  <si>
    <t>地方法人特別譲与税</t>
  </si>
  <si>
    <t>公衆衛生費</t>
  </si>
  <si>
    <t>地方揮発油譲与税</t>
  </si>
  <si>
    <t>環境衛生費</t>
  </si>
  <si>
    <t>石油ガス譲与税</t>
  </si>
  <si>
    <t>保健所費</t>
  </si>
  <si>
    <t>航空機燃料譲与税</t>
  </si>
  <si>
    <t>医薬費</t>
  </si>
  <si>
    <t>労働費</t>
  </si>
  <si>
    <t>地方特例交付金</t>
  </si>
  <si>
    <t>労政費</t>
  </si>
  <si>
    <t>職業訓練費</t>
  </si>
  <si>
    <t>地方交付税</t>
  </si>
  <si>
    <t>労働委員会費</t>
  </si>
  <si>
    <t>農林水産業費</t>
  </si>
  <si>
    <t>交通安全対策特別交付金</t>
  </si>
  <si>
    <t>農業費</t>
  </si>
  <si>
    <t>畜産業費</t>
  </si>
  <si>
    <t>分担金及び負担金</t>
  </si>
  <si>
    <t>農地費</t>
  </si>
  <si>
    <t>分担金</t>
  </si>
  <si>
    <t>林業費</t>
  </si>
  <si>
    <t>負担金</t>
  </si>
  <si>
    <t>水産業費</t>
  </si>
  <si>
    <t>商工費</t>
  </si>
  <si>
    <t>使用料及び手数料</t>
  </si>
  <si>
    <t>商業費</t>
  </si>
  <si>
    <t>使用料</t>
  </si>
  <si>
    <t>工鉱業費</t>
  </si>
  <si>
    <t>手数料</t>
  </si>
  <si>
    <t>観光費</t>
  </si>
  <si>
    <t>土木費</t>
  </si>
  <si>
    <t>国庫支出金</t>
  </si>
  <si>
    <t>土木管理費</t>
  </si>
  <si>
    <t>国庫負担金</t>
  </si>
  <si>
    <t>道路橋りょう費</t>
  </si>
  <si>
    <t>国庫補助金</t>
  </si>
  <si>
    <t>河川海岸費</t>
  </si>
  <si>
    <t>委託金</t>
  </si>
  <si>
    <t>港湾費</t>
  </si>
  <si>
    <t>都市計画費</t>
  </si>
  <si>
    <t>財産収入</t>
  </si>
  <si>
    <t>住宅費</t>
  </si>
  <si>
    <t>財産運用収入</t>
  </si>
  <si>
    <t>警察費</t>
  </si>
  <si>
    <t>財産売払収入</t>
  </si>
  <si>
    <t>警察管理費</t>
  </si>
  <si>
    <t>警察活動費</t>
  </si>
  <si>
    <t>寄附金</t>
  </si>
  <si>
    <t>教育費</t>
  </si>
  <si>
    <t>教育総務費</t>
  </si>
  <si>
    <t>繰入金</t>
  </si>
  <si>
    <t>小学校費</t>
  </si>
  <si>
    <t>特別会計繰入金</t>
  </si>
  <si>
    <t>中学校費</t>
  </si>
  <si>
    <t>基金繰入金</t>
  </si>
  <si>
    <t>高等学校費</t>
  </si>
  <si>
    <t>特別支援学校費</t>
  </si>
  <si>
    <t>繰越金</t>
  </si>
  <si>
    <t>社会教育費</t>
  </si>
  <si>
    <t>保健体育費</t>
  </si>
  <si>
    <t>諸収入</t>
  </si>
  <si>
    <t>災害復旧費</t>
  </si>
  <si>
    <t>延滞金、加算金及び過料</t>
  </si>
  <si>
    <t>農林水産施設災害復旧費</t>
  </si>
  <si>
    <t>県預金利子</t>
  </si>
  <si>
    <t>土木施設災害復旧費</t>
  </si>
  <si>
    <t>公営企業貸付金元利収入</t>
  </si>
  <si>
    <t>公債費</t>
  </si>
  <si>
    <t>貸付金元利収入</t>
  </si>
  <si>
    <t>諸支出金</t>
  </si>
  <si>
    <t>受託事業収入</t>
  </si>
  <si>
    <t>公営企業支出金</t>
  </si>
  <si>
    <t>収益事業収入</t>
  </si>
  <si>
    <t>利子割精算金収入</t>
  </si>
  <si>
    <t>利子割交付金</t>
  </si>
  <si>
    <t>雑入</t>
  </si>
  <si>
    <t>配当割交付金</t>
  </si>
  <si>
    <t>株式等譲渡所得割交付金</t>
  </si>
  <si>
    <t>県債</t>
  </si>
  <si>
    <t>地方消費税交付金</t>
  </si>
  <si>
    <t>ゴルフ場利用税交付金</t>
  </si>
  <si>
    <t>自動車取得税交付金</t>
  </si>
  <si>
    <t>利子割精算金</t>
  </si>
  <si>
    <t>県税還付金</t>
  </si>
  <si>
    <t>予備費</t>
  </si>
  <si>
    <t>-</t>
  </si>
  <si>
    <t>資料：県財政課「鳥取県歳入歳出決算書」</t>
  </si>
  <si>
    <t>２   特別会計</t>
  </si>
  <si>
    <t>（単位　千円）</t>
  </si>
  <si>
    <t>年度・区分</t>
  </si>
  <si>
    <t>支出済額</t>
  </si>
  <si>
    <t>25  年度</t>
  </si>
  <si>
    <t>用品調達等集中管理事業</t>
  </si>
  <si>
    <t>公債管理</t>
  </si>
  <si>
    <t>給与集中管理</t>
  </si>
  <si>
    <t>母子父子寡婦福祉資金貸付事業</t>
  </si>
  <si>
    <t>天神川流域下水道事業</t>
  </si>
  <si>
    <t>中小企業近代化資金助成事業</t>
  </si>
  <si>
    <t>就農支援資金貸付事業</t>
  </si>
  <si>
    <t>林業・木材産業改善資金助成事業</t>
  </si>
  <si>
    <t>県営林事業</t>
  </si>
  <si>
    <t>県営境港水産施設事業</t>
  </si>
  <si>
    <t>沿岸漁業改善資金助成事業</t>
  </si>
  <si>
    <t>港湾整備事業</t>
  </si>
  <si>
    <t>収入証紙</t>
  </si>
  <si>
    <t>県立学校農業実習</t>
  </si>
  <si>
    <t>育英奨学事業</t>
  </si>
  <si>
    <t>３  企業会計</t>
  </si>
  <si>
    <t>平成</t>
  </si>
  <si>
    <t>25  年度</t>
  </si>
  <si>
    <t>電気事業</t>
  </si>
  <si>
    <t>収　　益　　的</t>
  </si>
  <si>
    <t>資　　本　　的</t>
  </si>
  <si>
    <t>工業用水道事業</t>
  </si>
  <si>
    <t>収　　益　　的</t>
  </si>
  <si>
    <t>資　　本　　的</t>
  </si>
  <si>
    <t>埋立事業</t>
  </si>
  <si>
    <t>収　　益　　的</t>
  </si>
  <si>
    <t>資　　本　　的</t>
  </si>
  <si>
    <t>病院事業</t>
  </si>
  <si>
    <t>資　　本　　的</t>
  </si>
  <si>
    <r>
      <t>６－２  県財政の性質別歳出（普通会計）</t>
    </r>
    <r>
      <rPr>
        <sz val="16"/>
        <rFont val="ＭＳ 明朝"/>
        <family val="1"/>
      </rPr>
      <t xml:space="preserve">（平成25～29年度） </t>
    </r>
    <r>
      <rPr>
        <sz val="14"/>
        <rFont val="ＭＳ 明朝"/>
        <family val="1"/>
      </rPr>
      <t xml:space="preserve"> </t>
    </r>
  </si>
  <si>
    <t>年  度</t>
  </si>
  <si>
    <t>総  額</t>
  </si>
  <si>
    <t xml:space="preserve">義務的経費  </t>
  </si>
  <si>
    <t>維持補修費</t>
  </si>
  <si>
    <t>扶助費</t>
  </si>
  <si>
    <t>投資的経費</t>
  </si>
  <si>
    <t>人件費</t>
  </si>
  <si>
    <t>物件費</t>
  </si>
  <si>
    <t>その他　1)</t>
  </si>
  <si>
    <t>補助事業費</t>
  </si>
  <si>
    <t>普通</t>
  </si>
  <si>
    <t>災  害</t>
  </si>
  <si>
    <t>失対</t>
  </si>
  <si>
    <t>平成</t>
  </si>
  <si>
    <t>25年度</t>
  </si>
  <si>
    <t>26</t>
  </si>
  <si>
    <t>27</t>
  </si>
  <si>
    <t>28</t>
  </si>
  <si>
    <t>29</t>
  </si>
  <si>
    <t>29</t>
  </si>
  <si>
    <t>投資的経費</t>
  </si>
  <si>
    <t>繰出金</t>
  </si>
  <si>
    <t>単独事業費</t>
  </si>
  <si>
    <t>その他  2)</t>
  </si>
  <si>
    <t>失対</t>
  </si>
  <si>
    <t>26</t>
  </si>
  <si>
    <t>27</t>
  </si>
  <si>
    <t>28</t>
  </si>
  <si>
    <t>　１）補助費等、積立金、投資・出資金、貸付金</t>
  </si>
  <si>
    <t>　２）国直轄事業・受託事業等</t>
  </si>
  <si>
    <t>資料：県財政課 「決算状況報告書」</t>
  </si>
  <si>
    <r>
      <t>６－３　県債現在高</t>
    </r>
    <r>
      <rPr>
        <sz val="16"/>
        <rFont val="ＭＳ 明朝"/>
        <family val="1"/>
      </rPr>
      <t>（平成25～29年度）</t>
    </r>
  </si>
  <si>
    <t>年度末現在。</t>
  </si>
  <si>
    <t>（単位　千円）</t>
  </si>
  <si>
    <t>区　　　　分</t>
  </si>
  <si>
    <t>平成25年度</t>
  </si>
  <si>
    <t>平成26年度</t>
  </si>
  <si>
    <t>平成27年度</t>
  </si>
  <si>
    <t>平成29年度</t>
  </si>
  <si>
    <t>平成28年度</t>
  </si>
  <si>
    <t>借入額</t>
  </si>
  <si>
    <t>償還額</t>
  </si>
  <si>
    <t>年度末
現在高</t>
  </si>
  <si>
    <t>(Ａ）</t>
  </si>
  <si>
    <t>（Ｂ）</t>
  </si>
  <si>
    <t>(Ｃ)</t>
  </si>
  <si>
    <t>(Ａ＋Ｂ－Ｃ)</t>
  </si>
  <si>
    <t>合計</t>
  </si>
  <si>
    <t>一般会計債</t>
  </si>
  <si>
    <t>普通債</t>
  </si>
  <si>
    <t>土木</t>
  </si>
  <si>
    <t>農林水産</t>
  </si>
  <si>
    <t>教育</t>
  </si>
  <si>
    <t>公営住宅</t>
  </si>
  <si>
    <t>民生</t>
  </si>
  <si>
    <t>衛生</t>
  </si>
  <si>
    <t>臨時財政対策債</t>
  </si>
  <si>
    <t>その他</t>
  </si>
  <si>
    <t>災害復旧債</t>
  </si>
  <si>
    <t>特別会計債</t>
  </si>
  <si>
    <t>母子寡婦福祉資金貸付事業</t>
  </si>
  <si>
    <t>中小企業高度化資金貸付事業</t>
  </si>
  <si>
    <t>農業改良資金貸付事業</t>
  </si>
  <si>
    <t>公有林整備事業</t>
  </si>
  <si>
    <t>境港水産施設事業</t>
  </si>
  <si>
    <t>天神川流域下水道事業</t>
  </si>
  <si>
    <t>港湾整備事業債</t>
  </si>
  <si>
    <t>地域開発事業債</t>
  </si>
  <si>
    <t>（注）県債高は、満期一括償還方式の県債の満期一括償還に備えるための積立金を県債償還として扱わないものとした場合の</t>
  </si>
  <si>
    <t>　　　数値。</t>
  </si>
  <si>
    <t>資料：県財政課「県債現在額調」</t>
  </si>
  <si>
    <r>
      <t>６－４　県公有財産</t>
    </r>
    <r>
      <rPr>
        <sz val="16"/>
        <rFont val="ＭＳ 明朝"/>
        <family val="1"/>
      </rPr>
      <t>（平成25～29年度）</t>
    </r>
  </si>
  <si>
    <t>年度末現在。</t>
  </si>
  <si>
    <t>区     分</t>
  </si>
  <si>
    <t>単位</t>
  </si>
  <si>
    <t>平成25年度</t>
  </si>
  <si>
    <t>平成26年度</t>
  </si>
  <si>
    <t>平成27年度</t>
  </si>
  <si>
    <t>平成28年度</t>
  </si>
  <si>
    <t>平成29年度</t>
  </si>
  <si>
    <t>土地</t>
  </si>
  <si>
    <t>㎡</t>
  </si>
  <si>
    <t>建物</t>
  </si>
  <si>
    <t>山林（所有権を除く）</t>
  </si>
  <si>
    <t>㎡</t>
  </si>
  <si>
    <t>立木</t>
  </si>
  <si>
    <r>
      <t xml:space="preserve"> ｍ</t>
    </r>
    <r>
      <rPr>
        <vertAlign val="superscript"/>
        <sz val="10"/>
        <rFont val="ＭＳ 明朝"/>
        <family val="1"/>
      </rPr>
      <t>3</t>
    </r>
  </si>
  <si>
    <t>動産（船舶数）</t>
  </si>
  <si>
    <t>隻</t>
  </si>
  <si>
    <t>動産
（船舶トン数）</t>
  </si>
  <si>
    <t>トン</t>
  </si>
  <si>
    <t>動産（航空機）</t>
  </si>
  <si>
    <t>機</t>
  </si>
  <si>
    <t>物権（地上権等）</t>
  </si>
  <si>
    <t>㎡</t>
  </si>
  <si>
    <t>無体財産権（特許権）</t>
  </si>
  <si>
    <t>件</t>
  </si>
  <si>
    <t>有価証券</t>
  </si>
  <si>
    <t>千円</t>
  </si>
  <si>
    <t>出資による権利</t>
  </si>
  <si>
    <t>（注）公営企業財産は含まない。</t>
  </si>
  <si>
    <t>資料：県財源確保推進課「県有財産の状況」</t>
  </si>
  <si>
    <r>
      <t>６－５  市町村,科目別市町村財政歳入</t>
    </r>
    <r>
      <rPr>
        <sz val="16"/>
        <rFont val="ＭＳ 明朝"/>
        <family val="1"/>
      </rPr>
      <t xml:space="preserve"> </t>
    </r>
    <r>
      <rPr>
        <sz val="22"/>
        <rFont val="ＭＳ 明朝"/>
        <family val="1"/>
      </rPr>
      <t>（普通会計）</t>
    </r>
    <r>
      <rPr>
        <sz val="16"/>
        <rFont val="ＭＳ 明朝"/>
        <family val="1"/>
      </rPr>
      <t>（</t>
    </r>
    <r>
      <rPr>
        <sz val="14"/>
        <rFont val="ＭＳ 明朝"/>
        <family val="1"/>
      </rPr>
      <t xml:space="preserve">平成24～28年度） </t>
    </r>
  </si>
  <si>
    <t xml:space="preserve"> </t>
  </si>
  <si>
    <t>年度・市町村</t>
  </si>
  <si>
    <t>総  額</t>
  </si>
  <si>
    <t>税               等</t>
  </si>
  <si>
    <t>税         外         収         入</t>
  </si>
  <si>
    <t>年度
市町村</t>
  </si>
  <si>
    <t>総  額</t>
  </si>
  <si>
    <t>市町村税</t>
  </si>
  <si>
    <t>利子割
交付金</t>
  </si>
  <si>
    <t>自動車
取得税
交付金</t>
  </si>
  <si>
    <t>県支出金</t>
  </si>
  <si>
    <t>分担金
負担金
寄附金</t>
  </si>
  <si>
    <t>使用料
手数料</t>
  </si>
  <si>
    <t>地方債</t>
  </si>
  <si>
    <t>総  額</t>
  </si>
  <si>
    <t>(内)
市町村民税</t>
  </si>
  <si>
    <t>(内)
固定資産税</t>
  </si>
  <si>
    <t>平成</t>
  </si>
  <si>
    <t>年度</t>
  </si>
  <si>
    <t xml:space="preserve">  24年度</t>
  </si>
  <si>
    <t xml:space="preserve">  25</t>
  </si>
  <si>
    <t xml:space="preserve">  26</t>
  </si>
  <si>
    <t xml:space="preserve">  27</t>
  </si>
  <si>
    <t xml:space="preserve">  28</t>
  </si>
  <si>
    <t>構成比</t>
  </si>
  <si>
    <t>構成比</t>
  </si>
  <si>
    <t>市部</t>
  </si>
  <si>
    <t>市部</t>
  </si>
  <si>
    <t>郡部</t>
  </si>
  <si>
    <t>郡部</t>
  </si>
  <si>
    <t>１</t>
  </si>
  <si>
    <t>鳥取市</t>
  </si>
  <si>
    <t xml:space="preserve">１ </t>
  </si>
  <si>
    <t>２</t>
  </si>
  <si>
    <t>米子市</t>
  </si>
  <si>
    <t xml:space="preserve">２ </t>
  </si>
  <si>
    <t>３</t>
  </si>
  <si>
    <t>倉吉市</t>
  </si>
  <si>
    <t xml:space="preserve">３ </t>
  </si>
  <si>
    <t>４</t>
  </si>
  <si>
    <t>境港市</t>
  </si>
  <si>
    <t xml:space="preserve">４ </t>
  </si>
  <si>
    <t xml:space="preserve">Ａ </t>
  </si>
  <si>
    <t>岩美郡</t>
  </si>
  <si>
    <t>５</t>
  </si>
  <si>
    <t>岩美町</t>
  </si>
  <si>
    <t xml:space="preserve">５ </t>
  </si>
  <si>
    <t xml:space="preserve">Ｂ </t>
  </si>
  <si>
    <t>八頭郡</t>
  </si>
  <si>
    <t>６</t>
  </si>
  <si>
    <t>若桜町</t>
  </si>
  <si>
    <t xml:space="preserve">６ </t>
  </si>
  <si>
    <t>７</t>
  </si>
  <si>
    <t>智頭町</t>
  </si>
  <si>
    <t xml:space="preserve">７ </t>
  </si>
  <si>
    <t>８</t>
  </si>
  <si>
    <t>八頭町</t>
  </si>
  <si>
    <t xml:space="preserve">８ </t>
  </si>
  <si>
    <t xml:space="preserve">Ｃ </t>
  </si>
  <si>
    <t>東伯郡</t>
  </si>
  <si>
    <t xml:space="preserve">Ｃ </t>
  </si>
  <si>
    <t>９</t>
  </si>
  <si>
    <t>三朝町</t>
  </si>
  <si>
    <t xml:space="preserve">９ </t>
  </si>
  <si>
    <t>10</t>
  </si>
  <si>
    <t>湯梨浜町</t>
  </si>
  <si>
    <t xml:space="preserve">10 </t>
  </si>
  <si>
    <t>11</t>
  </si>
  <si>
    <t>琴浦町</t>
  </si>
  <si>
    <t xml:space="preserve">11 </t>
  </si>
  <si>
    <t>12</t>
  </si>
  <si>
    <t>北栄町</t>
  </si>
  <si>
    <t xml:space="preserve">12 </t>
  </si>
  <si>
    <t xml:space="preserve">Ｄ </t>
  </si>
  <si>
    <t>西伯郡</t>
  </si>
  <si>
    <t xml:space="preserve">Ｄ </t>
  </si>
  <si>
    <t>13</t>
  </si>
  <si>
    <t>日吉津村</t>
  </si>
  <si>
    <t xml:space="preserve">13 </t>
  </si>
  <si>
    <t>14</t>
  </si>
  <si>
    <t>大山町</t>
  </si>
  <si>
    <t xml:space="preserve">14 </t>
  </si>
  <si>
    <t>15</t>
  </si>
  <si>
    <t>南部町</t>
  </si>
  <si>
    <t xml:space="preserve">15 </t>
  </si>
  <si>
    <t>16</t>
  </si>
  <si>
    <t>伯耆町</t>
  </si>
  <si>
    <t xml:space="preserve">16 </t>
  </si>
  <si>
    <t xml:space="preserve">Ｅ </t>
  </si>
  <si>
    <t>日野郡</t>
  </si>
  <si>
    <t xml:space="preserve">Ｅ </t>
  </si>
  <si>
    <t>17</t>
  </si>
  <si>
    <t>日南町</t>
  </si>
  <si>
    <t xml:space="preserve">17 </t>
  </si>
  <si>
    <t>18</t>
  </si>
  <si>
    <t>日野町</t>
  </si>
  <si>
    <t xml:space="preserve">18 </t>
  </si>
  <si>
    <t>19</t>
  </si>
  <si>
    <t>江府町</t>
  </si>
  <si>
    <t xml:space="preserve">19 </t>
  </si>
  <si>
    <t>（注）「利子割交付金」には、利子割交付金、配当割交付金、株式等譲渡所得割交付金、地方消費税交付金、ゴルフ場利用税交付金、</t>
  </si>
  <si>
    <t>　　　国有提供施設等所在市町村助成交付金、交通安全対策特別交付金、特別地方消費税交付金、地方特例交付金を含む。</t>
  </si>
  <si>
    <t>資料：総務省「市町村別決算状況調」</t>
  </si>
  <si>
    <r>
      <t>６－６  市町村,科目別市町村財政歳出</t>
    </r>
    <r>
      <rPr>
        <sz val="22"/>
        <rFont val="ＭＳ 明朝"/>
        <family val="1"/>
      </rPr>
      <t>（普通会計）</t>
    </r>
  </si>
  <si>
    <r>
      <rPr>
        <sz val="16"/>
        <rFont val="ＭＳ 明朝"/>
        <family val="1"/>
      </rPr>
      <t>（平成24～28年度）</t>
    </r>
    <r>
      <rPr>
        <sz val="11"/>
        <rFont val="ＭＳ Ｐゴシック"/>
        <family val="3"/>
      </rPr>
      <t xml:space="preserve">   </t>
    </r>
  </si>
  <si>
    <t>総  額</t>
  </si>
  <si>
    <t>消防費</t>
  </si>
  <si>
    <t>前年度
繰上充用金</t>
  </si>
  <si>
    <t>年度
市町村</t>
  </si>
  <si>
    <t>24</t>
  </si>
  <si>
    <t xml:space="preserve">      24</t>
  </si>
  <si>
    <t>25</t>
  </si>
  <si>
    <t xml:space="preserve">  25</t>
  </si>
  <si>
    <t xml:space="preserve">      25</t>
  </si>
  <si>
    <t>26</t>
  </si>
  <si>
    <t xml:space="preserve">  26</t>
  </si>
  <si>
    <t>27</t>
  </si>
  <si>
    <t xml:space="preserve">  27</t>
  </si>
  <si>
    <t xml:space="preserve">      27</t>
  </si>
  <si>
    <t>28</t>
  </si>
  <si>
    <t>-</t>
  </si>
  <si>
    <t xml:space="preserve">  28</t>
  </si>
  <si>
    <t>構成比</t>
  </si>
  <si>
    <t>市部</t>
  </si>
  <si>
    <t>郡部</t>
  </si>
  <si>
    <t>２</t>
  </si>
  <si>
    <t>３</t>
  </si>
  <si>
    <t>４</t>
  </si>
  <si>
    <t>５</t>
  </si>
  <si>
    <t xml:space="preserve">５ </t>
  </si>
  <si>
    <t>６</t>
  </si>
  <si>
    <t xml:space="preserve">６ </t>
  </si>
  <si>
    <t>７</t>
  </si>
  <si>
    <t xml:space="preserve">７ </t>
  </si>
  <si>
    <t>８</t>
  </si>
  <si>
    <t xml:space="preserve">８ </t>
  </si>
  <si>
    <t xml:space="preserve">Ｃ </t>
  </si>
  <si>
    <t xml:space="preserve">Ｃ </t>
  </si>
  <si>
    <t>９</t>
  </si>
  <si>
    <t xml:space="preserve">９ </t>
  </si>
  <si>
    <t>10</t>
  </si>
  <si>
    <t xml:space="preserve">10 </t>
  </si>
  <si>
    <t>11</t>
  </si>
  <si>
    <t xml:space="preserve">11 </t>
  </si>
  <si>
    <t>12</t>
  </si>
  <si>
    <t xml:space="preserve">12 </t>
  </si>
  <si>
    <t xml:space="preserve">Ｄ </t>
  </si>
  <si>
    <t>13</t>
  </si>
  <si>
    <t xml:space="preserve">13 </t>
  </si>
  <si>
    <t>14</t>
  </si>
  <si>
    <t xml:space="preserve">14 </t>
  </si>
  <si>
    <t>15</t>
  </si>
  <si>
    <t xml:space="preserve">15 </t>
  </si>
  <si>
    <t>16</t>
  </si>
  <si>
    <t xml:space="preserve">16 </t>
  </si>
  <si>
    <t xml:space="preserve">Ｅ </t>
  </si>
  <si>
    <t>17</t>
  </si>
  <si>
    <t xml:space="preserve">17 </t>
  </si>
  <si>
    <t>18</t>
  </si>
  <si>
    <t xml:space="preserve">18 </t>
  </si>
  <si>
    <t>19</t>
  </si>
  <si>
    <t xml:space="preserve">19 </t>
  </si>
  <si>
    <r>
      <t>６－７　市町村,性質別市町村財政歳出</t>
    </r>
    <r>
      <rPr>
        <sz val="22"/>
        <rFont val="ＭＳ 明朝"/>
        <family val="1"/>
      </rPr>
      <t>（普通会計）</t>
    </r>
  </si>
  <si>
    <t xml:space="preserve">（平成24～28年度）   </t>
  </si>
  <si>
    <t>総   額</t>
  </si>
  <si>
    <t xml:space="preserve">消                      費          </t>
  </si>
  <si>
    <t xml:space="preserve">          </t>
  </si>
  <si>
    <t xml:space="preserve"> 的                     経                     費</t>
  </si>
  <si>
    <t xml:space="preserve">人           </t>
  </si>
  <si>
    <t xml:space="preserve">                             </t>
  </si>
  <si>
    <t xml:space="preserve">   件</t>
  </si>
  <si>
    <t xml:space="preserve"> 費</t>
  </si>
  <si>
    <t>議員・委員等
報酬手当</t>
  </si>
  <si>
    <t>市町村長等
特別職の給与</t>
  </si>
  <si>
    <t>職</t>
  </si>
  <si>
    <t>員     給</t>
  </si>
  <si>
    <t>地方公務員共済
組合等負担金</t>
  </si>
  <si>
    <t>退職金</t>
  </si>
  <si>
    <t>恩給及び
退職年金</t>
  </si>
  <si>
    <t>その他</t>
  </si>
  <si>
    <t>基本給</t>
  </si>
  <si>
    <t>その他の手当</t>
  </si>
  <si>
    <t>臨時職員給与</t>
  </si>
  <si>
    <t>　24年度</t>
  </si>
  <si>
    <t>　25</t>
  </si>
  <si>
    <t>　26</t>
  </si>
  <si>
    <t xml:space="preserve">      26</t>
  </si>
  <si>
    <t>　27</t>
  </si>
  <si>
    <t>　28</t>
  </si>
  <si>
    <t>構成比</t>
  </si>
  <si>
    <t>市部</t>
  </si>
  <si>
    <t>郡部</t>
  </si>
  <si>
    <t>２</t>
  </si>
  <si>
    <t>６</t>
  </si>
  <si>
    <t xml:space="preserve">６ </t>
  </si>
  <si>
    <t xml:space="preserve">７ </t>
  </si>
  <si>
    <t xml:space="preserve">８ </t>
  </si>
  <si>
    <t xml:space="preserve">Ｃ </t>
  </si>
  <si>
    <t xml:space="preserve">Ｃ </t>
  </si>
  <si>
    <t>９</t>
  </si>
  <si>
    <t>10</t>
  </si>
  <si>
    <t>11</t>
  </si>
  <si>
    <t xml:space="preserve">Ｄ </t>
  </si>
  <si>
    <t>14</t>
  </si>
  <si>
    <t>15</t>
  </si>
  <si>
    <t>16</t>
  </si>
  <si>
    <t>17</t>
  </si>
  <si>
    <t>18</t>
  </si>
  <si>
    <t>19</t>
  </si>
  <si>
    <t>資料：総務省「市町村別決算状況調」</t>
  </si>
  <si>
    <r>
      <t>６－７　市町村,性質別市町村財政歳出</t>
    </r>
    <r>
      <rPr>
        <sz val="22"/>
        <rFont val="ＭＳ 明朝"/>
        <family val="1"/>
      </rPr>
      <t>（普通会計）（続き）</t>
    </r>
  </si>
  <si>
    <t>（平成24～28年度）</t>
  </si>
  <si>
    <t>年度・市町村</t>
  </si>
  <si>
    <t>消　　　　　　　　　　費　　　　　　　　　　的　　　　　　　　　　経　　　　　</t>
  </si>
  <si>
    <t>費　　　　　（続き）</t>
  </si>
  <si>
    <t>投  資  的  経  費</t>
  </si>
  <si>
    <t>年度
市町村</t>
  </si>
  <si>
    <t>維持補修費</t>
  </si>
  <si>
    <t>補助費等</t>
  </si>
  <si>
    <t>総   額</t>
  </si>
  <si>
    <r>
      <t xml:space="preserve">普    </t>
    </r>
    <r>
      <rPr>
        <sz val="6"/>
        <rFont val="ＭＳ 明朝"/>
        <family val="1"/>
      </rPr>
      <t xml:space="preserve"> </t>
    </r>
    <r>
      <rPr>
        <sz val="11"/>
        <rFont val="ＭＳ Ｐゴシック"/>
        <family val="3"/>
      </rPr>
      <t xml:space="preserve">通    </t>
    </r>
    <r>
      <rPr>
        <sz val="6"/>
        <rFont val="ＭＳ 明朝"/>
        <family val="1"/>
      </rPr>
      <t xml:space="preserve"> </t>
    </r>
    <r>
      <rPr>
        <sz val="11"/>
        <rFont val="ＭＳ Ｐゴシック"/>
        <family val="3"/>
      </rPr>
      <t xml:space="preserve">建    </t>
    </r>
    <r>
      <rPr>
        <sz val="6"/>
        <rFont val="ＭＳ 明朝"/>
        <family val="1"/>
      </rPr>
      <t xml:space="preserve"> </t>
    </r>
    <r>
      <rPr>
        <sz val="11"/>
        <rFont val="ＭＳ Ｐゴシック"/>
        <family val="3"/>
      </rPr>
      <t xml:space="preserve">設    </t>
    </r>
    <r>
      <rPr>
        <sz val="6"/>
        <rFont val="ＭＳ 明朝"/>
        <family val="1"/>
      </rPr>
      <t xml:space="preserve"> </t>
    </r>
    <r>
      <rPr>
        <sz val="11"/>
        <rFont val="ＭＳ Ｐゴシック"/>
        <family val="3"/>
      </rPr>
      <t xml:space="preserve">事    </t>
    </r>
    <r>
      <rPr>
        <sz val="6"/>
        <rFont val="ＭＳ 明朝"/>
        <family val="1"/>
      </rPr>
      <t xml:space="preserve"> </t>
    </r>
    <r>
      <rPr>
        <sz val="11"/>
        <rFont val="ＭＳ Ｐゴシック"/>
        <family val="3"/>
      </rPr>
      <t xml:space="preserve">業    </t>
    </r>
    <r>
      <rPr>
        <sz val="6"/>
        <rFont val="ＭＳ 明朝"/>
        <family val="1"/>
      </rPr>
      <t xml:space="preserve"> </t>
    </r>
    <r>
      <rPr>
        <sz val="11"/>
        <rFont val="ＭＳ Ｐゴシック"/>
        <family val="3"/>
      </rPr>
      <t>費</t>
    </r>
  </si>
  <si>
    <t>賃   金</t>
  </si>
  <si>
    <t>旅   費</t>
  </si>
  <si>
    <t>交際費</t>
  </si>
  <si>
    <t>需用費</t>
  </si>
  <si>
    <t>役務費</t>
  </si>
  <si>
    <t>備品購入費</t>
  </si>
  <si>
    <t>委託料
その他</t>
  </si>
  <si>
    <t>補助事業費</t>
  </si>
  <si>
    <t>県営事業
負担金</t>
  </si>
  <si>
    <t>　25</t>
  </si>
  <si>
    <t>　26</t>
  </si>
  <si>
    <t>　28</t>
  </si>
  <si>
    <t>１</t>
  </si>
  <si>
    <t>４</t>
  </si>
  <si>
    <t>６</t>
  </si>
  <si>
    <t xml:space="preserve">Ｃ </t>
  </si>
  <si>
    <t xml:space="preserve">Ｄ </t>
  </si>
  <si>
    <t>16</t>
  </si>
  <si>
    <t>17</t>
  </si>
  <si>
    <t xml:space="preserve">（平成24～28年度）  </t>
  </si>
  <si>
    <t xml:space="preserve">    投       資       的       経       費       (続き)</t>
  </si>
  <si>
    <t>公</t>
  </si>
  <si>
    <t>債費</t>
  </si>
  <si>
    <t>積立金</t>
  </si>
  <si>
    <t>投資及び
出 資 金</t>
  </si>
  <si>
    <t>貸付金</t>
  </si>
  <si>
    <t>前年度
繰上充用金</t>
  </si>
  <si>
    <t>年度
市町村</t>
  </si>
  <si>
    <t>災   害   復   旧   事   業   費</t>
  </si>
  <si>
    <t>失業対策事業費</t>
  </si>
  <si>
    <t>総  額</t>
  </si>
  <si>
    <t>地方債元利
償還金</t>
  </si>
  <si>
    <t>一時借入金
利子</t>
  </si>
  <si>
    <t>総   額</t>
  </si>
  <si>
    <t>その他</t>
  </si>
  <si>
    <t>総額</t>
  </si>
  <si>
    <t>補助
事業費</t>
  </si>
  <si>
    <t>単独
事業費</t>
  </si>
  <si>
    <t>平成</t>
  </si>
  <si>
    <t>　26</t>
  </si>
  <si>
    <t>-</t>
  </si>
  <si>
    <t>-</t>
  </si>
  <si>
    <t>-</t>
  </si>
  <si>
    <t>郡部</t>
  </si>
  <si>
    <t>２</t>
  </si>
  <si>
    <t>３</t>
  </si>
  <si>
    <t>４</t>
  </si>
  <si>
    <t xml:space="preserve">７ </t>
  </si>
  <si>
    <t xml:space="preserve">Ｃ </t>
  </si>
  <si>
    <t>９</t>
  </si>
  <si>
    <t>12</t>
  </si>
  <si>
    <t>16</t>
  </si>
  <si>
    <t xml:space="preserve">Ｅ </t>
  </si>
  <si>
    <t>17</t>
  </si>
  <si>
    <r>
      <t>６－８  市町村別評価地積及び評価額</t>
    </r>
    <r>
      <rPr>
        <sz val="16"/>
        <rFont val="ＭＳ 明朝"/>
        <family val="1"/>
      </rPr>
      <t xml:space="preserve">（平成25～29年）     </t>
    </r>
  </si>
  <si>
    <t>１月２日現在。</t>
  </si>
  <si>
    <t>（単位　面積　㎡　金額　千円）</t>
  </si>
  <si>
    <t>年次・市町村</t>
  </si>
  <si>
    <t>総           数</t>
  </si>
  <si>
    <t>田</t>
  </si>
  <si>
    <t>畑</t>
  </si>
  <si>
    <t>地      積</t>
  </si>
  <si>
    <t>価      額</t>
  </si>
  <si>
    <t>平成25年</t>
  </si>
  <si>
    <t xml:space="preserve">        28</t>
  </si>
  <si>
    <t xml:space="preserve">        29</t>
  </si>
  <si>
    <t>智頭町</t>
  </si>
  <si>
    <t>八頭町</t>
  </si>
  <si>
    <t>湯梨浜町</t>
  </si>
  <si>
    <t>琴浦町</t>
  </si>
  <si>
    <t>北栄町</t>
  </si>
  <si>
    <t>南部町</t>
  </si>
  <si>
    <t>伯耆町</t>
  </si>
  <si>
    <t xml:space="preserve"> 宅</t>
  </si>
  <si>
    <t xml:space="preserve">地 </t>
  </si>
  <si>
    <t>山            林</t>
  </si>
  <si>
    <t>そ      の      他</t>
  </si>
  <si>
    <t xml:space="preserve">        26</t>
  </si>
  <si>
    <t xml:space="preserve">        27</t>
  </si>
  <si>
    <t>資料：総務省「固定資産の価格等の概要調書」　</t>
  </si>
  <si>
    <r>
      <t>６－９  市部郡部別固定資産の状況</t>
    </r>
    <r>
      <rPr>
        <sz val="16"/>
        <rFont val="ＭＳ 明朝"/>
        <family val="1"/>
      </rPr>
      <t xml:space="preserve">（平成25～29年）　   </t>
    </r>
  </si>
  <si>
    <t>１　木造家屋</t>
  </si>
  <si>
    <t xml:space="preserve">  </t>
  </si>
  <si>
    <t>１月１日現在。</t>
  </si>
  <si>
    <t>年次・
市　郡</t>
  </si>
  <si>
    <t>総               数</t>
  </si>
  <si>
    <t>住宅</t>
  </si>
  <si>
    <t>棟数</t>
  </si>
  <si>
    <t>床面積（㎡）</t>
  </si>
  <si>
    <t>決定価格（千円）</t>
  </si>
  <si>
    <t>決定価格(千円)</t>
  </si>
  <si>
    <t>平成25</t>
  </si>
  <si>
    <t>年</t>
  </si>
  <si>
    <t>26</t>
  </si>
  <si>
    <t>27</t>
  </si>
  <si>
    <t>28</t>
  </si>
  <si>
    <t>29</t>
  </si>
  <si>
    <t>市部</t>
  </si>
  <si>
    <t>郡部</t>
  </si>
  <si>
    <t>店舗等</t>
  </si>
  <si>
    <t>工場及び倉庫</t>
  </si>
  <si>
    <t>その他の家屋</t>
  </si>
  <si>
    <t>棟数</t>
  </si>
  <si>
    <t>床面積（㎡）</t>
  </si>
  <si>
    <t>27</t>
  </si>
  <si>
    <t>28</t>
  </si>
  <si>
    <t>29</t>
  </si>
  <si>
    <t>市部</t>
  </si>
  <si>
    <t>郡部</t>
  </si>
  <si>
    <t>（注）１「住宅」は、専用住宅、共同住宅・寄宿舎、併用住宅。</t>
  </si>
  <si>
    <t>　　　２「店舗等」は、事務所、銀行、店舗、旅館・料亭・ホテル。</t>
  </si>
  <si>
    <t>　　　３「その他の家屋」は、劇場・病院、土蔵、附属家。</t>
  </si>
  <si>
    <t>資料：県税務課</t>
  </si>
  <si>
    <t>２　木造以外の家屋</t>
  </si>
  <si>
    <t xml:space="preserve">  </t>
  </si>
  <si>
    <t>年次・
市　郡</t>
  </si>
  <si>
    <t>総               数</t>
  </si>
  <si>
    <t>住宅</t>
  </si>
  <si>
    <t>その他の家屋</t>
  </si>
  <si>
    <t xml:space="preserve">（注）１「住宅」は、住宅・アパート。    </t>
  </si>
  <si>
    <t>　　　２「その他の家屋」は、事務所・店舗・百貨店、その他。</t>
  </si>
  <si>
    <r>
      <t>６－10　種類別国税</t>
    </r>
    <r>
      <rPr>
        <sz val="16"/>
        <rFont val="ＭＳ 明朝"/>
        <family val="1"/>
      </rPr>
      <t>（平成24～28年度）</t>
    </r>
  </si>
  <si>
    <t>（単位　千円）</t>
  </si>
  <si>
    <r>
      <t xml:space="preserve">年 </t>
    </r>
    <r>
      <rPr>
        <sz val="11"/>
        <rFont val="ＭＳ Ｐゴシック"/>
        <family val="3"/>
      </rPr>
      <t xml:space="preserve"> </t>
    </r>
    <r>
      <rPr>
        <sz val="11"/>
        <rFont val="ＭＳ 明朝"/>
        <family val="1"/>
      </rPr>
      <t>度</t>
    </r>
    <r>
      <rPr>
        <sz val="11"/>
        <rFont val="ＭＳ Ｐゴシック"/>
        <family val="3"/>
      </rPr>
      <t xml:space="preserve"> </t>
    </r>
    <r>
      <rPr>
        <sz val="11"/>
        <rFont val="ＭＳ 明朝"/>
        <family val="1"/>
      </rPr>
      <t>・</t>
    </r>
    <r>
      <rPr>
        <sz val="11"/>
        <rFont val="ＭＳ Ｐゴシック"/>
        <family val="3"/>
      </rPr>
      <t xml:space="preserve"> </t>
    </r>
    <r>
      <rPr>
        <sz val="11"/>
        <rFont val="ＭＳ 明朝"/>
        <family val="1"/>
      </rPr>
      <t>税</t>
    </r>
    <r>
      <rPr>
        <sz val="11"/>
        <rFont val="ＭＳ Ｐゴシック"/>
        <family val="3"/>
      </rPr>
      <t xml:space="preserve">  </t>
    </r>
    <r>
      <rPr>
        <sz val="11"/>
        <rFont val="ＭＳ 明朝"/>
        <family val="1"/>
      </rPr>
      <t>目</t>
    </r>
  </si>
  <si>
    <t>徴収決定済額</t>
  </si>
  <si>
    <t>収納済額</t>
  </si>
  <si>
    <r>
      <t>収</t>
    </r>
    <r>
      <rPr>
        <sz val="11"/>
        <rFont val="ＭＳ 明朝"/>
        <family val="1"/>
      </rPr>
      <t>納未済額</t>
    </r>
  </si>
  <si>
    <r>
      <t xml:space="preserve">総 </t>
    </r>
    <r>
      <rPr>
        <sz val="11"/>
        <rFont val="ＭＳ Ｐゴシック"/>
        <family val="3"/>
      </rPr>
      <t xml:space="preserve">  </t>
    </r>
    <r>
      <rPr>
        <sz val="11"/>
        <rFont val="ＭＳ 明朝"/>
        <family val="1"/>
      </rPr>
      <t>額</t>
    </r>
  </si>
  <si>
    <r>
      <t xml:space="preserve">総 </t>
    </r>
    <r>
      <rPr>
        <sz val="11"/>
        <rFont val="ＭＳ Ｐゴシック"/>
        <family val="3"/>
      </rPr>
      <t xml:space="preserve">  </t>
    </r>
    <r>
      <rPr>
        <sz val="11"/>
        <rFont val="ＭＳ 明朝"/>
        <family val="1"/>
      </rPr>
      <t>額</t>
    </r>
  </si>
  <si>
    <t>平成</t>
  </si>
  <si>
    <t>年 度</t>
  </si>
  <si>
    <t>-</t>
  </si>
  <si>
    <t>所得税</t>
  </si>
  <si>
    <t>源泉所得税</t>
  </si>
  <si>
    <t>源泉所得税及び復興特別所得税</t>
  </si>
  <si>
    <t>申告所得税</t>
  </si>
  <si>
    <t>申告所得税及び復興特別所得税</t>
  </si>
  <si>
    <t>法人税</t>
  </si>
  <si>
    <t>地方法人税</t>
  </si>
  <si>
    <t>復興特別法人税</t>
  </si>
  <si>
    <t>相続税（贈与税を含む）</t>
  </si>
  <si>
    <t>消費税</t>
  </si>
  <si>
    <t>消費税及び地方消費税</t>
  </si>
  <si>
    <t>酒税</t>
  </si>
  <si>
    <t>たばこ税及びたばこ特別税</t>
  </si>
  <si>
    <t>揮発油税及び地方揮発油税</t>
  </si>
  <si>
    <t>その他</t>
  </si>
  <si>
    <t>（注）１「徴収決定済額」とは、納税義務の確定した国税で、その事実の確認（徴収決定）を終了した金額。</t>
  </si>
  <si>
    <t>　　　２「収納済額」とは、収納された国税の金額。</t>
  </si>
  <si>
    <t>　　　３　滞納処分の停止後３年経過等の事由により納税義務が消滅した国税の金額を不納欠損額といい、</t>
  </si>
  <si>
    <t>　　　　　徴収決定済額から収納済額を差し引いた額と、収納未済額との差は不納欠損額。</t>
  </si>
  <si>
    <t>　　　４「収納未済額」とは、徴収決定済額のうち収納及び不納欠損を終了しない金額。</t>
  </si>
  <si>
    <t>資料：国税庁広島国税局「広島国税局統計情報」</t>
  </si>
  <si>
    <r>
      <t>６－11　種類別県税</t>
    </r>
    <r>
      <rPr>
        <sz val="16"/>
        <rFont val="ＭＳ 明朝"/>
        <family val="1"/>
      </rPr>
      <t>（平成24～28年度）</t>
    </r>
  </si>
  <si>
    <t>（単位 千円）</t>
  </si>
  <si>
    <t>年  度 ・ 税  目</t>
  </si>
  <si>
    <t>調定額</t>
  </si>
  <si>
    <t>現年課税分</t>
  </si>
  <si>
    <t>滞納繰越分</t>
  </si>
  <si>
    <t>総額ａ</t>
  </si>
  <si>
    <t>構成比（％）</t>
  </si>
  <si>
    <t>平成</t>
  </si>
  <si>
    <t>24 年度</t>
  </si>
  <si>
    <t>25</t>
  </si>
  <si>
    <t>26</t>
  </si>
  <si>
    <t>27</t>
  </si>
  <si>
    <t>28</t>
  </si>
  <si>
    <t>１</t>
  </si>
  <si>
    <t>普通税</t>
  </si>
  <si>
    <t>２</t>
  </si>
  <si>
    <t>３</t>
  </si>
  <si>
    <t>法人</t>
  </si>
  <si>
    <t>４</t>
  </si>
  <si>
    <t>個人</t>
  </si>
  <si>
    <t>利子割</t>
  </si>
  <si>
    <t>６</t>
  </si>
  <si>
    <t>配当割</t>
  </si>
  <si>
    <t>７</t>
  </si>
  <si>
    <t>株式等譲渡所得割</t>
  </si>
  <si>
    <t>８</t>
  </si>
  <si>
    <t>９</t>
  </si>
  <si>
    <t>譲渡割</t>
  </si>
  <si>
    <t>貨物割</t>
  </si>
  <si>
    <t>軽油引取税</t>
  </si>
  <si>
    <t>自動車税</t>
  </si>
  <si>
    <t>鉱区税</t>
  </si>
  <si>
    <t>固定資産税</t>
  </si>
  <si>
    <t xml:space="preserve">    －</t>
  </si>
  <si>
    <t>目的税</t>
  </si>
  <si>
    <t>産業廃棄物処分場税</t>
  </si>
  <si>
    <t>旧法による税</t>
  </si>
  <si>
    <t>特別地方消費税</t>
  </si>
  <si>
    <t>－</t>
  </si>
  <si>
    <t>年  度 ・ 税  目</t>
  </si>
  <si>
    <t>収入済額</t>
  </si>
  <si>
    <t>不納欠損額</t>
  </si>
  <si>
    <t>収入未済額</t>
  </si>
  <si>
    <t xml:space="preserve">
収入歩合
b/a（％）
       </t>
  </si>
  <si>
    <t>計　ｂ</t>
  </si>
  <si>
    <t>平成</t>
  </si>
  <si>
    <t>25</t>
  </si>
  <si>
    <t>26</t>
  </si>
  <si>
    <t>27</t>
  </si>
  <si>
    <t>28</t>
  </si>
  <si>
    <t>４</t>
  </si>
  <si>
    <t>６</t>
  </si>
  <si>
    <t>７</t>
  </si>
  <si>
    <t>８</t>
  </si>
  <si>
    <t xml:space="preserve">資料：県税務課「鳥取県税務統計書」  </t>
  </si>
  <si>
    <r>
      <t>６－12　種類別市町村税</t>
    </r>
    <r>
      <rPr>
        <sz val="16"/>
        <rFont val="ＭＳ 明朝"/>
        <family val="1"/>
      </rPr>
      <t>（平成24～28年度）</t>
    </r>
  </si>
  <si>
    <t>区      分</t>
  </si>
  <si>
    <t>調定済額</t>
  </si>
  <si>
    <t>調定総額 ａ</t>
  </si>
  <si>
    <t>現年度分 ｂ</t>
  </si>
  <si>
    <t>滞納繰越分 ｃ</t>
  </si>
  <si>
    <t>収入済総額　d</t>
  </si>
  <si>
    <t>現年度分 ｅ</t>
  </si>
  <si>
    <t>滞納繰越分ｆ</t>
  </si>
  <si>
    <t>年度</t>
  </si>
  <si>
    <t>普通税</t>
  </si>
  <si>
    <t>２</t>
  </si>
  <si>
    <t>市町村民税</t>
  </si>
  <si>
    <t>個人均等割</t>
  </si>
  <si>
    <t>４</t>
  </si>
  <si>
    <t>個人所得割</t>
  </si>
  <si>
    <t>法人均等割</t>
  </si>
  <si>
    <t>法人税割</t>
  </si>
  <si>
    <t>７</t>
  </si>
  <si>
    <t>固定資産税</t>
  </si>
  <si>
    <t>８</t>
  </si>
  <si>
    <t>純固定資産税</t>
  </si>
  <si>
    <r>
      <t>交付</t>
    </r>
    <r>
      <rPr>
        <sz val="11"/>
        <rFont val="ＭＳ 明朝"/>
        <family val="1"/>
      </rPr>
      <t>金</t>
    </r>
  </si>
  <si>
    <t>軽自動車税</t>
  </si>
  <si>
    <t>市町村たばこ税</t>
  </si>
  <si>
    <r>
      <t>1</t>
    </r>
    <r>
      <rPr>
        <sz val="11"/>
        <rFont val="ＭＳ Ｐゴシック"/>
        <family val="3"/>
      </rPr>
      <t>2</t>
    </r>
  </si>
  <si>
    <t>特別土地保有税</t>
  </si>
  <si>
    <t>目的税</t>
  </si>
  <si>
    <r>
      <t>1</t>
    </r>
    <r>
      <rPr>
        <sz val="11"/>
        <rFont val="ＭＳ Ｐゴシック"/>
        <family val="3"/>
      </rPr>
      <t>4</t>
    </r>
  </si>
  <si>
    <t>入湯税</t>
  </si>
  <si>
    <t>15</t>
  </si>
  <si>
    <t>都市計画税</t>
  </si>
  <si>
    <t>５</t>
  </si>
  <si>
    <t>岩　美　町</t>
  </si>
  <si>
    <t>６</t>
  </si>
  <si>
    <t>若　桜　町</t>
  </si>
  <si>
    <t>７</t>
  </si>
  <si>
    <t>智　頭　町</t>
  </si>
  <si>
    <t>８</t>
  </si>
  <si>
    <t>八　頭　町</t>
  </si>
  <si>
    <t>９</t>
  </si>
  <si>
    <t>三　朝　町</t>
  </si>
  <si>
    <r>
      <t>1</t>
    </r>
    <r>
      <rPr>
        <sz val="11"/>
        <rFont val="ＭＳ Ｐゴシック"/>
        <family val="3"/>
      </rPr>
      <t>0</t>
    </r>
  </si>
  <si>
    <t>湯梨浜町</t>
  </si>
  <si>
    <r>
      <t>1</t>
    </r>
    <r>
      <rPr>
        <sz val="11"/>
        <rFont val="ＭＳ Ｐゴシック"/>
        <family val="3"/>
      </rPr>
      <t>1</t>
    </r>
  </si>
  <si>
    <t>琴　浦　町</t>
  </si>
  <si>
    <r>
      <t>12</t>
    </r>
  </si>
  <si>
    <t>北　栄　町</t>
  </si>
  <si>
    <r>
      <t>13</t>
    </r>
  </si>
  <si>
    <r>
      <t>14</t>
    </r>
  </si>
  <si>
    <t>大　山　町</t>
  </si>
  <si>
    <r>
      <t>15</t>
    </r>
  </si>
  <si>
    <t>南　部　町</t>
  </si>
  <si>
    <r>
      <t>16</t>
    </r>
  </si>
  <si>
    <t>伯　耆　町</t>
  </si>
  <si>
    <r>
      <t>17</t>
    </r>
  </si>
  <si>
    <t>日　南　町</t>
  </si>
  <si>
    <r>
      <t>18</t>
    </r>
  </si>
  <si>
    <t>日　野　町</t>
  </si>
  <si>
    <r>
      <t>19</t>
    </r>
  </si>
  <si>
    <t>江　府　町</t>
  </si>
  <si>
    <t>区      分</t>
  </si>
  <si>
    <t>徴収率（％）</t>
  </si>
  <si>
    <t>対調定ｄ/ａ</t>
  </si>
  <si>
    <t>対現年
ｅ/ｂ</t>
  </si>
  <si>
    <t>対滞納ｆ/ｃ</t>
  </si>
  <si>
    <t>普通税</t>
  </si>
  <si>
    <t>４</t>
  </si>
  <si>
    <t>７</t>
  </si>
  <si>
    <t>８</t>
  </si>
  <si>
    <r>
      <t>交付</t>
    </r>
    <r>
      <rPr>
        <sz val="11"/>
        <rFont val="ＭＳ 明朝"/>
        <family val="1"/>
      </rPr>
      <t>金</t>
    </r>
  </si>
  <si>
    <t>11</t>
  </si>
  <si>
    <t>特別土地保有税</t>
  </si>
  <si>
    <t>13</t>
  </si>
  <si>
    <t>目的税</t>
  </si>
  <si>
    <t>14</t>
  </si>
  <si>
    <t>15</t>
  </si>
  <si>
    <t>（注） 国民健康保険税 (料) を除く。</t>
  </si>
  <si>
    <t>資料：県地域振興課</t>
  </si>
  <si>
    <t>25</t>
  </si>
  <si>
    <t>26</t>
  </si>
  <si>
    <t>27</t>
  </si>
  <si>
    <t>28</t>
  </si>
  <si>
    <t>29</t>
  </si>
  <si>
    <t>平成</t>
  </si>
  <si>
    <t>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</si>
</sst>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0_ ;_ * \-#\ ###\ ###\ ##0_ ;_ * &quot;-&quot;_ ;_ @_ "/>
    <numFmt numFmtId="177" formatCode="_ * #\ ###\ ###\ ##0.0_ ;_ * &quot;△&quot;#\ ###\ ###\ ##0.0_ ;_ * &quot;-&quot;_ ;_ @_ "/>
    <numFmt numFmtId="178" formatCode="0_);[Red]\(0\)"/>
    <numFmt numFmtId="179" formatCode="0.0_);[Red]\(0.0\)"/>
    <numFmt numFmtId="180" formatCode="#,##0.0;&quot;△ &quot;#,##0.0"/>
    <numFmt numFmtId="181" formatCode="#\ ###\ ###\ ##0.0\ ;\-#\ ###\ ###\ ##0.0\ "/>
    <numFmt numFmtId="182" formatCode="_ * #\ ###\ ###\ ##0.0_ ;_ * \-#\ ###\ ###\ ##0.0_ ;_ * &quot;-&quot;_ ;_ @_ "/>
    <numFmt numFmtId="183" formatCode="###\ ###\ ###\ ##0;&quot;△&quot;###\ ###\ ###\ ##0,;\-"/>
    <numFmt numFmtId="184" formatCode="\ ###\ ###\ ##0"/>
    <numFmt numFmtId="185" formatCode="###\ ###\ ##0"/>
    <numFmt numFmtId="186" formatCode="?\ ???\ ???;&quot;△&quot;?\ ???\ ???;\-"/>
    <numFmt numFmtId="187" formatCode="_ * #\ ###\ ###\ ##0.00_ ;_ * \-#\ ###\ ###\ ##0.0_ ;_ * &quot;-&quot;_ ;_ @_ "/>
    <numFmt numFmtId="188" formatCode="#\ ###\ ###\ ##0;\-#\ ###\ ###\ ##0"/>
    <numFmt numFmtId="189" formatCode="_ * #\ ###\ ###\ ##0_ ;_ * \-#\ ###\ ###\ ##0_ ;&quot;-&quot;_ ;_ &quot;-&quot;@_ "/>
    <numFmt numFmtId="190" formatCode="_ * #\ ###\ ###\ ##0_ ;_ * \-#\ ###\ ###\ ##0_ ;_ * &quot;0&quot;_ ;_ @_ "/>
    <numFmt numFmtId="191" formatCode="_ * #\ ###\ ###\ ##0.0_ ;_ * \-#\ ###\ ###\ ##0.0_ ;_ * &quot;0.0&quot;_ ;_ @_ "/>
    <numFmt numFmtId="192" formatCode="#\ ###\ ###\ ##0\ ;\-#\ ###\ ###\ ##0\ "/>
    <numFmt numFmtId="193" formatCode="#\ ###\ ###\ ##0;[Red]\-#\ ###\ ###\ ##0"/>
    <numFmt numFmtId="194" formatCode="0_ "/>
    <numFmt numFmtId="195" formatCode="_ * #\ ###\ ##0_ ;_ * \-#\ ###\ ###\ ##0_ ;_ * &quot;-&quot;_ ;_ @_ "/>
    <numFmt numFmtId="196" formatCode="0.0_ "/>
    <numFmt numFmtId="197" formatCode="#,##0;&quot;△ &quot;#,##0"/>
  </numFmts>
  <fonts count="67">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16"/>
      <name val="ＭＳ 明朝"/>
      <family val="1"/>
    </font>
    <font>
      <sz val="22"/>
      <name val="ＭＳ 明朝"/>
      <family val="1"/>
    </font>
    <font>
      <sz val="14"/>
      <name val="ＭＳ 明朝"/>
      <family val="1"/>
    </font>
    <font>
      <sz val="11"/>
      <name val="ＭＳ ゴシック"/>
      <family val="3"/>
    </font>
    <font>
      <sz val="10"/>
      <name val="ＭＳ 明朝"/>
      <family val="1"/>
    </font>
    <font>
      <sz val="11"/>
      <name val="太ミンA101"/>
      <family val="3"/>
    </font>
    <font>
      <sz val="6"/>
      <name val="ＭＳ 明朝"/>
      <family val="1"/>
    </font>
    <font>
      <sz val="10"/>
      <name val="ＭＳ ゴシック"/>
      <family val="3"/>
    </font>
    <font>
      <b/>
      <sz val="11"/>
      <name val="ＭＳ ゴシック"/>
      <family val="3"/>
    </font>
    <font>
      <b/>
      <sz val="10"/>
      <name val="ＭＳ ゴシック"/>
      <family val="3"/>
    </font>
    <font>
      <sz val="10"/>
      <name val="ＭＳ Ｐ明朝"/>
      <family val="1"/>
    </font>
    <font>
      <sz val="6"/>
      <name val="ＭＳ Ｐ明朝"/>
      <family val="1"/>
    </font>
    <font>
      <sz val="9"/>
      <name val="ＭＳ 明朝"/>
      <family val="1"/>
    </font>
    <font>
      <vertAlign val="superscript"/>
      <sz val="10"/>
      <name val="ＭＳ 明朝"/>
      <family val="1"/>
    </font>
    <font>
      <b/>
      <sz val="11"/>
      <name val="ＭＳ 明朝"/>
      <family val="1"/>
    </font>
    <font>
      <b/>
      <sz val="24"/>
      <name val="ＭＳ 明朝"/>
      <family val="1"/>
    </font>
    <font>
      <sz val="12"/>
      <name val="ＭＳ 明朝"/>
      <family val="1"/>
    </font>
    <font>
      <u val="single"/>
      <sz val="11"/>
      <color indexed="12"/>
      <name val="ＭＳ Ｐゴシック"/>
      <family val="3"/>
    </font>
    <font>
      <u val="single"/>
      <sz val="11"/>
      <color indexed="12"/>
      <name val="ＭＳ 明朝"/>
      <family val="1"/>
    </font>
    <font>
      <sz val="11"/>
      <color indexed="10"/>
      <name val="ＭＳ 明朝"/>
      <family val="1"/>
    </font>
    <font>
      <sz val="20"/>
      <name val="ＭＳ 明朝"/>
      <family val="1"/>
    </font>
    <font>
      <sz val="8"/>
      <name val="ＭＳ 明朝"/>
      <family val="1"/>
    </font>
    <font>
      <u val="single"/>
      <sz val="11"/>
      <color indexed="3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double"/>
      <bottom>
        <color indexed="63"/>
      </bottom>
    </border>
    <border>
      <left style="thin"/>
      <right style="thin"/>
      <top>
        <color indexed="63"/>
      </top>
      <bottom style="double"/>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48" fillId="0" borderId="0" applyFont="0" applyFill="0" applyBorder="0" applyAlignment="0" applyProtection="0"/>
    <xf numFmtId="0" fontId="48"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31" borderId="4" applyNumberFormat="0" applyAlignment="0" applyProtection="0"/>
    <xf numFmtId="0" fontId="2" fillId="0" borderId="0">
      <alignment/>
      <protection/>
    </xf>
    <xf numFmtId="0" fontId="48" fillId="0" borderId="0">
      <alignment vertical="center"/>
      <protection/>
    </xf>
    <xf numFmtId="0" fontId="0" fillId="0" borderId="0">
      <alignment/>
      <protection/>
    </xf>
    <xf numFmtId="0" fontId="0" fillId="0" borderId="0">
      <alignment/>
      <protection/>
    </xf>
    <xf numFmtId="0" fontId="2" fillId="0" borderId="0">
      <alignment/>
      <protection/>
    </xf>
    <xf numFmtId="0" fontId="19" fillId="0" borderId="0">
      <alignment/>
      <protection/>
    </xf>
    <xf numFmtId="0" fontId="17" fillId="0" borderId="0">
      <alignment/>
      <protection/>
    </xf>
    <xf numFmtId="0" fontId="2" fillId="0" borderId="0">
      <alignment/>
      <protection/>
    </xf>
    <xf numFmtId="0" fontId="64" fillId="32" borderId="0" applyNumberFormat="0" applyBorder="0" applyAlignment="0" applyProtection="0"/>
  </cellStyleXfs>
  <cellXfs count="66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2" fillId="0" borderId="0" xfId="61" applyFill="1" applyAlignment="1">
      <alignment vertical="center"/>
      <protection/>
    </xf>
    <xf numFmtId="0" fontId="7" fillId="0" borderId="0" xfId="61" applyFont="1" applyFill="1" applyAlignment="1">
      <alignment vertical="center"/>
      <protection/>
    </xf>
    <xf numFmtId="0" fontId="2" fillId="0" borderId="0" xfId="61" applyFont="1" applyFill="1" applyAlignment="1">
      <alignment vertical="center"/>
      <protection/>
    </xf>
    <xf numFmtId="0" fontId="7" fillId="0" borderId="0" xfId="61" applyFont="1" applyFill="1" applyAlignment="1">
      <alignment horizontal="center" vertical="center"/>
      <protection/>
    </xf>
    <xf numFmtId="0" fontId="2" fillId="0" borderId="0" xfId="61" applyFont="1" applyFill="1" applyAlignment="1">
      <alignment horizontal="left" vertical="center"/>
      <protection/>
    </xf>
    <xf numFmtId="0" fontId="9" fillId="0" borderId="0" xfId="61" applyFont="1" applyFill="1" applyAlignment="1">
      <alignment vertical="center"/>
      <protection/>
    </xf>
    <xf numFmtId="0" fontId="2" fillId="0" borderId="0" xfId="61" applyFont="1" applyFill="1" applyAlignment="1">
      <alignment vertical="center"/>
      <protection/>
    </xf>
    <xf numFmtId="0" fontId="2" fillId="0" borderId="0" xfId="61" applyFont="1" applyFill="1" applyAlignment="1">
      <alignment horizontal="right" vertical="center"/>
      <protection/>
    </xf>
    <xf numFmtId="0" fontId="2" fillId="0" borderId="0" xfId="61" applyFont="1" applyFill="1" applyAlignment="1">
      <alignment/>
      <protection/>
    </xf>
    <xf numFmtId="0" fontId="2" fillId="0" borderId="0" xfId="61" applyFont="1" applyFill="1" applyAlignment="1">
      <alignment vertical="top"/>
      <protection/>
    </xf>
    <xf numFmtId="176" fontId="2" fillId="0" borderId="0" xfId="61" applyNumberFormat="1" applyFont="1" applyFill="1" applyAlignment="1">
      <alignment vertical="top"/>
      <protection/>
    </xf>
    <xf numFmtId="0" fontId="2" fillId="0" borderId="0" xfId="61" applyFill="1" applyAlignment="1">
      <alignment vertical="top"/>
      <protection/>
    </xf>
    <xf numFmtId="0" fontId="2" fillId="0" borderId="0" xfId="61" applyFill="1" applyAlignment="1">
      <alignment horizontal="right" vertical="top"/>
      <protection/>
    </xf>
    <xf numFmtId="0" fontId="2" fillId="0" borderId="10" xfId="61" applyFont="1" applyFill="1" applyBorder="1" applyAlignment="1">
      <alignment horizontal="distributed" vertical="center"/>
      <protection/>
    </xf>
    <xf numFmtId="0" fontId="2" fillId="0" borderId="11" xfId="61" applyFont="1" applyFill="1" applyBorder="1" applyAlignment="1">
      <alignment horizontal="distributed" vertical="center"/>
      <protection/>
    </xf>
    <xf numFmtId="0" fontId="2" fillId="0" borderId="0" xfId="61" applyFill="1">
      <alignment/>
      <protection/>
    </xf>
    <xf numFmtId="0" fontId="2" fillId="0" borderId="12" xfId="61" applyFill="1" applyBorder="1" applyAlignment="1">
      <alignment horizontal="distributed" vertical="center"/>
      <protection/>
    </xf>
    <xf numFmtId="0" fontId="2" fillId="0" borderId="13" xfId="61" applyFill="1" applyBorder="1" applyAlignment="1">
      <alignment horizontal="distributed" vertical="center"/>
      <protection/>
    </xf>
    <xf numFmtId="0" fontId="2" fillId="0" borderId="10" xfId="61" applyFill="1" applyBorder="1" applyAlignment="1">
      <alignment horizontal="distributed" vertical="center"/>
      <protection/>
    </xf>
    <xf numFmtId="0" fontId="2" fillId="0" borderId="11" xfId="61" applyFill="1" applyBorder="1" applyAlignment="1">
      <alignment horizontal="distributed" vertical="center"/>
      <protection/>
    </xf>
    <xf numFmtId="0" fontId="2" fillId="0" borderId="14" xfId="61" applyFont="1" applyFill="1" applyBorder="1" applyAlignment="1">
      <alignment horizontal="distributed" vertical="center"/>
      <protection/>
    </xf>
    <xf numFmtId="0" fontId="2" fillId="0" borderId="15" xfId="61" applyFont="1" applyFill="1" applyBorder="1" applyAlignment="1">
      <alignment horizontal="distributed" vertical="center"/>
      <protection/>
    </xf>
    <xf numFmtId="0" fontId="2" fillId="0" borderId="16"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2" fillId="0" borderId="14" xfId="61" applyFill="1" applyBorder="1" applyAlignment="1">
      <alignment horizontal="distributed" vertical="center"/>
      <protection/>
    </xf>
    <xf numFmtId="0" fontId="2" fillId="0" borderId="15" xfId="61" applyFill="1" applyBorder="1" applyAlignment="1">
      <alignment horizontal="distributed" vertical="center"/>
      <protection/>
    </xf>
    <xf numFmtId="0" fontId="2" fillId="0" borderId="16" xfId="61" applyFill="1" applyBorder="1" applyAlignment="1">
      <alignment horizontal="distributed" vertical="center"/>
      <protection/>
    </xf>
    <xf numFmtId="0" fontId="2" fillId="0" borderId="0" xfId="61" applyFill="1" applyBorder="1" applyAlignment="1">
      <alignment horizontal="distributed" vertical="center"/>
      <protection/>
    </xf>
    <xf numFmtId="0" fontId="2" fillId="0" borderId="0" xfId="61" applyFont="1" applyFill="1" applyBorder="1" applyAlignment="1">
      <alignment vertical="center"/>
      <protection/>
    </xf>
    <xf numFmtId="0" fontId="2" fillId="0" borderId="17" xfId="61" applyFont="1" applyFill="1" applyBorder="1" applyAlignment="1">
      <alignment vertical="center"/>
      <protection/>
    </xf>
    <xf numFmtId="176" fontId="2" fillId="0" borderId="16" xfId="61" applyNumberFormat="1" applyFont="1" applyFill="1" applyBorder="1" applyAlignment="1">
      <alignment horizontal="right" vertical="center"/>
      <protection/>
    </xf>
    <xf numFmtId="176" fontId="2" fillId="0" borderId="0" xfId="61" applyNumberFormat="1" applyFont="1" applyFill="1" applyBorder="1" applyAlignment="1">
      <alignment horizontal="right" vertical="center"/>
      <protection/>
    </xf>
    <xf numFmtId="0" fontId="2" fillId="0" borderId="0" xfId="61" applyFont="1" applyFill="1" applyBorder="1" applyAlignment="1">
      <alignment horizontal="left" vertical="center"/>
      <protection/>
    </xf>
    <xf numFmtId="176" fontId="2" fillId="0" borderId="0" xfId="61" applyNumberFormat="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Border="1" applyAlignment="1">
      <alignment horizontal="left" vertical="center"/>
      <protection/>
    </xf>
    <xf numFmtId="0" fontId="10" fillId="0" borderId="17" xfId="61" applyFont="1" applyFill="1" applyBorder="1" applyAlignment="1">
      <alignment vertical="center"/>
      <protection/>
    </xf>
    <xf numFmtId="176" fontId="10" fillId="0" borderId="16" xfId="61" applyNumberFormat="1" applyFont="1" applyFill="1" applyBorder="1" applyAlignment="1">
      <alignment horizontal="right" vertical="center"/>
      <protection/>
    </xf>
    <xf numFmtId="177" fontId="10" fillId="0" borderId="0" xfId="61" applyNumberFormat="1" applyFont="1" applyFill="1" applyBorder="1" applyAlignment="1">
      <alignment horizontal="right" vertical="center"/>
      <protection/>
    </xf>
    <xf numFmtId="0" fontId="10" fillId="0" borderId="0" xfId="61" applyFont="1" applyFill="1" applyAlignment="1">
      <alignment vertical="center"/>
      <protection/>
    </xf>
    <xf numFmtId="0" fontId="10" fillId="0" borderId="0" xfId="61" applyFont="1" applyFill="1" applyBorder="1" applyAlignment="1">
      <alignment horizontal="distributed" vertical="center"/>
      <protection/>
    </xf>
    <xf numFmtId="176" fontId="10" fillId="0" borderId="0" xfId="61" applyNumberFormat="1" applyFont="1" applyFill="1" applyAlignment="1">
      <alignment vertical="center"/>
      <protection/>
    </xf>
    <xf numFmtId="177" fontId="2" fillId="0" borderId="0" xfId="61" applyNumberFormat="1" applyFont="1" applyFill="1" applyBorder="1" applyAlignment="1">
      <alignment horizontal="right" vertical="center"/>
      <protection/>
    </xf>
    <xf numFmtId="178" fontId="2" fillId="0" borderId="16" xfId="61" applyNumberFormat="1" applyFont="1" applyFill="1" applyBorder="1" applyAlignment="1">
      <alignment horizontal="right" vertical="center"/>
      <protection/>
    </xf>
    <xf numFmtId="179" fontId="2" fillId="0" borderId="0" xfId="61" applyNumberFormat="1" applyFont="1" applyFill="1" applyBorder="1" applyAlignment="1">
      <alignment horizontal="right" vertical="center"/>
      <protection/>
    </xf>
    <xf numFmtId="0" fontId="10" fillId="0" borderId="0" xfId="61" applyFont="1" applyFill="1" applyAlignment="1">
      <alignment horizontal="distributed" vertical="center"/>
      <protection/>
    </xf>
    <xf numFmtId="176" fontId="2" fillId="0" borderId="16" xfId="61" applyNumberFormat="1" applyFont="1" applyFill="1" applyBorder="1" applyAlignment="1">
      <alignment vertical="center"/>
      <protection/>
    </xf>
    <xf numFmtId="176" fontId="10" fillId="0" borderId="16" xfId="61" applyNumberFormat="1" applyFont="1" applyFill="1" applyBorder="1" applyAlignment="1">
      <alignment vertical="center"/>
      <protection/>
    </xf>
    <xf numFmtId="180" fontId="2" fillId="0" borderId="0" xfId="61" applyNumberFormat="1" applyFont="1" applyFill="1" applyBorder="1" applyAlignment="1">
      <alignment horizontal="right" vertical="center"/>
      <protection/>
    </xf>
    <xf numFmtId="0" fontId="2" fillId="0" borderId="16" xfId="61" applyFont="1" applyFill="1" applyBorder="1" applyAlignment="1">
      <alignment vertical="center"/>
      <protection/>
    </xf>
    <xf numFmtId="0" fontId="2" fillId="0" borderId="18" xfId="61" applyFont="1" applyFill="1" applyBorder="1" applyAlignment="1">
      <alignment vertical="center"/>
      <protection/>
    </xf>
    <xf numFmtId="0" fontId="2" fillId="0" borderId="19" xfId="61" applyFont="1" applyFill="1" applyBorder="1" applyAlignment="1">
      <alignment vertical="center"/>
      <protection/>
    </xf>
    <xf numFmtId="176" fontId="2" fillId="0" borderId="20" xfId="61" applyNumberFormat="1" applyFont="1" applyFill="1" applyBorder="1" applyAlignment="1">
      <alignment vertical="center"/>
      <protection/>
    </xf>
    <xf numFmtId="0" fontId="2" fillId="0" borderId="18" xfId="61" applyFont="1" applyFill="1" applyBorder="1">
      <alignment/>
      <protection/>
    </xf>
    <xf numFmtId="0" fontId="2" fillId="0" borderId="20" xfId="61" applyFont="1" applyFill="1" applyBorder="1">
      <alignment/>
      <protection/>
    </xf>
    <xf numFmtId="176" fontId="2" fillId="0" borderId="0" xfId="61" applyNumberFormat="1" applyFont="1" applyFill="1" applyBorder="1" applyAlignment="1">
      <alignment vertical="center"/>
      <protection/>
    </xf>
    <xf numFmtId="0" fontId="2" fillId="0" borderId="0" xfId="61" applyFont="1" applyFill="1" applyBorder="1">
      <alignment/>
      <protection/>
    </xf>
    <xf numFmtId="0" fontId="11" fillId="0" borderId="0" xfId="61" applyFont="1" applyFill="1">
      <alignment/>
      <protection/>
    </xf>
    <xf numFmtId="0" fontId="2" fillId="0" borderId="0" xfId="61" applyFont="1" applyFill="1">
      <alignment/>
      <protection/>
    </xf>
    <xf numFmtId="0" fontId="7" fillId="0" borderId="0" xfId="61" applyFont="1" applyFill="1" applyAlignment="1">
      <alignment vertical="center"/>
      <protection/>
    </xf>
    <xf numFmtId="0" fontId="12" fillId="0" borderId="0" xfId="61" applyFont="1" applyFill="1">
      <alignment/>
      <protection/>
    </xf>
    <xf numFmtId="0" fontId="2" fillId="0" borderId="18" xfId="61" applyFont="1" applyFill="1" applyBorder="1" applyAlignment="1">
      <alignment/>
      <protection/>
    </xf>
    <xf numFmtId="0" fontId="11" fillId="0" borderId="18" xfId="61" applyFont="1" applyFill="1" applyBorder="1" applyAlignment="1">
      <alignment vertical="top"/>
      <protection/>
    </xf>
    <xf numFmtId="0" fontId="11" fillId="0" borderId="0" xfId="61" applyFont="1" applyFill="1" applyAlignment="1">
      <alignment vertical="top"/>
      <protection/>
    </xf>
    <xf numFmtId="0" fontId="2" fillId="0" borderId="21" xfId="61" applyFill="1" applyBorder="1" applyAlignment="1">
      <alignment horizontal="distributed" vertical="center"/>
      <protection/>
    </xf>
    <xf numFmtId="0" fontId="2" fillId="0" borderId="22" xfId="61" applyFill="1" applyBorder="1" applyAlignment="1">
      <alignment horizontal="distributed" vertical="center"/>
      <protection/>
    </xf>
    <xf numFmtId="0" fontId="2" fillId="0" borderId="0" xfId="61" applyFont="1" applyFill="1" applyBorder="1" applyAlignment="1">
      <alignment horizontal="center" vertical="center"/>
      <protection/>
    </xf>
    <xf numFmtId="176" fontId="2" fillId="0" borderId="16" xfId="61" applyNumberFormat="1" applyFont="1" applyFill="1" applyBorder="1" applyAlignment="1">
      <alignment horizontal="right" vertical="center" shrinkToFit="1"/>
      <protection/>
    </xf>
    <xf numFmtId="176" fontId="2" fillId="0" borderId="0" xfId="61" applyNumberFormat="1" applyFont="1" applyFill="1" applyBorder="1" applyAlignment="1">
      <alignment horizontal="right" vertical="center" shrinkToFit="1"/>
      <protection/>
    </xf>
    <xf numFmtId="176" fontId="2" fillId="33" borderId="16" xfId="61" applyNumberFormat="1" applyFont="1" applyFill="1" applyBorder="1" applyAlignment="1">
      <alignment horizontal="right" vertical="center" shrinkToFit="1"/>
      <protection/>
    </xf>
    <xf numFmtId="176" fontId="2" fillId="33" borderId="0" xfId="61" applyNumberFormat="1" applyFont="1" applyFill="1" applyBorder="1" applyAlignment="1">
      <alignment horizontal="right" vertical="center" shrinkToFit="1"/>
      <protection/>
    </xf>
    <xf numFmtId="176" fontId="10" fillId="0" borderId="16" xfId="61" applyNumberFormat="1" applyFont="1" applyFill="1" applyBorder="1" applyAlignment="1">
      <alignment horizontal="right" vertical="center" shrinkToFit="1"/>
      <protection/>
    </xf>
    <xf numFmtId="176" fontId="10" fillId="0" borderId="0" xfId="61" applyNumberFormat="1" applyFont="1" applyFill="1" applyBorder="1" applyAlignment="1">
      <alignment horizontal="right" vertical="center" shrinkToFit="1"/>
      <protection/>
    </xf>
    <xf numFmtId="49" fontId="10" fillId="0" borderId="0" xfId="61" applyNumberFormat="1" applyFont="1" applyFill="1" applyBorder="1" applyAlignment="1">
      <alignment vertical="center"/>
      <protection/>
    </xf>
    <xf numFmtId="176" fontId="10" fillId="0" borderId="0" xfId="61" applyNumberFormat="1" applyFont="1" applyFill="1" applyBorder="1" applyAlignment="1">
      <alignment horizontal="right" vertical="center"/>
      <protection/>
    </xf>
    <xf numFmtId="0" fontId="2" fillId="0" borderId="17" xfId="61" applyFont="1" applyFill="1" applyBorder="1" applyAlignment="1">
      <alignment horizontal="left" vertical="center"/>
      <protection/>
    </xf>
    <xf numFmtId="0" fontId="2" fillId="0" borderId="18" xfId="61" applyFont="1" applyFill="1" applyBorder="1" applyAlignment="1">
      <alignment horizontal="distributed" vertical="center"/>
      <protection/>
    </xf>
    <xf numFmtId="176" fontId="2" fillId="0" borderId="20" xfId="61" applyNumberFormat="1" applyFont="1" applyFill="1" applyBorder="1" applyAlignment="1">
      <alignment horizontal="right" vertical="center"/>
      <protection/>
    </xf>
    <xf numFmtId="176" fontId="2" fillId="0" borderId="18" xfId="61" applyNumberFormat="1" applyFont="1" applyFill="1" applyBorder="1" applyAlignment="1">
      <alignment horizontal="right" vertical="center"/>
      <protection/>
    </xf>
    <xf numFmtId="0" fontId="9" fillId="0" borderId="0" xfId="61" applyFont="1" applyFill="1" applyAlignment="1">
      <alignment horizontal="right" vertical="center"/>
      <protection/>
    </xf>
    <xf numFmtId="0" fontId="10" fillId="0" borderId="17" xfId="61" applyFont="1" applyFill="1" applyBorder="1" applyAlignment="1">
      <alignment horizontal="left" vertical="center"/>
      <protection/>
    </xf>
    <xf numFmtId="176" fontId="2" fillId="0" borderId="16" xfId="68" applyNumberFormat="1" applyFont="1" applyFill="1" applyBorder="1" applyAlignment="1">
      <alignment horizontal="right" vertical="center"/>
      <protection/>
    </xf>
    <xf numFmtId="176" fontId="2" fillId="0" borderId="0" xfId="68" applyNumberFormat="1" applyFont="1" applyFill="1" applyBorder="1" applyAlignment="1">
      <alignment horizontal="right" vertical="center"/>
      <protection/>
    </xf>
    <xf numFmtId="0" fontId="2" fillId="0" borderId="0" xfId="61" applyFont="1" applyFill="1" applyBorder="1" applyAlignment="1">
      <alignment horizontal="right" vertical="center"/>
      <protection/>
    </xf>
    <xf numFmtId="0" fontId="2" fillId="0" borderId="17" xfId="61" applyFont="1" applyFill="1" applyBorder="1" applyAlignment="1">
      <alignment vertical="center"/>
      <protection/>
    </xf>
    <xf numFmtId="0" fontId="2" fillId="0" borderId="19" xfId="61" applyFont="1" applyFill="1" applyBorder="1" applyAlignment="1">
      <alignment horizontal="distributed" vertical="center"/>
      <protection/>
    </xf>
    <xf numFmtId="0" fontId="2" fillId="0" borderId="0" xfId="61" applyFill="1" applyBorder="1">
      <alignment/>
      <protection/>
    </xf>
    <xf numFmtId="0" fontId="6" fillId="0" borderId="0" xfId="61" applyFont="1" applyFill="1" applyAlignment="1">
      <alignment vertical="center"/>
      <protection/>
    </xf>
    <xf numFmtId="0" fontId="2" fillId="0" borderId="0" xfId="61" applyFill="1" applyAlignment="1">
      <alignment/>
      <protection/>
    </xf>
    <xf numFmtId="0" fontId="12" fillId="0" borderId="0" xfId="61" applyFont="1" applyFill="1" applyAlignment="1">
      <alignment vertical="center"/>
      <protection/>
    </xf>
    <xf numFmtId="0" fontId="2" fillId="0" borderId="0" xfId="61" applyFont="1" applyFill="1" applyBorder="1" applyAlignment="1">
      <alignment horizontal="distributed" vertical="center" wrapText="1"/>
      <protection/>
    </xf>
    <xf numFmtId="0" fontId="2" fillId="0" borderId="17" xfId="61" applyFont="1" applyFill="1" applyBorder="1" applyAlignment="1">
      <alignment horizontal="distributed" vertical="center" wrapText="1"/>
      <protection/>
    </xf>
    <xf numFmtId="0" fontId="2" fillId="0" borderId="16" xfId="61" applyFont="1" applyFill="1" applyBorder="1" applyAlignment="1">
      <alignment horizontal="distributed" vertical="center"/>
      <protection/>
    </xf>
    <xf numFmtId="0" fontId="2" fillId="0" borderId="15" xfId="61" applyFont="1" applyFill="1" applyBorder="1" applyAlignment="1">
      <alignment horizontal="distributed" vertical="center"/>
      <protection/>
    </xf>
    <xf numFmtId="0" fontId="2" fillId="0" borderId="16" xfId="61" applyFont="1" applyFill="1" applyBorder="1" applyAlignment="1">
      <alignment horizontal="distributed" vertical="center" wrapText="1"/>
      <protection/>
    </xf>
    <xf numFmtId="0" fontId="2" fillId="0" borderId="21" xfId="61" applyFont="1" applyFill="1" applyBorder="1" applyAlignment="1">
      <alignment horizontal="distributed" vertical="center"/>
      <protection/>
    </xf>
    <xf numFmtId="0" fontId="2" fillId="0" borderId="23"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2" fillId="0" borderId="14" xfId="61" applyFont="1" applyFill="1" applyBorder="1" applyAlignment="1">
      <alignment horizontal="distributed" vertical="center"/>
      <protection/>
    </xf>
    <xf numFmtId="49" fontId="2" fillId="0" borderId="0" xfId="61" applyNumberFormat="1" applyFont="1" applyFill="1" applyBorder="1" applyAlignment="1">
      <alignment horizontal="right" vertical="center"/>
      <protection/>
    </xf>
    <xf numFmtId="49" fontId="2" fillId="0" borderId="0" xfId="61" applyNumberFormat="1" applyFont="1" applyFill="1" applyBorder="1" applyAlignment="1">
      <alignment vertical="center"/>
      <protection/>
    </xf>
    <xf numFmtId="176" fontId="2" fillId="0" borderId="17" xfId="61" applyNumberFormat="1" applyFont="1" applyFill="1" applyBorder="1" applyAlignment="1">
      <alignment horizontal="right" vertical="center"/>
      <protection/>
    </xf>
    <xf numFmtId="49" fontId="2" fillId="0" borderId="16" xfId="61" applyNumberFormat="1" applyFont="1" applyFill="1" applyBorder="1" applyAlignment="1">
      <alignment horizontal="right" vertical="center"/>
      <protection/>
    </xf>
    <xf numFmtId="0" fontId="11" fillId="0" borderId="0" xfId="61" applyFont="1" applyFill="1" applyAlignment="1">
      <alignment vertical="center"/>
      <protection/>
    </xf>
    <xf numFmtId="49" fontId="2" fillId="0" borderId="0" xfId="61" applyNumberFormat="1" applyFont="1" applyFill="1" applyBorder="1" applyAlignment="1">
      <alignment vertical="center" shrinkToFit="1"/>
      <protection/>
    </xf>
    <xf numFmtId="181" fontId="2" fillId="0" borderId="16" xfId="61" applyNumberFormat="1" applyFont="1" applyFill="1" applyBorder="1" applyAlignment="1">
      <alignment vertical="center"/>
      <protection/>
    </xf>
    <xf numFmtId="181" fontId="2" fillId="0" borderId="0" xfId="61" applyNumberFormat="1" applyFont="1" applyFill="1" applyBorder="1" applyAlignment="1">
      <alignment vertical="center"/>
      <protection/>
    </xf>
    <xf numFmtId="49" fontId="2" fillId="0" borderId="16" xfId="61" applyNumberFormat="1" applyFont="1" applyFill="1" applyBorder="1" applyAlignment="1">
      <alignment vertical="center"/>
      <protection/>
    </xf>
    <xf numFmtId="176" fontId="10" fillId="0" borderId="0" xfId="61" applyNumberFormat="1" applyFont="1" applyFill="1" applyBorder="1" applyAlignment="1">
      <alignment vertical="center"/>
      <protection/>
    </xf>
    <xf numFmtId="176" fontId="10" fillId="0" borderId="17" xfId="61" applyNumberFormat="1" applyFont="1" applyFill="1" applyBorder="1" applyAlignment="1">
      <alignment horizontal="right" vertical="center"/>
      <protection/>
    </xf>
    <xf numFmtId="49" fontId="10" fillId="0" borderId="16" xfId="61" applyNumberFormat="1" applyFont="1" applyFill="1" applyBorder="1" applyAlignment="1">
      <alignment vertical="center"/>
      <protection/>
    </xf>
    <xf numFmtId="0" fontId="14" fillId="0" borderId="0" xfId="61" applyFont="1" applyFill="1" applyAlignment="1">
      <alignment vertical="center"/>
      <protection/>
    </xf>
    <xf numFmtId="49" fontId="10" fillId="0" borderId="0" xfId="61" applyNumberFormat="1" applyFont="1" applyFill="1" applyBorder="1" applyAlignment="1">
      <alignment vertical="center" shrinkToFit="1"/>
      <protection/>
    </xf>
    <xf numFmtId="181" fontId="10" fillId="0" borderId="16" xfId="61" applyNumberFormat="1" applyFont="1" applyFill="1" applyBorder="1" applyAlignment="1">
      <alignment vertical="center"/>
      <protection/>
    </xf>
    <xf numFmtId="181" fontId="10" fillId="0" borderId="0" xfId="61" applyNumberFormat="1" applyFont="1" applyFill="1" applyBorder="1" applyAlignment="1">
      <alignment vertical="center"/>
      <protection/>
    </xf>
    <xf numFmtId="49" fontId="15" fillId="0" borderId="18" xfId="61" applyNumberFormat="1" applyFont="1" applyFill="1" applyBorder="1" applyAlignment="1">
      <alignment vertical="center"/>
      <protection/>
    </xf>
    <xf numFmtId="181" fontId="15" fillId="0" borderId="20" xfId="61" applyNumberFormat="1" applyFont="1" applyFill="1" applyBorder="1" applyAlignment="1">
      <alignment vertical="center"/>
      <protection/>
    </xf>
    <xf numFmtId="181" fontId="15" fillId="0" borderId="18" xfId="61" applyNumberFormat="1" applyFont="1" applyFill="1" applyBorder="1" applyAlignment="1">
      <alignment vertical="center"/>
      <protection/>
    </xf>
    <xf numFmtId="176" fontId="15" fillId="0" borderId="19" xfId="61" applyNumberFormat="1" applyFont="1" applyFill="1" applyBorder="1" applyAlignment="1">
      <alignment horizontal="right" vertical="center"/>
      <protection/>
    </xf>
    <xf numFmtId="49" fontId="15" fillId="0" borderId="20" xfId="61" applyNumberFormat="1" applyFont="1" applyFill="1" applyBorder="1" applyAlignment="1">
      <alignment vertical="center"/>
      <protection/>
    </xf>
    <xf numFmtId="0" fontId="16" fillId="0" borderId="0" xfId="61" applyFont="1" applyFill="1" applyAlignment="1">
      <alignment vertical="center"/>
      <protection/>
    </xf>
    <xf numFmtId="0" fontId="2" fillId="0" borderId="15" xfId="61" applyFont="1" applyFill="1" applyBorder="1" applyAlignment="1">
      <alignment horizontal="distributed" vertical="center" wrapText="1"/>
      <protection/>
    </xf>
    <xf numFmtId="49" fontId="2" fillId="0" borderId="17" xfId="61" applyNumberFormat="1" applyFont="1" applyFill="1" applyBorder="1" applyAlignment="1">
      <alignment vertical="center"/>
      <protection/>
    </xf>
    <xf numFmtId="176" fontId="2" fillId="0" borderId="0" xfId="61" applyNumberFormat="1" applyFont="1" applyFill="1" applyBorder="1" applyAlignment="1" quotePrefix="1">
      <alignment horizontal="right" vertical="center"/>
      <protection/>
    </xf>
    <xf numFmtId="49" fontId="2" fillId="0" borderId="17" xfId="61" applyNumberFormat="1" applyFont="1" applyFill="1" applyBorder="1" applyAlignment="1">
      <alignment vertical="center" shrinkToFit="1"/>
      <protection/>
    </xf>
    <xf numFmtId="49" fontId="10" fillId="0" borderId="17" xfId="61" applyNumberFormat="1" applyFont="1" applyFill="1" applyBorder="1" applyAlignment="1">
      <alignment vertical="center"/>
      <protection/>
    </xf>
    <xf numFmtId="176" fontId="10" fillId="0" borderId="0" xfId="61" applyNumberFormat="1" applyFont="1" applyFill="1" applyBorder="1" applyAlignment="1" quotePrefix="1">
      <alignment horizontal="right" vertical="center"/>
      <protection/>
    </xf>
    <xf numFmtId="49" fontId="10" fillId="0" borderId="17" xfId="61" applyNumberFormat="1" applyFont="1" applyFill="1" applyBorder="1" applyAlignment="1">
      <alignment vertical="center" shrinkToFit="1"/>
      <protection/>
    </xf>
    <xf numFmtId="49" fontId="15" fillId="0" borderId="19" xfId="61" applyNumberFormat="1" applyFont="1" applyFill="1" applyBorder="1" applyAlignment="1">
      <alignment vertical="center"/>
      <protection/>
    </xf>
    <xf numFmtId="182" fontId="15" fillId="0" borderId="18" xfId="61" applyNumberFormat="1" applyFont="1" applyFill="1" applyBorder="1" applyAlignment="1" quotePrefix="1">
      <alignment horizontal="right" vertical="center"/>
      <protection/>
    </xf>
    <xf numFmtId="176" fontId="15" fillId="0" borderId="18" xfId="61" applyNumberFormat="1" applyFont="1" applyFill="1" applyBorder="1" applyAlignment="1">
      <alignment horizontal="right" vertical="center"/>
      <protection/>
    </xf>
    <xf numFmtId="0" fontId="15" fillId="0" borderId="0" xfId="61" applyFont="1" applyFill="1" applyAlignment="1">
      <alignment vertical="center"/>
      <protection/>
    </xf>
    <xf numFmtId="49" fontId="15" fillId="0" borderId="0" xfId="61" applyNumberFormat="1" applyFont="1" applyFill="1" applyBorder="1" applyAlignment="1">
      <alignment vertical="center"/>
      <protection/>
    </xf>
    <xf numFmtId="181" fontId="15" fillId="0" borderId="0" xfId="61" applyNumberFormat="1" applyFont="1" applyFill="1" applyBorder="1" applyAlignment="1">
      <alignment vertical="center"/>
      <protection/>
    </xf>
    <xf numFmtId="176" fontId="15" fillId="0" borderId="0" xfId="61" applyNumberFormat="1" applyFont="1" applyFill="1" applyBorder="1" applyAlignment="1">
      <alignment horizontal="right" vertical="center"/>
      <protection/>
    </xf>
    <xf numFmtId="0" fontId="65" fillId="0" borderId="0" xfId="62" applyFont="1">
      <alignment vertical="center"/>
      <protection/>
    </xf>
    <xf numFmtId="0" fontId="2" fillId="0" borderId="0" xfId="67" applyFont="1" applyFill="1" applyAlignment="1">
      <alignment/>
      <protection/>
    </xf>
    <xf numFmtId="0" fontId="2" fillId="0" borderId="0" xfId="67" applyFont="1" applyFill="1" applyAlignment="1">
      <alignment vertical="center"/>
      <protection/>
    </xf>
    <xf numFmtId="0" fontId="2" fillId="0" borderId="24" xfId="67" applyFont="1" applyFill="1" applyBorder="1" applyAlignment="1">
      <alignment horizontal="centerContinuous" vertical="center"/>
      <protection/>
    </xf>
    <xf numFmtId="0" fontId="2" fillId="0" borderId="10" xfId="67" applyFont="1" applyFill="1" applyBorder="1" applyAlignment="1" quotePrefix="1">
      <alignment horizontal="centerContinuous" vertical="center"/>
      <protection/>
    </xf>
    <xf numFmtId="0" fontId="2" fillId="0" borderId="10" xfId="67" applyFont="1" applyFill="1" applyBorder="1" applyAlignment="1">
      <alignment horizontal="centerContinuous" vertical="center"/>
      <protection/>
    </xf>
    <xf numFmtId="0" fontId="2" fillId="0" borderId="11" xfId="67" applyFont="1" applyFill="1" applyBorder="1" applyAlignment="1">
      <alignment horizontal="centerContinuous" vertical="center"/>
      <protection/>
    </xf>
    <xf numFmtId="0" fontId="2" fillId="0" borderId="25" xfId="67" applyFont="1" applyFill="1" applyBorder="1" applyAlignment="1" quotePrefix="1">
      <alignment horizontal="center" vertical="center" wrapText="1"/>
      <protection/>
    </xf>
    <xf numFmtId="0" fontId="2" fillId="0" borderId="26" xfId="67" applyFont="1" applyFill="1" applyBorder="1" applyAlignment="1">
      <alignment horizontal="center" vertical="center" wrapText="1"/>
      <protection/>
    </xf>
    <xf numFmtId="0" fontId="2" fillId="0" borderId="21" xfId="67" applyFont="1" applyFill="1" applyBorder="1" applyAlignment="1">
      <alignment horizontal="centerContinuous" vertical="center" wrapText="1"/>
      <protection/>
    </xf>
    <xf numFmtId="0" fontId="2" fillId="0" borderId="27" xfId="67" applyFont="1" applyFill="1" applyBorder="1" applyAlignment="1">
      <alignment horizontal="center" vertical="center" wrapText="1"/>
      <protection/>
    </xf>
    <xf numFmtId="0" fontId="2" fillId="0" borderId="28" xfId="67" applyFont="1" applyFill="1" applyBorder="1" applyAlignment="1">
      <alignment horizontal="center" vertical="center" wrapText="1"/>
      <protection/>
    </xf>
    <xf numFmtId="0" fontId="19" fillId="0" borderId="29" xfId="67" applyFont="1" applyFill="1" applyBorder="1" applyAlignment="1">
      <alignment horizontal="center" vertical="center" wrapText="1"/>
      <protection/>
    </xf>
    <xf numFmtId="0" fontId="2" fillId="0" borderId="0" xfId="67" applyFont="1" applyFill="1" applyBorder="1" applyAlignment="1">
      <alignment vertical="center"/>
      <protection/>
    </xf>
    <xf numFmtId="0" fontId="2" fillId="0" borderId="17" xfId="67" applyFont="1" applyFill="1" applyBorder="1" applyAlignment="1">
      <alignment vertical="center"/>
      <protection/>
    </xf>
    <xf numFmtId="0" fontId="2" fillId="0" borderId="0" xfId="67" applyFont="1" applyFill="1" applyBorder="1" applyAlignment="1">
      <alignment horizontal="right" vertical="center"/>
      <protection/>
    </xf>
    <xf numFmtId="0" fontId="10" fillId="0" borderId="0" xfId="67" applyFont="1" applyFill="1" applyBorder="1" applyAlignment="1">
      <alignment horizontal="distributed" vertical="center"/>
      <protection/>
    </xf>
    <xf numFmtId="0" fontId="10" fillId="0" borderId="17" xfId="67" applyFont="1" applyFill="1" applyBorder="1" applyAlignment="1">
      <alignment vertical="center"/>
      <protection/>
    </xf>
    <xf numFmtId="183" fontId="10" fillId="0" borderId="0" xfId="67" applyNumberFormat="1" applyFont="1" applyFill="1" applyBorder="1" applyAlignment="1">
      <alignment horizontal="right" vertical="center"/>
      <protection/>
    </xf>
    <xf numFmtId="184" fontId="10" fillId="0" borderId="0" xfId="67" applyNumberFormat="1" applyFont="1" applyFill="1" applyBorder="1" applyAlignment="1">
      <alignment horizontal="right" vertical="center"/>
      <protection/>
    </xf>
    <xf numFmtId="0" fontId="66" fillId="0" borderId="0" xfId="62" applyFont="1">
      <alignment vertical="center"/>
      <protection/>
    </xf>
    <xf numFmtId="0" fontId="66" fillId="0" borderId="0" xfId="62" applyFont="1" applyFill="1">
      <alignment vertical="center"/>
      <protection/>
    </xf>
    <xf numFmtId="0" fontId="10" fillId="0" borderId="17" xfId="67" applyFont="1" applyFill="1" applyBorder="1" applyAlignment="1">
      <alignment horizontal="centerContinuous" vertical="center"/>
      <protection/>
    </xf>
    <xf numFmtId="185" fontId="10" fillId="0" borderId="0" xfId="67" applyNumberFormat="1" applyFont="1" applyFill="1" applyBorder="1" applyAlignment="1">
      <alignment vertical="center"/>
      <protection/>
    </xf>
    <xf numFmtId="184" fontId="10" fillId="0" borderId="0" xfId="67" applyNumberFormat="1" applyFont="1" applyFill="1" applyBorder="1" applyAlignment="1">
      <alignment vertical="center"/>
      <protection/>
    </xf>
    <xf numFmtId="0" fontId="65" fillId="0" borderId="0" xfId="62" applyFont="1" applyBorder="1" applyAlignment="1">
      <alignment vertical="center"/>
      <protection/>
    </xf>
    <xf numFmtId="0" fontId="2" fillId="0" borderId="0" xfId="67" applyFont="1" applyFill="1" applyBorder="1" applyAlignment="1">
      <alignment horizontal="distributed" vertical="center"/>
      <protection/>
    </xf>
    <xf numFmtId="0" fontId="2" fillId="0" borderId="17" xfId="67" applyFont="1" applyFill="1" applyBorder="1" applyAlignment="1">
      <alignment horizontal="distributed" vertical="center"/>
      <protection/>
    </xf>
    <xf numFmtId="185" fontId="2" fillId="0" borderId="0" xfId="67" applyNumberFormat="1" applyFont="1" applyFill="1" applyBorder="1" applyAlignment="1">
      <alignment vertical="center"/>
      <protection/>
    </xf>
    <xf numFmtId="186" fontId="2" fillId="0" borderId="0" xfId="67" applyNumberFormat="1" applyFont="1" applyFill="1" applyBorder="1" applyAlignment="1">
      <alignment vertical="center"/>
      <protection/>
    </xf>
    <xf numFmtId="183" fontId="2" fillId="0" borderId="0" xfId="67" applyNumberFormat="1" applyFont="1" applyFill="1" applyBorder="1" applyAlignment="1">
      <alignment horizontal="right" vertical="center"/>
      <protection/>
    </xf>
    <xf numFmtId="0" fontId="65" fillId="0" borderId="0" xfId="62" applyFont="1" applyFill="1">
      <alignment vertical="center"/>
      <protection/>
    </xf>
    <xf numFmtId="0" fontId="10" fillId="0" borderId="17" xfId="67" applyFont="1" applyFill="1" applyBorder="1" applyAlignment="1">
      <alignment horizontal="distributed" vertical="center"/>
      <protection/>
    </xf>
    <xf numFmtId="186" fontId="10" fillId="0" borderId="0" xfId="67" applyNumberFormat="1" applyFont="1" applyFill="1" applyBorder="1" applyAlignment="1">
      <alignment vertical="center"/>
      <protection/>
    </xf>
    <xf numFmtId="0" fontId="2" fillId="0" borderId="18" xfId="67" applyFont="1" applyFill="1" applyBorder="1" applyAlignment="1">
      <alignment vertical="center"/>
      <protection/>
    </xf>
    <xf numFmtId="0" fontId="2" fillId="0" borderId="19" xfId="67" applyFont="1" applyFill="1" applyBorder="1" applyAlignment="1">
      <alignment vertical="center"/>
      <protection/>
    </xf>
    <xf numFmtId="0" fontId="2" fillId="0" borderId="30" xfId="67" applyFont="1" applyFill="1" applyBorder="1" applyAlignment="1">
      <alignment vertical="center"/>
      <protection/>
    </xf>
    <xf numFmtId="0" fontId="2" fillId="0" borderId="0" xfId="61" applyFill="1" applyAlignment="1">
      <alignment horizontal="right" vertical="center"/>
      <protection/>
    </xf>
    <xf numFmtId="0" fontId="2" fillId="0" borderId="26" xfId="61" applyFill="1" applyBorder="1" applyAlignment="1">
      <alignment horizontal="distributed" vertical="center"/>
      <protection/>
    </xf>
    <xf numFmtId="0" fontId="2" fillId="0" borderId="25" xfId="61" applyFont="1" applyFill="1" applyBorder="1" applyAlignment="1">
      <alignment horizontal="center" vertical="center"/>
      <protection/>
    </xf>
    <xf numFmtId="187" fontId="2" fillId="0" borderId="0" xfId="61" applyNumberFormat="1" applyFont="1" applyFill="1" applyBorder="1" applyAlignment="1">
      <alignment horizontal="right" vertical="center"/>
      <protection/>
    </xf>
    <xf numFmtId="0" fontId="11" fillId="0" borderId="0" xfId="61" applyFont="1" applyFill="1" applyBorder="1" applyAlignment="1">
      <alignment horizontal="distributed" vertical="center"/>
      <protection/>
    </xf>
    <xf numFmtId="187" fontId="2" fillId="0" borderId="0" xfId="61" applyNumberFormat="1" applyFont="1" applyFill="1" applyAlignment="1">
      <alignment vertical="center"/>
      <protection/>
    </xf>
    <xf numFmtId="0" fontId="11" fillId="0" borderId="0" xfId="61" applyFont="1" applyFill="1" applyBorder="1" applyAlignment="1">
      <alignment horizontal="distributed" vertical="center" wrapText="1"/>
      <protection/>
    </xf>
    <xf numFmtId="0" fontId="2" fillId="0" borderId="18" xfId="61" applyFill="1" applyBorder="1" applyAlignment="1">
      <alignment vertical="center"/>
      <protection/>
    </xf>
    <xf numFmtId="0" fontId="2" fillId="0" borderId="18" xfId="61" applyFill="1" applyBorder="1" applyAlignment="1">
      <alignment horizontal="distributed" vertical="center"/>
      <protection/>
    </xf>
    <xf numFmtId="0" fontId="2" fillId="0" borderId="31" xfId="61" applyFill="1" applyBorder="1" applyAlignment="1">
      <alignment horizontal="center" vertical="center"/>
      <protection/>
    </xf>
    <xf numFmtId="176" fontId="2" fillId="0" borderId="18" xfId="61" applyNumberFormat="1" applyFill="1" applyBorder="1" applyAlignment="1">
      <alignment horizontal="right" vertical="center"/>
      <protection/>
    </xf>
    <xf numFmtId="0" fontId="2" fillId="0" borderId="0" xfId="61" applyFill="1" applyBorder="1" applyAlignment="1">
      <alignment vertical="center"/>
      <protection/>
    </xf>
    <xf numFmtId="0" fontId="2" fillId="0" borderId="0" xfId="61" applyFill="1" applyBorder="1" applyAlignment="1">
      <alignment horizontal="center" vertical="center"/>
      <protection/>
    </xf>
    <xf numFmtId="176" fontId="2" fillId="0" borderId="0" xfId="61" applyNumberFormat="1" applyFill="1" applyBorder="1" applyAlignment="1">
      <alignment horizontal="right" vertical="center"/>
      <protection/>
    </xf>
    <xf numFmtId="0" fontId="21" fillId="0" borderId="0" xfId="61" applyFont="1" applyFill="1">
      <alignment/>
      <protection/>
    </xf>
    <xf numFmtId="0" fontId="22" fillId="0" borderId="0" xfId="61" applyFont="1" applyFill="1" applyAlignment="1">
      <alignment vertical="center"/>
      <protection/>
    </xf>
    <xf numFmtId="0" fontId="2" fillId="0" borderId="32" xfId="61" applyFill="1" applyBorder="1" applyAlignment="1">
      <alignment horizontal="distributed" vertical="center"/>
      <protection/>
    </xf>
    <xf numFmtId="0" fontId="2" fillId="0" borderId="24" xfId="61" applyFill="1" applyBorder="1" applyAlignment="1">
      <alignment horizontal="distributed" vertical="center"/>
      <protection/>
    </xf>
    <xf numFmtId="0" fontId="2" fillId="0" borderId="12" xfId="61" applyFill="1" applyBorder="1">
      <alignment/>
      <protection/>
    </xf>
    <xf numFmtId="0" fontId="2" fillId="0" borderId="33" xfId="61" applyFill="1" applyBorder="1" applyAlignment="1">
      <alignment horizontal="distributed" vertical="center" wrapText="1"/>
      <protection/>
    </xf>
    <xf numFmtId="0" fontId="2" fillId="0" borderId="0" xfId="61" applyFill="1" applyBorder="1" applyAlignment="1">
      <alignment horizontal="distributed" vertical="center"/>
      <protection/>
    </xf>
    <xf numFmtId="0" fontId="2" fillId="0" borderId="17" xfId="61" applyFill="1" applyBorder="1" applyAlignment="1">
      <alignment horizontal="distributed" vertical="center"/>
      <protection/>
    </xf>
    <xf numFmtId="0" fontId="2" fillId="0" borderId="26" xfId="61" applyFill="1" applyBorder="1" applyAlignment="1">
      <alignment horizontal="distributed" vertical="center"/>
      <protection/>
    </xf>
    <xf numFmtId="0" fontId="2" fillId="0" borderId="34" xfId="61" applyFill="1" applyBorder="1" applyAlignment="1">
      <alignment horizontal="distributed" vertical="center"/>
      <protection/>
    </xf>
    <xf numFmtId="0" fontId="2" fillId="0" borderId="27" xfId="61" applyFill="1" applyBorder="1" applyAlignment="1">
      <alignment horizontal="distributed" vertical="center"/>
      <protection/>
    </xf>
    <xf numFmtId="0" fontId="2" fillId="0" borderId="15" xfId="61" applyFill="1" applyBorder="1" applyAlignment="1">
      <alignment horizontal="distributed" vertical="center"/>
      <protection/>
    </xf>
    <xf numFmtId="0" fontId="2" fillId="0" borderId="21" xfId="61" applyFill="1" applyBorder="1" applyAlignment="1">
      <alignment horizontal="center" vertical="center" wrapText="1"/>
      <protection/>
    </xf>
    <xf numFmtId="0" fontId="2" fillId="0" borderId="29" xfId="61" applyFill="1" applyBorder="1" applyAlignment="1">
      <alignment horizontal="distributed" vertical="center"/>
      <protection/>
    </xf>
    <xf numFmtId="0" fontId="2" fillId="0" borderId="14" xfId="61" applyFill="1" applyBorder="1" applyAlignment="1">
      <alignment horizontal="distributed" vertical="center"/>
      <protection/>
    </xf>
    <xf numFmtId="0" fontId="2" fillId="0" borderId="27" xfId="61" applyFill="1" applyBorder="1" applyAlignment="1">
      <alignment horizontal="distributed" vertical="center" shrinkToFit="1"/>
      <protection/>
    </xf>
    <xf numFmtId="0" fontId="2" fillId="0" borderId="0" xfId="61" applyFill="1" applyBorder="1" applyAlignment="1">
      <alignment horizontal="distributed" vertical="center" shrinkToFit="1"/>
      <protection/>
    </xf>
    <xf numFmtId="0" fontId="2" fillId="0" borderId="0" xfId="61" applyFill="1" applyBorder="1" applyAlignment="1">
      <alignment horizontal="center" vertical="center" shrinkToFit="1"/>
      <protection/>
    </xf>
    <xf numFmtId="0" fontId="2" fillId="0" borderId="14" xfId="61" applyFill="1" applyBorder="1" applyAlignment="1">
      <alignment horizontal="distributed" vertical="center" shrinkToFit="1"/>
      <protection/>
    </xf>
    <xf numFmtId="0" fontId="2" fillId="0" borderId="15" xfId="61" applyFill="1" applyBorder="1" applyAlignment="1">
      <alignment horizontal="distributed" vertical="center" shrinkToFit="1"/>
      <protection/>
    </xf>
    <xf numFmtId="49" fontId="2" fillId="0" borderId="0" xfId="61" applyNumberFormat="1" applyFont="1" applyFill="1" applyBorder="1" applyAlignment="1">
      <alignment vertical="distributed"/>
      <protection/>
    </xf>
    <xf numFmtId="0" fontId="2" fillId="0" borderId="0" xfId="61" applyNumberFormat="1" applyFont="1" applyFill="1" applyBorder="1" applyAlignment="1">
      <alignment horizontal="center" vertical="center"/>
      <protection/>
    </xf>
    <xf numFmtId="0" fontId="2" fillId="0" borderId="0" xfId="61" applyFont="1" applyFill="1" applyAlignment="1">
      <alignment vertical="distributed"/>
      <protection/>
    </xf>
    <xf numFmtId="188" fontId="2" fillId="0" borderId="16" xfId="61" applyNumberFormat="1" applyFont="1" applyFill="1" applyBorder="1" applyAlignment="1">
      <alignment horizontal="right" vertical="center" shrinkToFit="1"/>
      <protection/>
    </xf>
    <xf numFmtId="188" fontId="2" fillId="0" borderId="0" xfId="61" applyNumberFormat="1" applyFont="1" applyFill="1" applyBorder="1" applyAlignment="1">
      <alignment horizontal="right" vertical="center" shrinkToFit="1"/>
      <protection/>
    </xf>
    <xf numFmtId="0" fontId="10" fillId="0" borderId="0" xfId="61" applyNumberFormat="1" applyFont="1" applyFill="1" applyBorder="1" applyAlignment="1">
      <alignment horizontal="center" vertical="center"/>
      <protection/>
    </xf>
    <xf numFmtId="188" fontId="10" fillId="0" borderId="16" xfId="61" applyNumberFormat="1" applyFont="1" applyFill="1" applyBorder="1" applyAlignment="1">
      <alignment horizontal="right" vertical="center" shrinkToFit="1"/>
      <protection/>
    </xf>
    <xf numFmtId="188" fontId="10" fillId="0" borderId="0" xfId="61" applyNumberFormat="1" applyFont="1" applyFill="1" applyBorder="1" applyAlignment="1">
      <alignment horizontal="right" vertical="center" shrinkToFit="1"/>
      <protection/>
    </xf>
    <xf numFmtId="188" fontId="10" fillId="0" borderId="17" xfId="61" applyNumberFormat="1" applyFont="1" applyFill="1" applyBorder="1" applyAlignment="1">
      <alignment horizontal="right" vertical="center" shrinkToFit="1"/>
      <protection/>
    </xf>
    <xf numFmtId="188" fontId="10" fillId="0" borderId="0" xfId="61" applyNumberFormat="1" applyFont="1" applyFill="1" applyAlignment="1">
      <alignment horizontal="right" vertical="center" shrinkToFit="1"/>
      <protection/>
    </xf>
    <xf numFmtId="0" fontId="10" fillId="0" borderId="0" xfId="61" applyFont="1" applyFill="1" applyBorder="1" applyAlignment="1">
      <alignment horizontal="center" vertical="top"/>
      <protection/>
    </xf>
    <xf numFmtId="180" fontId="10" fillId="0" borderId="16" xfId="61" applyNumberFormat="1" applyFont="1" applyFill="1" applyBorder="1" applyAlignment="1">
      <alignment horizontal="right" vertical="top" shrinkToFit="1"/>
      <protection/>
    </xf>
    <xf numFmtId="180" fontId="10" fillId="0" borderId="0" xfId="61" applyNumberFormat="1" applyFont="1" applyFill="1" applyBorder="1" applyAlignment="1">
      <alignment horizontal="right" vertical="top" shrinkToFit="1"/>
      <protection/>
    </xf>
    <xf numFmtId="49" fontId="10" fillId="0" borderId="16" xfId="61" applyNumberFormat="1" applyFont="1" applyFill="1" applyBorder="1" applyAlignment="1">
      <alignment horizontal="distributed" vertical="top"/>
      <protection/>
    </xf>
    <xf numFmtId="0" fontId="10" fillId="0" borderId="0" xfId="61" applyFont="1" applyFill="1" applyAlignment="1">
      <alignment vertical="top"/>
      <protection/>
    </xf>
    <xf numFmtId="0" fontId="10" fillId="0" borderId="0" xfId="61" applyFont="1" applyFill="1" applyBorder="1" applyAlignment="1">
      <alignment horizontal="distributed" vertical="center" indent="1"/>
      <protection/>
    </xf>
    <xf numFmtId="0" fontId="10" fillId="0" borderId="0" xfId="61" applyFont="1" applyFill="1" applyBorder="1" applyAlignment="1">
      <alignment horizontal="center" vertical="center"/>
      <protection/>
    </xf>
    <xf numFmtId="49" fontId="10" fillId="0" borderId="16" xfId="61" applyNumberFormat="1" applyFont="1" applyFill="1" applyBorder="1" applyAlignment="1">
      <alignment horizontal="distributed" vertical="center"/>
      <protection/>
    </xf>
    <xf numFmtId="0" fontId="10" fillId="0" borderId="17" xfId="61" applyFont="1" applyFill="1" applyBorder="1" applyAlignment="1">
      <alignment horizontal="center" vertical="center"/>
      <protection/>
    </xf>
    <xf numFmtId="176" fontId="10" fillId="0" borderId="0" xfId="61" applyNumberFormat="1" applyFont="1" applyFill="1" applyAlignment="1">
      <alignment horizontal="right" vertical="center" shrinkToFit="1"/>
      <protection/>
    </xf>
    <xf numFmtId="176" fontId="10" fillId="0" borderId="17" xfId="61" applyNumberFormat="1" applyFont="1" applyFill="1" applyBorder="1" applyAlignment="1">
      <alignment horizontal="right" vertical="center" shrinkToFit="1"/>
      <protection/>
    </xf>
    <xf numFmtId="49" fontId="2" fillId="0" borderId="0" xfId="61" applyNumberFormat="1" applyFont="1" applyFill="1" applyBorder="1" applyAlignment="1">
      <alignment horizontal="center" vertical="center"/>
      <protection/>
    </xf>
    <xf numFmtId="188" fontId="2" fillId="0" borderId="0" xfId="61" applyNumberFormat="1" applyFont="1" applyFill="1" applyAlignment="1">
      <alignment horizontal="right" vertical="center" shrinkToFit="1"/>
      <protection/>
    </xf>
    <xf numFmtId="49" fontId="2" fillId="0" borderId="16" xfId="61" applyNumberFormat="1" applyFont="1" applyFill="1" applyBorder="1" applyAlignment="1">
      <alignment horizontal="center" vertical="center"/>
      <protection/>
    </xf>
    <xf numFmtId="49" fontId="10" fillId="0" borderId="0" xfId="61" applyNumberFormat="1" applyFont="1" applyFill="1" applyBorder="1" applyAlignment="1">
      <alignment horizontal="center" vertical="center"/>
      <protection/>
    </xf>
    <xf numFmtId="49" fontId="10" fillId="0" borderId="16" xfId="61" applyNumberFormat="1" applyFont="1" applyFill="1" applyBorder="1" applyAlignment="1">
      <alignment horizontal="center" vertical="center"/>
      <protection/>
    </xf>
    <xf numFmtId="49" fontId="2" fillId="0" borderId="18" xfId="61" applyNumberFormat="1" applyFill="1" applyBorder="1" applyAlignment="1">
      <alignment horizontal="right" vertical="center"/>
      <protection/>
    </xf>
    <xf numFmtId="176" fontId="2" fillId="0" borderId="20" xfId="61" applyNumberFormat="1" applyFill="1" applyBorder="1" applyAlignment="1">
      <alignment horizontal="right" vertical="center"/>
      <protection/>
    </xf>
    <xf numFmtId="176" fontId="2" fillId="0" borderId="19" xfId="61" applyNumberFormat="1" applyFill="1" applyBorder="1" applyAlignment="1">
      <alignment horizontal="right" vertical="center"/>
      <protection/>
    </xf>
    <xf numFmtId="49" fontId="2" fillId="0" borderId="30" xfId="61" applyNumberFormat="1" applyFill="1" applyBorder="1" applyAlignment="1">
      <alignment horizontal="right" vertical="center"/>
      <protection/>
    </xf>
    <xf numFmtId="0" fontId="2" fillId="0" borderId="30" xfId="61" applyFill="1" applyBorder="1" applyAlignment="1">
      <alignment horizontal="distributed" vertical="center"/>
      <protection/>
    </xf>
    <xf numFmtId="176" fontId="2" fillId="0" borderId="30" xfId="61" applyNumberFormat="1" applyFill="1" applyBorder="1" applyAlignment="1">
      <alignment horizontal="right" vertical="center"/>
      <protection/>
    </xf>
    <xf numFmtId="0" fontId="2" fillId="0" borderId="0" xfId="61" applyFont="1" applyFill="1" applyBorder="1" applyAlignment="1">
      <alignment horizontal="left"/>
      <protection/>
    </xf>
    <xf numFmtId="0" fontId="2" fillId="0" borderId="0" xfId="61" applyFont="1" applyFill="1" applyBorder="1" applyAlignment="1">
      <alignment/>
      <protection/>
    </xf>
    <xf numFmtId="0" fontId="2" fillId="0" borderId="0" xfId="61" applyBorder="1" applyAlignment="1">
      <alignment/>
      <protection/>
    </xf>
    <xf numFmtId="0" fontId="2" fillId="0" borderId="0" xfId="61" applyFont="1" applyFill="1" applyAlignment="1">
      <alignment horizontal="left"/>
      <protection/>
    </xf>
    <xf numFmtId="0" fontId="2" fillId="0" borderId="0" xfId="61" applyAlignment="1">
      <alignment/>
      <protection/>
    </xf>
    <xf numFmtId="0" fontId="2" fillId="0" borderId="0" xfId="61" applyFill="1" applyAlignment="1">
      <alignment horizontal="left" vertical="center"/>
      <protection/>
    </xf>
    <xf numFmtId="0" fontId="2" fillId="0" borderId="33" xfId="61" applyFill="1" applyBorder="1" applyAlignment="1">
      <alignment horizontal="distributed" vertical="center"/>
      <protection/>
    </xf>
    <xf numFmtId="0" fontId="2" fillId="0" borderId="24" xfId="61" applyFill="1" applyBorder="1" applyAlignment="1">
      <alignment horizontal="center" vertical="center"/>
      <protection/>
    </xf>
    <xf numFmtId="0" fontId="19" fillId="0" borderId="24" xfId="61" applyFont="1" applyFill="1" applyBorder="1" applyAlignment="1">
      <alignment horizontal="center" vertical="center" wrapText="1" shrinkToFit="1"/>
      <protection/>
    </xf>
    <xf numFmtId="0" fontId="2" fillId="0" borderId="15" xfId="61" applyFill="1" applyBorder="1" applyAlignment="1">
      <alignment horizontal="distributed" vertical="center" wrapText="1"/>
      <protection/>
    </xf>
    <xf numFmtId="0" fontId="2" fillId="0" borderId="27" xfId="61" applyFill="1" applyBorder="1" applyAlignment="1">
      <alignment horizontal="distributed" vertical="center" wrapText="1"/>
      <protection/>
    </xf>
    <xf numFmtId="0" fontId="10" fillId="0" borderId="0" xfId="61" applyFont="1" applyFill="1" applyBorder="1" applyAlignment="1">
      <alignment horizontal="distributed" indent="1"/>
      <protection/>
    </xf>
    <xf numFmtId="0" fontId="10" fillId="0" borderId="17" xfId="61" applyFont="1" applyFill="1" applyBorder="1" applyAlignment="1">
      <alignment horizontal="center"/>
      <protection/>
    </xf>
    <xf numFmtId="182" fontId="10" fillId="0" borderId="0" xfId="61" applyNumberFormat="1" applyFont="1" applyFill="1" applyBorder="1" applyAlignment="1">
      <alignment horizontal="right"/>
      <protection/>
    </xf>
    <xf numFmtId="49" fontId="10" fillId="0" borderId="16" xfId="61" applyNumberFormat="1" applyFont="1" applyFill="1" applyBorder="1" applyAlignment="1">
      <alignment horizontal="center"/>
      <protection/>
    </xf>
    <xf numFmtId="0" fontId="10" fillId="0" borderId="0" xfId="61" applyFont="1" applyFill="1" applyBorder="1" applyAlignment="1">
      <alignment/>
      <protection/>
    </xf>
    <xf numFmtId="182" fontId="10" fillId="0" borderId="0" xfId="61" applyNumberFormat="1" applyFont="1" applyFill="1" applyBorder="1" applyAlignment="1">
      <alignment horizontal="right" vertical="center"/>
      <protection/>
    </xf>
    <xf numFmtId="178" fontId="10" fillId="0" borderId="0" xfId="61" applyNumberFormat="1" applyFont="1" applyFill="1" applyBorder="1" applyAlignment="1">
      <alignment horizontal="right" vertical="center"/>
      <protection/>
    </xf>
    <xf numFmtId="49" fontId="10" fillId="0" borderId="16" xfId="61" applyNumberFormat="1" applyFont="1" applyFill="1" applyBorder="1" applyAlignment="1">
      <alignment horizontal="distributed" vertical="center"/>
      <protection/>
    </xf>
    <xf numFmtId="0" fontId="2" fillId="0" borderId="17" xfId="61" applyFont="1" applyFill="1" applyBorder="1" applyAlignment="1">
      <alignment horizontal="distributed" vertical="center"/>
      <protection/>
    </xf>
    <xf numFmtId="0" fontId="10" fillId="0" borderId="17" xfId="61" applyFont="1" applyFill="1" applyBorder="1" applyAlignment="1">
      <alignment horizontal="distributed" vertical="center"/>
      <protection/>
    </xf>
    <xf numFmtId="0" fontId="2" fillId="0" borderId="19" xfId="61" applyFill="1" applyBorder="1" applyAlignment="1">
      <alignment horizontal="distributed" vertical="center"/>
      <protection/>
    </xf>
    <xf numFmtId="176" fontId="2" fillId="0" borderId="18" xfId="61" applyNumberFormat="1" applyFill="1" applyBorder="1" applyAlignment="1" quotePrefix="1">
      <alignment horizontal="right" vertical="center"/>
      <protection/>
    </xf>
    <xf numFmtId="49" fontId="2" fillId="0" borderId="20" xfId="61" applyNumberFormat="1" applyFill="1" applyBorder="1" applyAlignment="1">
      <alignment horizontal="right" vertical="center"/>
      <protection/>
    </xf>
    <xf numFmtId="189" fontId="15" fillId="0" borderId="0" xfId="61" applyNumberFormat="1" applyFont="1" applyFill="1" applyBorder="1" applyAlignment="1" quotePrefix="1">
      <alignment horizontal="right" vertical="center"/>
      <protection/>
    </xf>
    <xf numFmtId="176" fontId="10" fillId="0" borderId="18" xfId="61" applyNumberFormat="1" applyFont="1" applyFill="1" applyBorder="1" applyAlignment="1">
      <alignment horizontal="right" vertical="center"/>
      <protection/>
    </xf>
    <xf numFmtId="0" fontId="2" fillId="0" borderId="12" xfId="61" applyFill="1" applyBorder="1" applyAlignment="1">
      <alignment vertical="center"/>
      <protection/>
    </xf>
    <xf numFmtId="0" fontId="2" fillId="0" borderId="13" xfId="61" applyFill="1" applyBorder="1" applyAlignment="1">
      <alignment vertical="center"/>
      <protection/>
    </xf>
    <xf numFmtId="0" fontId="2" fillId="0" borderId="27" xfId="61" applyFill="1" applyBorder="1" applyAlignment="1">
      <alignment horizontal="right" vertical="center"/>
      <protection/>
    </xf>
    <xf numFmtId="0" fontId="2" fillId="0" borderId="34" xfId="61" applyFill="1" applyBorder="1" applyAlignment="1">
      <alignment vertical="center"/>
      <protection/>
    </xf>
    <xf numFmtId="0" fontId="2" fillId="0" borderId="34" xfId="61" applyFill="1" applyBorder="1" applyAlignment="1">
      <alignment horizontal="center" vertical="center"/>
      <protection/>
    </xf>
    <xf numFmtId="0" fontId="2" fillId="0" borderId="23" xfId="61" applyFill="1" applyBorder="1" applyAlignment="1">
      <alignment vertical="center"/>
      <protection/>
    </xf>
    <xf numFmtId="182" fontId="10" fillId="0" borderId="0" xfId="61" applyNumberFormat="1" applyFont="1" applyFill="1" applyAlignment="1">
      <alignment/>
      <protection/>
    </xf>
    <xf numFmtId="0" fontId="10" fillId="0" borderId="0" xfId="61" applyFont="1" applyFill="1" applyAlignment="1">
      <alignment/>
      <protection/>
    </xf>
    <xf numFmtId="182" fontId="10" fillId="0" borderId="0" xfId="61" applyNumberFormat="1" applyFont="1" applyFill="1" applyAlignment="1">
      <alignment vertical="center"/>
      <protection/>
    </xf>
    <xf numFmtId="0" fontId="2" fillId="0" borderId="17" xfId="61" applyFont="1" applyFill="1" applyBorder="1" applyAlignment="1">
      <alignment horizontal="center" vertical="center"/>
      <protection/>
    </xf>
    <xf numFmtId="49" fontId="2" fillId="0" borderId="16" xfId="61" applyNumberFormat="1" applyFont="1" applyFill="1" applyBorder="1" applyAlignment="1">
      <alignment horizontal="distributed" vertical="center"/>
      <protection/>
    </xf>
    <xf numFmtId="0" fontId="2" fillId="0" borderId="19" xfId="61" applyFill="1" applyBorder="1" applyAlignment="1">
      <alignment vertical="center"/>
      <protection/>
    </xf>
    <xf numFmtId="0" fontId="2" fillId="0" borderId="20" xfId="61" applyFill="1" applyBorder="1" applyAlignment="1">
      <alignment vertical="center"/>
      <protection/>
    </xf>
    <xf numFmtId="49" fontId="2" fillId="0" borderId="0" xfId="61" applyNumberFormat="1" applyFont="1" applyFill="1" applyBorder="1" applyAlignment="1">
      <alignment horizontal="left" vertical="center"/>
      <protection/>
    </xf>
    <xf numFmtId="0" fontId="23" fillId="0" borderId="18" xfId="61" applyFont="1" applyFill="1" applyBorder="1" applyAlignment="1">
      <alignment vertical="center"/>
      <protection/>
    </xf>
    <xf numFmtId="0" fontId="2" fillId="0" borderId="21" xfId="61" applyFill="1" applyBorder="1" applyAlignment="1">
      <alignment horizontal="distributed" vertical="center" wrapText="1"/>
      <protection/>
    </xf>
    <xf numFmtId="0" fontId="2" fillId="0" borderId="22" xfId="61" applyFill="1" applyBorder="1" applyAlignment="1">
      <alignment horizontal="distributed" vertical="center" wrapText="1"/>
      <protection/>
    </xf>
    <xf numFmtId="0" fontId="2" fillId="0" borderId="22" xfId="61" applyFont="1" applyFill="1" applyBorder="1" applyAlignment="1">
      <alignment horizontal="distributed" vertical="center" wrapText="1"/>
      <protection/>
    </xf>
    <xf numFmtId="0" fontId="2" fillId="0" borderId="17" xfId="61" applyFill="1" applyBorder="1" applyAlignment="1">
      <alignment horizontal="distributed" vertical="center"/>
      <protection/>
    </xf>
    <xf numFmtId="0" fontId="2" fillId="0" borderId="0" xfId="61" applyFill="1" applyBorder="1" applyAlignment="1">
      <alignment horizontal="distributed" vertical="center" wrapText="1"/>
      <protection/>
    </xf>
    <xf numFmtId="0" fontId="2" fillId="0" borderId="17" xfId="61" applyFill="1" applyBorder="1" applyAlignment="1">
      <alignment horizontal="distributed" vertical="center" wrapText="1"/>
      <protection/>
    </xf>
    <xf numFmtId="176" fontId="10" fillId="0" borderId="17" xfId="61" applyNumberFormat="1" applyFont="1" applyFill="1" applyBorder="1" applyAlignment="1">
      <alignment vertical="center"/>
      <protection/>
    </xf>
    <xf numFmtId="0" fontId="10" fillId="0" borderId="0" xfId="61" applyFont="1" applyFill="1" applyBorder="1" applyAlignment="1">
      <alignment horizontal="center"/>
      <protection/>
    </xf>
    <xf numFmtId="182" fontId="10" fillId="0" borderId="16" xfId="61" applyNumberFormat="1" applyFont="1" applyFill="1" applyBorder="1" applyAlignment="1">
      <alignment/>
      <protection/>
    </xf>
    <xf numFmtId="182" fontId="10" fillId="0" borderId="16" xfId="61" applyNumberFormat="1" applyFont="1" applyFill="1" applyBorder="1" applyAlignment="1">
      <alignment vertical="center"/>
      <protection/>
    </xf>
    <xf numFmtId="190" fontId="10" fillId="0" borderId="17" xfId="61" applyNumberFormat="1" applyFont="1" applyFill="1" applyBorder="1" applyAlignment="1">
      <alignment horizontal="right" vertical="center"/>
      <protection/>
    </xf>
    <xf numFmtId="190" fontId="2" fillId="0" borderId="17" xfId="61" applyNumberFormat="1" applyFont="1" applyFill="1" applyBorder="1" applyAlignment="1">
      <alignment horizontal="right" vertical="center"/>
      <protection/>
    </xf>
    <xf numFmtId="0" fontId="2" fillId="0" borderId="19" xfId="61" applyFill="1" applyBorder="1">
      <alignment/>
      <protection/>
    </xf>
    <xf numFmtId="0" fontId="21" fillId="0" borderId="0" xfId="61" applyFont="1" applyFill="1" applyAlignment="1">
      <alignment vertical="center"/>
      <protection/>
    </xf>
    <xf numFmtId="0" fontId="19" fillId="0" borderId="21" xfId="61" applyFont="1" applyFill="1" applyBorder="1" applyAlignment="1">
      <alignment horizontal="distributed" vertical="center" wrapText="1"/>
      <protection/>
    </xf>
    <xf numFmtId="0" fontId="2" fillId="0" borderId="17" xfId="61" applyFill="1" applyBorder="1" applyAlignment="1">
      <alignment horizontal="distributed" vertical="center" shrinkToFit="1"/>
      <protection/>
    </xf>
    <xf numFmtId="191" fontId="10" fillId="0" borderId="16" xfId="61" applyNumberFormat="1" applyFont="1" applyFill="1" applyBorder="1" applyAlignment="1">
      <alignment vertical="center"/>
      <protection/>
    </xf>
    <xf numFmtId="191" fontId="10" fillId="0" borderId="0" xfId="61" applyNumberFormat="1" applyFont="1" applyFill="1" applyBorder="1" applyAlignment="1">
      <alignment vertical="center"/>
      <protection/>
    </xf>
    <xf numFmtId="191" fontId="10" fillId="0" borderId="0" xfId="61" applyNumberFormat="1" applyFont="1" applyFill="1" applyBorder="1" applyAlignment="1">
      <alignment horizontal="right" vertical="center"/>
      <protection/>
    </xf>
    <xf numFmtId="191" fontId="10" fillId="0" borderId="0" xfId="61" applyNumberFormat="1" applyFont="1" applyFill="1" applyAlignment="1">
      <alignment vertical="center"/>
      <protection/>
    </xf>
    <xf numFmtId="191" fontId="10" fillId="0" borderId="0" xfId="61" applyNumberFormat="1" applyFont="1" applyFill="1" applyAlignment="1">
      <alignment horizontal="right" vertical="center"/>
      <protection/>
    </xf>
    <xf numFmtId="190" fontId="10" fillId="0" borderId="16" xfId="61" applyNumberFormat="1" applyFont="1" applyFill="1" applyBorder="1" applyAlignment="1">
      <alignment vertical="center"/>
      <protection/>
    </xf>
    <xf numFmtId="190" fontId="10" fillId="0" borderId="0" xfId="61" applyNumberFormat="1" applyFont="1" applyFill="1" applyBorder="1" applyAlignment="1">
      <alignment vertical="center"/>
      <protection/>
    </xf>
    <xf numFmtId="190" fontId="10" fillId="0" borderId="0" xfId="61" applyNumberFormat="1" applyFont="1" applyFill="1" applyBorder="1" applyAlignment="1">
      <alignment horizontal="right" vertical="center"/>
      <protection/>
    </xf>
    <xf numFmtId="190" fontId="10" fillId="0" borderId="0" xfId="61" applyNumberFormat="1" applyFont="1" applyFill="1" applyAlignment="1">
      <alignment vertical="center"/>
      <protection/>
    </xf>
    <xf numFmtId="190" fontId="2" fillId="0" borderId="16" xfId="61" applyNumberFormat="1" applyFont="1" applyFill="1" applyBorder="1" applyAlignment="1">
      <alignment horizontal="right" vertical="center"/>
      <protection/>
    </xf>
    <xf numFmtId="190" fontId="2" fillId="0" borderId="0" xfId="61" applyNumberFormat="1" applyFont="1" applyFill="1" applyBorder="1" applyAlignment="1">
      <alignment horizontal="right" vertical="center"/>
      <protection/>
    </xf>
    <xf numFmtId="192" fontId="2" fillId="0" borderId="0" xfId="61" applyNumberFormat="1" applyFont="1" applyFill="1" applyBorder="1" applyAlignment="1">
      <alignment horizontal="right" vertical="center"/>
      <protection/>
    </xf>
    <xf numFmtId="176" fontId="2" fillId="0" borderId="30" xfId="61" applyNumberFormat="1" applyFont="1" applyFill="1" applyBorder="1" applyAlignment="1">
      <alignment horizontal="right" vertical="center"/>
      <protection/>
    </xf>
    <xf numFmtId="0" fontId="2" fillId="0" borderId="30" xfId="61" applyFill="1" applyBorder="1">
      <alignment/>
      <protection/>
    </xf>
    <xf numFmtId="0" fontId="2" fillId="0" borderId="0" xfId="61" applyFill="1" applyAlignment="1">
      <alignment shrinkToFit="1"/>
      <protection/>
    </xf>
    <xf numFmtId="0" fontId="21" fillId="0" borderId="0" xfId="61" applyFont="1" applyFill="1" applyAlignment="1">
      <alignment shrinkToFit="1"/>
      <protection/>
    </xf>
    <xf numFmtId="0" fontId="2" fillId="0" borderId="0" xfId="63" applyFont="1" applyFill="1" applyAlignment="1">
      <alignment vertical="center"/>
      <protection/>
    </xf>
    <xf numFmtId="0" fontId="2" fillId="0" borderId="0" xfId="63" applyFont="1" applyFill="1" applyAlignment="1">
      <alignment horizontal="center" vertical="top"/>
      <protection/>
    </xf>
    <xf numFmtId="0" fontId="2" fillId="0" borderId="0" xfId="63" applyFont="1" applyFill="1" applyAlignment="1">
      <alignment vertical="top"/>
      <protection/>
    </xf>
    <xf numFmtId="0" fontId="2" fillId="0" borderId="11"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0" xfId="63" applyFont="1" applyFill="1">
      <alignment/>
      <protection/>
    </xf>
    <xf numFmtId="0" fontId="2" fillId="0" borderId="23"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193" fontId="2" fillId="0" borderId="21" xfId="63" applyNumberFormat="1"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0" borderId="14" xfId="63" applyFont="1" applyFill="1" applyBorder="1" applyAlignment="1">
      <alignment horizontal="distributed" vertical="distributed"/>
      <protection/>
    </xf>
    <xf numFmtId="0" fontId="2" fillId="0" borderId="17" xfId="63" applyFont="1" applyFill="1" applyBorder="1" applyAlignment="1">
      <alignment horizontal="distributed" vertical="distributed"/>
      <protection/>
    </xf>
    <xf numFmtId="0" fontId="2" fillId="0" borderId="0" xfId="63" applyFont="1" applyFill="1" applyBorder="1" applyAlignment="1">
      <alignment horizontal="distributed" vertical="top"/>
      <protection/>
    </xf>
    <xf numFmtId="0" fontId="2" fillId="0" borderId="0" xfId="63" applyFont="1" applyFill="1" applyBorder="1" applyAlignment="1">
      <alignment horizontal="distributed" vertical="center"/>
      <protection/>
    </xf>
    <xf numFmtId="193" fontId="2" fillId="0" borderId="0" xfId="63" applyNumberFormat="1" applyFont="1" applyFill="1" applyBorder="1" applyAlignment="1">
      <alignment horizontal="distributed" vertical="top"/>
      <protection/>
    </xf>
    <xf numFmtId="0" fontId="2" fillId="0" borderId="17" xfId="63" applyFont="1" applyFill="1" applyBorder="1" applyAlignment="1">
      <alignment vertical="center"/>
      <protection/>
    </xf>
    <xf numFmtId="193" fontId="2" fillId="0" borderId="0" xfId="63" applyNumberFormat="1" applyFont="1" applyFill="1" applyAlignment="1">
      <alignment vertical="center"/>
      <protection/>
    </xf>
    <xf numFmtId="193" fontId="2" fillId="0" borderId="0" xfId="63" applyNumberFormat="1" applyFont="1" applyFill="1" applyBorder="1" applyAlignment="1">
      <alignment vertical="center"/>
      <protection/>
    </xf>
    <xf numFmtId="49" fontId="2" fillId="0" borderId="0" xfId="63" applyNumberFormat="1" applyFont="1" applyFill="1" applyBorder="1" applyAlignment="1">
      <alignment vertical="center"/>
      <protection/>
    </xf>
    <xf numFmtId="49" fontId="10" fillId="0" borderId="0" xfId="63" applyNumberFormat="1" applyFont="1" applyFill="1" applyBorder="1" applyAlignment="1">
      <alignment vertical="center"/>
      <protection/>
    </xf>
    <xf numFmtId="0" fontId="10" fillId="0" borderId="17" xfId="63" applyFont="1" applyFill="1" applyBorder="1" applyAlignment="1">
      <alignment vertical="center"/>
      <protection/>
    </xf>
    <xf numFmtId="193" fontId="10" fillId="0" borderId="0" xfId="63" applyNumberFormat="1" applyFont="1" applyFill="1" applyAlignment="1">
      <alignment vertical="center"/>
      <protection/>
    </xf>
    <xf numFmtId="193" fontId="10" fillId="0" borderId="0" xfId="63" applyNumberFormat="1" applyFont="1" applyFill="1" applyBorder="1" applyAlignment="1">
      <alignment vertical="center"/>
      <protection/>
    </xf>
    <xf numFmtId="0" fontId="10" fillId="0" borderId="0" xfId="63" applyFont="1" applyFill="1" applyAlignment="1">
      <alignment vertical="center"/>
      <protection/>
    </xf>
    <xf numFmtId="0" fontId="2" fillId="0" borderId="0" xfId="63" applyFont="1" applyFill="1" applyBorder="1" applyAlignment="1">
      <alignment vertical="center"/>
      <protection/>
    </xf>
    <xf numFmtId="193" fontId="11" fillId="0" borderId="0" xfId="63" applyNumberFormat="1" applyFont="1" applyFill="1">
      <alignment/>
      <protection/>
    </xf>
    <xf numFmtId="193" fontId="11" fillId="0" borderId="0" xfId="63" applyNumberFormat="1" applyFont="1" applyFill="1" applyBorder="1">
      <alignment/>
      <protection/>
    </xf>
    <xf numFmtId="0" fontId="2" fillId="0" borderId="0" xfId="63" applyFont="1" applyFill="1" applyBorder="1" applyAlignment="1">
      <alignment horizontal="distributed" vertical="center" indent="1"/>
      <protection/>
    </xf>
    <xf numFmtId="0" fontId="2" fillId="0" borderId="17" xfId="63" applyFont="1" applyFill="1" applyBorder="1" applyAlignment="1">
      <alignment horizontal="distributed" vertical="center"/>
      <protection/>
    </xf>
    <xf numFmtId="0" fontId="2" fillId="0" borderId="17" xfId="63" applyFont="1" applyFill="1" applyBorder="1">
      <alignment/>
      <protection/>
    </xf>
    <xf numFmtId="0" fontId="2" fillId="0" borderId="18" xfId="63" applyFont="1" applyFill="1" applyBorder="1">
      <alignment/>
      <protection/>
    </xf>
    <xf numFmtId="0" fontId="2" fillId="0" borderId="18" xfId="63" applyFont="1" applyFill="1" applyBorder="1" applyAlignment="1">
      <alignment horizontal="distributed" vertical="center"/>
      <protection/>
    </xf>
    <xf numFmtId="0" fontId="2" fillId="0" borderId="19" xfId="63" applyFont="1" applyFill="1" applyBorder="1" applyAlignment="1">
      <alignment horizontal="distributed" vertical="center"/>
      <protection/>
    </xf>
    <xf numFmtId="176" fontId="2" fillId="0" borderId="18" xfId="63" applyNumberFormat="1" applyFont="1" applyFill="1" applyBorder="1">
      <alignment/>
      <protection/>
    </xf>
    <xf numFmtId="193" fontId="2" fillId="0" borderId="18" xfId="63" applyNumberFormat="1" applyFont="1" applyFill="1" applyBorder="1">
      <alignment/>
      <protection/>
    </xf>
    <xf numFmtId="0" fontId="2" fillId="0" borderId="0" xfId="63" applyFont="1" applyFill="1" applyAlignment="1">
      <alignment horizontal="left" vertical="center"/>
      <protection/>
    </xf>
    <xf numFmtId="0" fontId="8" fillId="0" borderId="0" xfId="64" applyFont="1" applyFill="1" applyAlignment="1">
      <alignment vertical="center"/>
      <protection/>
    </xf>
    <xf numFmtId="0" fontId="7" fillId="0" borderId="0" xfId="64" applyFont="1" applyFill="1" applyAlignment="1">
      <alignment horizontal="left" vertical="center"/>
      <protection/>
    </xf>
    <xf numFmtId="0" fontId="9" fillId="0" borderId="0" xfId="64" applyFont="1" applyFill="1" applyAlignment="1">
      <alignment vertical="center"/>
      <protection/>
    </xf>
    <xf numFmtId="0" fontId="8" fillId="0" borderId="0" xfId="64" applyFont="1" applyFill="1" applyAlignment="1">
      <alignment horizontal="distributed" vertical="center"/>
      <protection/>
    </xf>
    <xf numFmtId="0" fontId="2" fillId="0" borderId="0" xfId="64" applyFont="1" applyFill="1" applyAlignment="1">
      <alignment vertical="center"/>
      <protection/>
    </xf>
    <xf numFmtId="0" fontId="7" fillId="0" borderId="0" xfId="64" applyFont="1" applyFill="1" applyAlignment="1">
      <alignment horizontal="center" vertical="center"/>
      <protection/>
    </xf>
    <xf numFmtId="0" fontId="2" fillId="0" borderId="18" xfId="64" applyFont="1" applyFill="1" applyBorder="1" applyAlignment="1">
      <alignment/>
      <protection/>
    </xf>
    <xf numFmtId="0" fontId="2" fillId="0" borderId="18" xfId="64" applyFont="1" applyFill="1" applyBorder="1" applyAlignment="1">
      <alignment vertical="center"/>
      <protection/>
    </xf>
    <xf numFmtId="0" fontId="2" fillId="0" borderId="18" xfId="64" applyFont="1" applyFill="1" applyBorder="1" applyAlignment="1">
      <alignment horizontal="distributed" vertical="center"/>
      <protection/>
    </xf>
    <xf numFmtId="0" fontId="2" fillId="0" borderId="18" xfId="64" applyFont="1" applyFill="1" applyBorder="1" applyAlignment="1">
      <alignment horizontal="right" vertical="center"/>
      <protection/>
    </xf>
    <xf numFmtId="0" fontId="7" fillId="0" borderId="0" xfId="64" applyFont="1" applyFill="1" applyAlignment="1">
      <alignment vertical="center"/>
      <protection/>
    </xf>
    <xf numFmtId="0" fontId="2" fillId="0" borderId="0" xfId="64" applyFont="1" applyFill="1">
      <alignment/>
      <protection/>
    </xf>
    <xf numFmtId="49" fontId="2" fillId="0" borderId="21" xfId="64" applyNumberFormat="1" applyFont="1" applyFill="1" applyBorder="1" applyAlignment="1">
      <alignment horizontal="center" vertical="center"/>
      <protection/>
    </xf>
    <xf numFmtId="49" fontId="2" fillId="0" borderId="23" xfId="64" applyNumberFormat="1" applyFont="1" applyFill="1" applyBorder="1" applyAlignment="1">
      <alignment horizontal="distributed" vertical="center" indent="1"/>
      <protection/>
    </xf>
    <xf numFmtId="49" fontId="11" fillId="0" borderId="22" xfId="64" applyNumberFormat="1" applyFont="1" applyFill="1" applyBorder="1" applyAlignment="1">
      <alignment horizontal="center" vertical="center" wrapText="1"/>
      <protection/>
    </xf>
    <xf numFmtId="0" fontId="0" fillId="0" borderId="0" xfId="64" applyFont="1" applyFill="1" applyBorder="1" applyAlignment="1">
      <alignment horizontal="distributed" vertical="center"/>
      <protection/>
    </xf>
    <xf numFmtId="0" fontId="0" fillId="0" borderId="17" xfId="64" applyFont="1" applyFill="1" applyBorder="1" applyAlignment="1">
      <alignment horizontal="distributed" vertical="center"/>
      <protection/>
    </xf>
    <xf numFmtId="0" fontId="0" fillId="0" borderId="0" xfId="64" applyFont="1" applyFill="1" applyBorder="1" applyAlignment="1">
      <alignment horizontal="distributed" vertical="center"/>
      <protection/>
    </xf>
    <xf numFmtId="49" fontId="2" fillId="0" borderId="0" xfId="64" applyNumberFormat="1" applyFont="1" applyFill="1" applyBorder="1" applyAlignment="1">
      <alignment horizontal="distributed" vertical="center"/>
      <protection/>
    </xf>
    <xf numFmtId="49" fontId="2" fillId="0" borderId="0" xfId="64" applyNumberFormat="1" applyFont="1" applyFill="1" applyBorder="1" applyAlignment="1">
      <alignment horizontal="right" vertical="center"/>
      <protection/>
    </xf>
    <xf numFmtId="49" fontId="2" fillId="0" borderId="17" xfId="64" applyNumberFormat="1" applyFont="1" applyFill="1" applyBorder="1" applyAlignment="1">
      <alignment horizontal="left" vertical="center"/>
      <protection/>
    </xf>
    <xf numFmtId="176" fontId="2" fillId="0" borderId="16" xfId="50" applyNumberFormat="1" applyFont="1" applyFill="1" applyBorder="1" applyAlignment="1">
      <alignment vertical="center"/>
    </xf>
    <xf numFmtId="176" fontId="2" fillId="0" borderId="0" xfId="50" applyNumberFormat="1" applyFont="1" applyFill="1" applyBorder="1" applyAlignment="1">
      <alignment vertical="center"/>
    </xf>
    <xf numFmtId="176" fontId="2" fillId="0" borderId="0" xfId="50" applyNumberFormat="1" applyFont="1" applyFill="1" applyBorder="1" applyAlignment="1">
      <alignment horizontal="right" vertical="center"/>
    </xf>
    <xf numFmtId="194" fontId="2" fillId="0" borderId="17" xfId="64" applyNumberFormat="1" applyFont="1" applyFill="1" applyBorder="1" applyAlignment="1">
      <alignment horizontal="center" vertical="center"/>
      <protection/>
    </xf>
    <xf numFmtId="194" fontId="2" fillId="0" borderId="0" xfId="64" applyNumberFormat="1" applyFont="1" applyFill="1" applyBorder="1" applyAlignment="1">
      <alignment horizontal="center" vertical="center"/>
      <protection/>
    </xf>
    <xf numFmtId="49" fontId="10" fillId="0" borderId="0" xfId="64" applyNumberFormat="1" applyFont="1" applyFill="1" applyBorder="1" applyAlignment="1">
      <alignment horizontal="right" vertical="center"/>
      <protection/>
    </xf>
    <xf numFmtId="194" fontId="10" fillId="0" borderId="17" xfId="64" applyNumberFormat="1" applyFont="1" applyFill="1" applyBorder="1" applyAlignment="1">
      <alignment horizontal="center" vertical="center"/>
      <protection/>
    </xf>
    <xf numFmtId="194" fontId="10" fillId="0" borderId="0" xfId="64" applyNumberFormat="1" applyFont="1" applyFill="1" applyBorder="1" applyAlignment="1">
      <alignment horizontal="center" vertical="center"/>
      <protection/>
    </xf>
    <xf numFmtId="176" fontId="10" fillId="0" borderId="0" xfId="50" applyNumberFormat="1" applyFont="1" applyFill="1" applyBorder="1" applyAlignment="1">
      <alignment horizontal="right" vertical="center"/>
    </xf>
    <xf numFmtId="0" fontId="10" fillId="0" borderId="0" xfId="64" applyFont="1" applyFill="1" applyAlignment="1">
      <alignment vertical="center"/>
      <protection/>
    </xf>
    <xf numFmtId="194" fontId="15" fillId="0" borderId="0" xfId="64" applyNumberFormat="1" applyFont="1" applyFill="1" applyBorder="1" applyAlignment="1">
      <alignment horizontal="center" vertical="center"/>
      <protection/>
    </xf>
    <xf numFmtId="176" fontId="15" fillId="0" borderId="0" xfId="50" applyNumberFormat="1" applyFont="1" applyFill="1" applyBorder="1" applyAlignment="1">
      <alignment horizontal="right" vertical="center"/>
    </xf>
    <xf numFmtId="0" fontId="15" fillId="0" borderId="0" xfId="64" applyFont="1" applyFill="1" applyAlignment="1">
      <alignment vertical="center"/>
      <protection/>
    </xf>
    <xf numFmtId="194" fontId="2" fillId="0" borderId="0" xfId="64" applyNumberFormat="1" applyFont="1" applyFill="1" applyBorder="1" applyAlignment="1">
      <alignment horizontal="distributed" vertical="center" indent="1"/>
      <protection/>
    </xf>
    <xf numFmtId="195" fontId="2" fillId="0" borderId="0" xfId="50" applyNumberFormat="1" applyFont="1" applyFill="1" applyBorder="1" applyAlignment="1">
      <alignment horizontal="right" vertical="center"/>
    </xf>
    <xf numFmtId="0" fontId="2" fillId="0" borderId="19" xfId="64" applyFont="1" applyFill="1" applyBorder="1">
      <alignment/>
      <protection/>
    </xf>
    <xf numFmtId="0" fontId="2" fillId="0" borderId="18" xfId="64" applyFont="1" applyFill="1" applyBorder="1">
      <alignment/>
      <protection/>
    </xf>
    <xf numFmtId="49" fontId="11" fillId="0" borderId="21" xfId="64" applyNumberFormat="1" applyFont="1" applyFill="1" applyBorder="1" applyAlignment="1">
      <alignment horizontal="center" vertical="center" wrapText="1"/>
      <protection/>
    </xf>
    <xf numFmtId="49" fontId="2" fillId="0" borderId="14" xfId="64" applyNumberFormat="1" applyFont="1" applyFill="1" applyBorder="1" applyAlignment="1">
      <alignment horizontal="distributed" vertical="center"/>
      <protection/>
    </xf>
    <xf numFmtId="176" fontId="2" fillId="0" borderId="0" xfId="50" applyNumberFormat="1" applyFont="1" applyFill="1" applyBorder="1" applyAlignment="1">
      <alignment horizontal="right" vertical="center" shrinkToFit="1"/>
    </xf>
    <xf numFmtId="176" fontId="10" fillId="0" borderId="0" xfId="50" applyNumberFormat="1" applyFont="1" applyFill="1" applyBorder="1" applyAlignment="1">
      <alignment vertical="center"/>
    </xf>
    <xf numFmtId="176" fontId="15" fillId="0" borderId="0" xfId="50" applyNumberFormat="1" applyFont="1" applyFill="1" applyBorder="1" applyAlignment="1">
      <alignment vertical="center"/>
    </xf>
    <xf numFmtId="0" fontId="2" fillId="0" borderId="0" xfId="64" applyFont="1" applyFill="1" applyBorder="1" applyAlignment="1">
      <alignment/>
      <protection/>
    </xf>
    <xf numFmtId="0" fontId="2" fillId="0" borderId="0" xfId="64" applyFont="1" applyFill="1" applyBorder="1">
      <alignment/>
      <protection/>
    </xf>
    <xf numFmtId="38" fontId="2" fillId="0" borderId="0" xfId="50" applyFont="1" applyFill="1" applyBorder="1" applyAlignment="1">
      <alignment horizontal="left"/>
    </xf>
    <xf numFmtId="194" fontId="2" fillId="0" borderId="0" xfId="64" applyNumberFormat="1" applyFont="1" applyFill="1" applyBorder="1" applyAlignment="1">
      <alignment horizontal="center"/>
      <protection/>
    </xf>
    <xf numFmtId="194" fontId="2" fillId="0" borderId="0" xfId="64" applyNumberFormat="1" applyFont="1" applyFill="1" applyBorder="1" applyAlignment="1">
      <alignment/>
      <protection/>
    </xf>
    <xf numFmtId="0" fontId="0" fillId="0" borderId="0" xfId="64" applyFont="1" applyFill="1" applyBorder="1" applyAlignment="1">
      <alignment/>
      <protection/>
    </xf>
    <xf numFmtId="0" fontId="11" fillId="0" borderId="0" xfId="64" applyFont="1" applyFill="1" applyBorder="1" applyAlignment="1">
      <alignment/>
      <protection/>
    </xf>
    <xf numFmtId="0" fontId="7" fillId="0" borderId="0" xfId="64" applyFont="1" applyFill="1" applyBorder="1" applyAlignment="1">
      <alignment horizontal="left" vertical="center"/>
      <protection/>
    </xf>
    <xf numFmtId="0" fontId="8" fillId="0" borderId="0" xfId="64" applyFont="1" applyFill="1" applyBorder="1" applyAlignment="1">
      <alignment vertical="center"/>
      <protection/>
    </xf>
    <xf numFmtId="0" fontId="9" fillId="0" borderId="0" xfId="64" applyFont="1" applyFill="1" applyBorder="1" applyAlignment="1">
      <alignment vertical="center"/>
      <protection/>
    </xf>
    <xf numFmtId="0" fontId="8" fillId="0" borderId="0" xfId="64" applyFont="1" applyFill="1" applyBorder="1" applyAlignment="1">
      <alignment horizontal="distributed" vertical="center"/>
      <protection/>
    </xf>
    <xf numFmtId="0" fontId="2" fillId="0" borderId="0" xfId="64" applyFont="1" applyFill="1" applyBorder="1" applyAlignment="1">
      <alignment vertical="center"/>
      <protection/>
    </xf>
    <xf numFmtId="0" fontId="7" fillId="0" borderId="0" xfId="64" applyFont="1" applyFill="1" applyBorder="1" applyAlignment="1">
      <alignment horizontal="center" vertical="center"/>
      <protection/>
    </xf>
    <xf numFmtId="0" fontId="2" fillId="0" borderId="20" xfId="64" applyFont="1" applyFill="1" applyBorder="1">
      <alignment/>
      <protection/>
    </xf>
    <xf numFmtId="0" fontId="2" fillId="0" borderId="0" xfId="64" applyFont="1" applyFill="1" applyAlignment="1">
      <alignment/>
      <protection/>
    </xf>
    <xf numFmtId="0" fontId="2" fillId="0" borderId="11" xfId="61" applyFill="1" applyBorder="1" applyAlignment="1">
      <alignment horizontal="distributed" vertical="center" indent="1"/>
      <protection/>
    </xf>
    <xf numFmtId="0" fontId="2" fillId="0" borderId="11" xfId="61" applyFont="1" applyFill="1" applyBorder="1" applyAlignment="1">
      <alignment horizontal="distributed" vertical="center" indent="1"/>
      <protection/>
    </xf>
    <xf numFmtId="49" fontId="2" fillId="0" borderId="0" xfId="61" applyNumberFormat="1" applyFont="1" applyFill="1" applyBorder="1" applyAlignment="1">
      <alignment horizontal="distributed" vertical="center"/>
      <protection/>
    </xf>
    <xf numFmtId="196" fontId="10" fillId="0" borderId="0" xfId="61" applyNumberFormat="1" applyFont="1" applyFill="1" applyBorder="1" applyAlignment="1">
      <alignment horizontal="right" vertical="center"/>
      <protection/>
    </xf>
    <xf numFmtId="179" fontId="10" fillId="0" borderId="0" xfId="61" applyNumberFormat="1" applyFont="1" applyFill="1" applyBorder="1" applyAlignment="1">
      <alignment horizontal="right" vertical="center"/>
      <protection/>
    </xf>
    <xf numFmtId="0" fontId="2" fillId="0" borderId="0" xfId="61" applyFont="1" applyFill="1" applyBorder="1" applyAlignment="1">
      <alignment vertical="center" shrinkToFit="1"/>
      <protection/>
    </xf>
    <xf numFmtId="0" fontId="2" fillId="0" borderId="17" xfId="61" applyFont="1" applyFill="1" applyBorder="1" applyAlignment="1">
      <alignment vertical="center" shrinkToFit="1"/>
      <protection/>
    </xf>
    <xf numFmtId="182" fontId="2" fillId="0" borderId="18" xfId="61" applyNumberFormat="1" applyFont="1" applyFill="1" applyBorder="1" applyAlignment="1">
      <alignment horizontal="right" vertical="center"/>
      <protection/>
    </xf>
    <xf numFmtId="182" fontId="2" fillId="0" borderId="0" xfId="61" applyNumberFormat="1" applyFont="1" applyFill="1" applyBorder="1" applyAlignment="1">
      <alignment horizontal="right" vertical="center"/>
      <protection/>
    </xf>
    <xf numFmtId="0" fontId="26" fillId="0" borderId="0" xfId="61" applyFont="1" applyFill="1" applyAlignment="1">
      <alignment horizontal="left"/>
      <protection/>
    </xf>
    <xf numFmtId="176" fontId="2" fillId="0" borderId="0" xfId="61" applyNumberFormat="1" applyFill="1">
      <alignment/>
      <protection/>
    </xf>
    <xf numFmtId="0" fontId="27" fillId="0" borderId="0" xfId="61" applyFont="1" applyFill="1" applyAlignment="1">
      <alignment vertical="center"/>
      <protection/>
    </xf>
    <xf numFmtId="0" fontId="2" fillId="0" borderId="35" xfId="61" applyFill="1" applyBorder="1" applyAlignment="1">
      <alignment vertical="center"/>
      <protection/>
    </xf>
    <xf numFmtId="0" fontId="2" fillId="0" borderId="0" xfId="61" applyFill="1" applyAlignment="1">
      <alignment horizontal="center"/>
      <protection/>
    </xf>
    <xf numFmtId="191" fontId="2" fillId="0" borderId="0" xfId="61" applyNumberFormat="1" applyFont="1" applyFill="1" applyBorder="1" applyAlignment="1">
      <alignment horizontal="right" vertical="center"/>
      <protection/>
    </xf>
    <xf numFmtId="0" fontId="2" fillId="0" borderId="18" xfId="61" applyFill="1" applyBorder="1">
      <alignment/>
      <protection/>
    </xf>
    <xf numFmtId="0" fontId="2" fillId="0" borderId="16" xfId="61" applyFill="1" applyBorder="1" applyAlignment="1">
      <alignment horizontal="distributed" vertical="center" wrapText="1"/>
      <protection/>
    </xf>
    <xf numFmtId="0" fontId="28" fillId="0" borderId="0" xfId="61" applyFont="1" applyFill="1" applyBorder="1" applyAlignment="1">
      <alignment horizontal="right" vertical="center"/>
      <protection/>
    </xf>
    <xf numFmtId="197" fontId="2" fillId="0" borderId="18" xfId="61" applyNumberFormat="1" applyFill="1" applyBorder="1" applyAlignment="1">
      <alignment horizontal="right"/>
      <protection/>
    </xf>
    <xf numFmtId="0" fontId="2" fillId="0" borderId="0" xfId="61" applyNumberFormat="1" applyFont="1" applyFill="1" applyBorder="1" applyAlignment="1">
      <alignment vertical="center"/>
      <protection/>
    </xf>
    <xf numFmtId="0" fontId="2" fillId="0" borderId="17" xfId="61" applyNumberFormat="1" applyFont="1" applyFill="1" applyBorder="1" applyAlignment="1">
      <alignment vertical="center"/>
      <protection/>
    </xf>
    <xf numFmtId="0" fontId="10" fillId="0" borderId="0" xfId="61" applyNumberFormat="1" applyFont="1" applyFill="1" applyBorder="1" applyAlignment="1">
      <alignment vertical="center"/>
      <protection/>
    </xf>
    <xf numFmtId="0" fontId="10" fillId="0" borderId="17" xfId="61" applyNumberFormat="1" applyFont="1" applyFill="1" applyBorder="1" applyAlignment="1">
      <alignment vertical="center"/>
      <protection/>
    </xf>
    <xf numFmtId="49" fontId="10" fillId="0" borderId="0" xfId="61" applyNumberFormat="1" applyFont="1" applyFill="1" applyBorder="1" applyAlignment="1">
      <alignment horizontal="left" vertical="center"/>
      <protection/>
    </xf>
    <xf numFmtId="0" fontId="2" fillId="0" borderId="17" xfId="65" applyFont="1" applyFill="1" applyBorder="1" applyAlignment="1">
      <alignment horizontal="distributed" vertical="center"/>
      <protection/>
    </xf>
    <xf numFmtId="0" fontId="11" fillId="0" borderId="17" xfId="65" applyFont="1" applyFill="1" applyBorder="1" applyAlignment="1">
      <alignment horizontal="distributed" vertical="center"/>
      <protection/>
    </xf>
    <xf numFmtId="0" fontId="11" fillId="0" borderId="17" xfId="61" applyFont="1" applyFill="1" applyBorder="1" applyAlignment="1">
      <alignment horizontal="distributed" vertical="center"/>
      <protection/>
    </xf>
    <xf numFmtId="178" fontId="2" fillId="0" borderId="0" xfId="61" applyNumberFormat="1" applyFont="1" applyFill="1" applyBorder="1" applyAlignment="1">
      <alignment vertical="center"/>
      <protection/>
    </xf>
    <xf numFmtId="182" fontId="2" fillId="0" borderId="18" xfId="61" applyNumberFormat="1" applyFill="1" applyBorder="1" applyAlignment="1">
      <alignment vertical="center"/>
      <protection/>
    </xf>
    <xf numFmtId="182" fontId="2" fillId="0" borderId="0" xfId="61" applyNumberFormat="1" applyFont="1" applyFill="1" applyBorder="1" applyAlignment="1">
      <alignment vertical="center"/>
      <protection/>
    </xf>
    <xf numFmtId="182" fontId="10" fillId="0" borderId="0" xfId="61" applyNumberFormat="1" applyFont="1" applyFill="1" applyBorder="1" applyAlignment="1">
      <alignment vertical="center"/>
      <protection/>
    </xf>
    <xf numFmtId="49" fontId="10" fillId="0" borderId="0" xfId="65" applyNumberFormat="1" applyFont="1" applyFill="1" applyBorder="1" applyAlignment="1">
      <alignment horizontal="center" vertical="center"/>
      <protection/>
    </xf>
    <xf numFmtId="49" fontId="2" fillId="0" borderId="0" xfId="65" applyNumberFormat="1" applyFont="1" applyFill="1" applyBorder="1" applyAlignment="1">
      <alignment horizontal="center" vertical="center"/>
      <protection/>
    </xf>
    <xf numFmtId="49" fontId="0" fillId="0" borderId="0" xfId="65" applyNumberFormat="1" applyFont="1" applyFill="1" applyBorder="1" applyAlignment="1">
      <alignment horizontal="center" vertical="center"/>
      <protection/>
    </xf>
    <xf numFmtId="49" fontId="2" fillId="0" borderId="0" xfId="61" applyNumberFormat="1" applyFill="1" applyBorder="1" applyAlignment="1">
      <alignment horizontal="right" vertical="center"/>
      <protection/>
    </xf>
    <xf numFmtId="0" fontId="2" fillId="0" borderId="0" xfId="63" applyNumberFormat="1" applyFont="1" applyFill="1" applyBorder="1" applyAlignment="1">
      <alignment vertical="center"/>
      <protection/>
    </xf>
    <xf numFmtId="0" fontId="2" fillId="0" borderId="0" xfId="63" applyNumberFormat="1" applyFont="1" applyFill="1" applyBorder="1" applyAlignment="1">
      <alignment horizontal="right" vertical="center"/>
      <protection/>
    </xf>
    <xf numFmtId="49" fontId="2" fillId="0" borderId="0" xfId="63" applyNumberFormat="1" applyFont="1" applyFill="1" applyBorder="1" applyAlignment="1">
      <alignment horizontal="center" vertical="center"/>
      <protection/>
    </xf>
    <xf numFmtId="49" fontId="10" fillId="0" borderId="0" xfId="63" applyNumberFormat="1" applyFont="1" applyFill="1" applyBorder="1" applyAlignment="1">
      <alignment horizontal="center" vertical="center"/>
      <protection/>
    </xf>
    <xf numFmtId="0" fontId="5" fillId="0" borderId="0" xfId="0" applyFont="1" applyAlignment="1">
      <alignment horizontal="distributed" vertical="center"/>
    </xf>
    <xf numFmtId="0" fontId="6" fillId="0" borderId="0" xfId="61" applyFont="1" applyFill="1" applyAlignment="1">
      <alignment horizontal="center" vertical="center"/>
      <protection/>
    </xf>
    <xf numFmtId="0" fontId="2" fillId="0" borderId="0" xfId="61" applyFont="1" applyFill="1" applyAlignment="1">
      <alignment horizontal="right" vertical="center"/>
      <protection/>
    </xf>
    <xf numFmtId="0" fontId="9" fillId="0" borderId="0" xfId="61" applyFont="1" applyFill="1" applyAlignment="1">
      <alignment horizontal="center" vertical="center"/>
      <protection/>
    </xf>
    <xf numFmtId="0" fontId="2" fillId="0" borderId="12" xfId="61" applyFont="1" applyFill="1" applyBorder="1" applyAlignment="1">
      <alignment horizontal="distributed" vertical="center"/>
      <protection/>
    </xf>
    <xf numFmtId="0" fontId="2" fillId="0" borderId="13" xfId="61" applyFont="1" applyFill="1" applyBorder="1" applyAlignment="1">
      <alignment horizontal="distributed" vertical="center"/>
      <protection/>
    </xf>
    <xf numFmtId="0" fontId="2" fillId="0" borderId="12" xfId="61" applyFill="1" applyBorder="1" applyAlignment="1">
      <alignment horizontal="distributed" vertical="center"/>
      <protection/>
    </xf>
    <xf numFmtId="0" fontId="2" fillId="0" borderId="13" xfId="6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10" fillId="0" borderId="0" xfId="61" applyFont="1" applyFill="1" applyAlignment="1">
      <alignment horizontal="distributed" vertical="center"/>
      <protection/>
    </xf>
    <xf numFmtId="0" fontId="2" fillId="0" borderId="0" xfId="61" applyFont="1" applyFill="1" applyAlignment="1">
      <alignment horizontal="distributed" vertical="center"/>
      <protection/>
    </xf>
    <xf numFmtId="0" fontId="11" fillId="0" borderId="18" xfId="61" applyFont="1" applyFill="1" applyBorder="1" applyAlignment="1">
      <alignment horizontal="right" vertical="top"/>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distributed" vertical="center" shrinkToFit="1"/>
      <protection/>
    </xf>
    <xf numFmtId="0" fontId="2" fillId="0" borderId="30" xfId="61" applyFont="1" applyFill="1" applyBorder="1" applyAlignment="1">
      <alignment horizontal="distributed" vertical="center" wrapText="1"/>
      <protection/>
    </xf>
    <xf numFmtId="0" fontId="2" fillId="0" borderId="32" xfId="61" applyFont="1" applyFill="1" applyBorder="1" applyAlignment="1">
      <alignment horizontal="distributed" vertical="center" wrapText="1"/>
      <protection/>
    </xf>
    <xf numFmtId="0" fontId="2" fillId="0" borderId="0" xfId="61" applyFont="1" applyFill="1" applyBorder="1" applyAlignment="1">
      <alignment horizontal="distributed" vertical="center" wrapText="1"/>
      <protection/>
    </xf>
    <xf numFmtId="0" fontId="2" fillId="0" borderId="17" xfId="61" applyFont="1" applyFill="1" applyBorder="1" applyAlignment="1">
      <alignment horizontal="distributed" vertical="center" wrapText="1"/>
      <protection/>
    </xf>
    <xf numFmtId="0" fontId="2" fillId="0" borderId="35" xfId="61" applyFont="1" applyFill="1" applyBorder="1" applyAlignment="1">
      <alignment horizontal="distributed" vertical="center" wrapText="1"/>
      <protection/>
    </xf>
    <xf numFmtId="0" fontId="2" fillId="0" borderId="36" xfId="61" applyFont="1" applyFill="1" applyBorder="1" applyAlignment="1">
      <alignment horizontal="distributed" vertical="center" wrapText="1"/>
      <protection/>
    </xf>
    <xf numFmtId="0" fontId="2" fillId="0" borderId="24" xfId="61" applyFont="1" applyFill="1" applyBorder="1" applyAlignment="1">
      <alignment horizontal="distributed" vertical="center"/>
      <protection/>
    </xf>
    <xf numFmtId="0" fontId="2" fillId="0" borderId="25" xfId="61" applyFont="1" applyFill="1" applyBorder="1" applyAlignment="1">
      <alignment horizontal="distributed" vertical="center"/>
      <protection/>
    </xf>
    <xf numFmtId="0" fontId="2" fillId="0" borderId="28" xfId="61" applyFont="1" applyFill="1" applyBorder="1" applyAlignment="1">
      <alignment horizontal="distributed" vertical="center"/>
      <protection/>
    </xf>
    <xf numFmtId="0" fontId="2" fillId="0" borderId="11" xfId="61" applyFont="1" applyFill="1" applyBorder="1" applyAlignment="1">
      <alignment horizontal="distributed" vertical="center" indent="4"/>
      <protection/>
    </xf>
    <xf numFmtId="0" fontId="2" fillId="0" borderId="12" xfId="61" applyFont="1" applyFill="1" applyBorder="1" applyAlignment="1">
      <alignment horizontal="distributed" vertical="center" indent="4"/>
      <protection/>
    </xf>
    <xf numFmtId="0" fontId="2" fillId="0" borderId="13" xfId="61" applyFont="1" applyFill="1" applyBorder="1" applyAlignment="1">
      <alignment horizontal="distributed" vertical="center" indent="4"/>
      <protection/>
    </xf>
    <xf numFmtId="0" fontId="2" fillId="0" borderId="24" xfId="61" applyFont="1" applyFill="1" applyBorder="1" applyAlignment="1">
      <alignment horizontal="distributed" vertical="center" wrapText="1"/>
      <protection/>
    </xf>
    <xf numFmtId="0" fontId="2" fillId="0" borderId="33" xfId="61" applyFont="1" applyFill="1" applyBorder="1" applyAlignment="1">
      <alignment horizontal="distributed" vertical="center"/>
      <protection/>
    </xf>
    <xf numFmtId="0" fontId="2" fillId="0" borderId="16" xfId="61" applyFont="1" applyFill="1" applyBorder="1" applyAlignment="1">
      <alignment horizontal="distributed" vertical="center"/>
      <protection/>
    </xf>
    <xf numFmtId="0" fontId="2" fillId="0" borderId="29" xfId="61" applyFont="1" applyFill="1" applyBorder="1" applyAlignment="1">
      <alignment horizontal="distributed" vertical="center"/>
      <protection/>
    </xf>
    <xf numFmtId="0" fontId="2" fillId="0" borderId="12" xfId="61" applyFont="1" applyFill="1" applyBorder="1" applyAlignment="1">
      <alignment horizontal="distributed" vertical="center" indent="10"/>
      <protection/>
    </xf>
    <xf numFmtId="0" fontId="2" fillId="0" borderId="13" xfId="61" applyFont="1" applyFill="1" applyBorder="1" applyAlignment="1">
      <alignment horizontal="distributed" vertical="center" indent="10"/>
      <protection/>
    </xf>
    <xf numFmtId="0" fontId="2" fillId="0" borderId="33" xfId="61" applyFont="1" applyFill="1" applyBorder="1" applyAlignment="1">
      <alignment horizontal="distributed" vertical="center" wrapText="1"/>
      <protection/>
    </xf>
    <xf numFmtId="0" fontId="2" fillId="0" borderId="16" xfId="61" applyFont="1" applyFill="1" applyBorder="1" applyAlignment="1">
      <alignment horizontal="distributed" vertical="center" wrapText="1"/>
      <protection/>
    </xf>
    <xf numFmtId="0" fontId="2" fillId="0" borderId="29" xfId="61" applyFont="1" applyFill="1" applyBorder="1" applyAlignment="1">
      <alignment horizontal="distributed" vertical="center" wrapText="1"/>
      <protection/>
    </xf>
    <xf numFmtId="0" fontId="2" fillId="0" borderId="26" xfId="61" applyFont="1" applyFill="1" applyBorder="1" applyAlignment="1">
      <alignment horizontal="distributed" vertical="center"/>
      <protection/>
    </xf>
    <xf numFmtId="0" fontId="2" fillId="0" borderId="26" xfId="61" applyFont="1" applyFill="1" applyBorder="1" applyAlignment="1">
      <alignment horizontal="distributed" vertical="center" wrapText="1"/>
      <protection/>
    </xf>
    <xf numFmtId="0" fontId="2" fillId="0" borderId="15" xfId="61" applyFont="1" applyFill="1" applyBorder="1" applyAlignment="1">
      <alignment horizontal="distributed" vertical="center"/>
      <protection/>
    </xf>
    <xf numFmtId="0" fontId="2" fillId="0" borderId="36" xfId="61" applyFont="1" applyFill="1" applyBorder="1" applyAlignment="1">
      <alignment horizontal="distributed" vertical="center"/>
      <protection/>
    </xf>
    <xf numFmtId="0" fontId="2" fillId="0" borderId="22" xfId="61" applyFont="1" applyFill="1" applyBorder="1" applyAlignment="1">
      <alignment horizontal="distributed" vertical="center" indent="8"/>
      <protection/>
    </xf>
    <xf numFmtId="0" fontId="2" fillId="0" borderId="34" xfId="61" applyFont="1" applyFill="1" applyBorder="1" applyAlignment="1">
      <alignment horizontal="distributed" vertical="center" indent="8"/>
      <protection/>
    </xf>
    <xf numFmtId="0" fontId="2" fillId="0" borderId="23" xfId="61" applyFont="1" applyFill="1" applyBorder="1" applyAlignment="1">
      <alignment horizontal="distributed" vertical="center" indent="8"/>
      <protection/>
    </xf>
    <xf numFmtId="0" fontId="2" fillId="0" borderId="34" xfId="61" applyFont="1" applyFill="1" applyBorder="1" applyAlignment="1">
      <alignment horizontal="distributed" vertical="center"/>
      <protection/>
    </xf>
    <xf numFmtId="0" fontId="2" fillId="0" borderId="23" xfId="61" applyFont="1" applyFill="1" applyBorder="1" applyAlignment="1">
      <alignment horizontal="distributed" vertical="center"/>
      <protection/>
    </xf>
    <xf numFmtId="0" fontId="2" fillId="0" borderId="28" xfId="61" applyFont="1" applyFill="1" applyBorder="1" applyAlignment="1">
      <alignment horizontal="distributed" vertical="center" wrapText="1"/>
      <protection/>
    </xf>
    <xf numFmtId="0" fontId="6" fillId="0" borderId="0" xfId="67" applyFont="1" applyFill="1" applyAlignment="1">
      <alignment horizontal="center" vertical="center"/>
      <protection/>
    </xf>
    <xf numFmtId="0" fontId="2" fillId="0" borderId="13" xfId="67" applyFont="1" applyFill="1" applyBorder="1" applyAlignment="1">
      <alignment horizontal="center" vertical="center"/>
      <protection/>
    </xf>
    <xf numFmtId="0" fontId="2" fillId="0" borderId="10" xfId="67" applyFont="1" applyFill="1" applyBorder="1" applyAlignment="1">
      <alignment horizontal="center" vertical="center"/>
      <protection/>
    </xf>
    <xf numFmtId="0" fontId="2" fillId="0" borderId="23" xfId="67" applyFont="1" applyFill="1" applyBorder="1" applyAlignment="1">
      <alignment horizontal="center" vertical="center"/>
      <protection/>
    </xf>
    <xf numFmtId="0" fontId="2" fillId="0" borderId="21" xfId="67" applyFont="1" applyFill="1" applyBorder="1" applyAlignment="1">
      <alignment horizontal="center" vertical="center"/>
      <protection/>
    </xf>
    <xf numFmtId="0" fontId="2" fillId="0" borderId="32" xfId="67" applyFont="1" applyFill="1" applyBorder="1" applyAlignment="1" quotePrefix="1">
      <alignment horizontal="center" vertical="center" wrapText="1"/>
      <protection/>
    </xf>
    <xf numFmtId="0" fontId="2" fillId="0" borderId="17" xfId="67" applyFont="1" applyFill="1" applyBorder="1" applyAlignment="1" quotePrefix="1">
      <alignment horizontal="center" vertical="center" wrapText="1"/>
      <protection/>
    </xf>
    <xf numFmtId="0" fontId="2" fillId="0" borderId="36" xfId="67" applyFont="1" applyFill="1" applyBorder="1" applyAlignment="1" quotePrefix="1">
      <alignment horizontal="center" vertical="center" wrapText="1"/>
      <protection/>
    </xf>
    <xf numFmtId="0" fontId="2" fillId="0" borderId="24" xfId="67" applyFont="1" applyFill="1" applyBorder="1" applyAlignment="1" quotePrefix="1">
      <alignment horizontal="center" vertical="center" wrapText="1"/>
      <protection/>
    </xf>
    <xf numFmtId="0" fontId="2" fillId="0" borderId="25" xfId="67" applyFont="1" applyFill="1" applyBorder="1" applyAlignment="1" quotePrefix="1">
      <alignment horizontal="center" vertical="center" wrapText="1"/>
      <protection/>
    </xf>
    <xf numFmtId="0" fontId="2" fillId="0" borderId="28" xfId="67" applyFont="1" applyFill="1" applyBorder="1" applyAlignment="1" quotePrefix="1">
      <alignment horizontal="center" vertical="center" wrapText="1"/>
      <protection/>
    </xf>
    <xf numFmtId="0" fontId="10" fillId="0" borderId="0" xfId="67" applyFont="1" applyFill="1" applyBorder="1" applyAlignment="1">
      <alignment horizontal="distributed" vertical="center"/>
      <protection/>
    </xf>
    <xf numFmtId="0" fontId="10" fillId="0" borderId="0" xfId="67" applyFont="1" applyFill="1" applyBorder="1" applyAlignment="1" quotePrefix="1">
      <alignment horizontal="distributed" vertical="center"/>
      <protection/>
    </xf>
    <xf numFmtId="0" fontId="10" fillId="0" borderId="0" xfId="66" applyFont="1" applyFill="1" applyBorder="1" applyAlignment="1">
      <alignment horizontal="distributed" vertical="center"/>
      <protection/>
    </xf>
    <xf numFmtId="0" fontId="2" fillId="0" borderId="0" xfId="67" applyFont="1" applyFill="1" applyBorder="1" applyAlignment="1">
      <alignment horizontal="distributed" vertical="center"/>
      <protection/>
    </xf>
    <xf numFmtId="0" fontId="11" fillId="0" borderId="0" xfId="67" applyFont="1" applyFill="1" applyBorder="1" applyAlignment="1">
      <alignment horizontal="distributed" vertical="center"/>
      <protection/>
    </xf>
    <xf numFmtId="0" fontId="19" fillId="0" borderId="0" xfId="67" applyFont="1" applyFill="1" applyBorder="1" applyAlignment="1">
      <alignment horizontal="distributed" vertical="center"/>
      <protection/>
    </xf>
    <xf numFmtId="0" fontId="2" fillId="0" borderId="12" xfId="61" applyBorder="1">
      <alignment/>
      <protection/>
    </xf>
    <xf numFmtId="0" fontId="2" fillId="0" borderId="13" xfId="61" applyBorder="1">
      <alignment/>
      <protection/>
    </xf>
    <xf numFmtId="0" fontId="2" fillId="0" borderId="18" xfId="61" applyFont="1" applyFill="1" applyBorder="1" applyAlignment="1">
      <alignment horizontal="right" vertical="center"/>
      <protection/>
    </xf>
    <xf numFmtId="0" fontId="2" fillId="0" borderId="30" xfId="61" applyFill="1" applyBorder="1" applyAlignment="1">
      <alignment horizontal="distributed" vertical="center"/>
      <protection/>
    </xf>
    <xf numFmtId="0" fontId="2" fillId="0" borderId="32" xfId="61" applyFill="1" applyBorder="1" applyAlignment="1">
      <alignment horizontal="distributed" vertical="center"/>
      <protection/>
    </xf>
    <xf numFmtId="0" fontId="2" fillId="0" borderId="0" xfId="61" applyFill="1" applyBorder="1" applyAlignment="1">
      <alignment horizontal="distributed" vertical="center"/>
      <protection/>
    </xf>
    <xf numFmtId="0" fontId="2" fillId="0" borderId="17" xfId="61" applyFill="1" applyBorder="1" applyAlignment="1">
      <alignment horizontal="distributed" vertical="center"/>
      <protection/>
    </xf>
    <xf numFmtId="0" fontId="2" fillId="0" borderId="35" xfId="61" applyFill="1" applyBorder="1" applyAlignment="1">
      <alignment horizontal="distributed" vertical="center"/>
      <protection/>
    </xf>
    <xf numFmtId="0" fontId="2" fillId="0" borderId="36" xfId="61" applyFill="1" applyBorder="1" applyAlignment="1">
      <alignment horizontal="distributed" vertical="center"/>
      <protection/>
    </xf>
    <xf numFmtId="0" fontId="2" fillId="0" borderId="24" xfId="61" applyFill="1" applyBorder="1" applyAlignment="1">
      <alignment horizontal="distributed" vertical="center"/>
      <protection/>
    </xf>
    <xf numFmtId="0" fontId="2" fillId="0" borderId="25" xfId="61" applyFill="1" applyBorder="1" applyAlignment="1">
      <alignment horizontal="distributed" vertical="center"/>
      <protection/>
    </xf>
    <xf numFmtId="0" fontId="2" fillId="0" borderId="28" xfId="61" applyFill="1" applyBorder="1" applyAlignment="1">
      <alignment horizontal="distributed" vertical="center"/>
      <protection/>
    </xf>
    <xf numFmtId="0" fontId="2" fillId="0" borderId="11" xfId="61" applyFill="1" applyBorder="1" applyAlignment="1">
      <alignment horizontal="distributed" vertical="center"/>
      <protection/>
    </xf>
    <xf numFmtId="0" fontId="2" fillId="0" borderId="33" xfId="61" applyFill="1" applyBorder="1" applyAlignment="1">
      <alignment horizontal="distributed" vertical="center" wrapText="1"/>
      <protection/>
    </xf>
    <xf numFmtId="0" fontId="2" fillId="0" borderId="16" xfId="61" applyFill="1" applyBorder="1" applyAlignment="1">
      <alignment horizontal="distributed" vertical="center"/>
      <protection/>
    </xf>
    <xf numFmtId="0" fontId="2" fillId="0" borderId="29" xfId="61" applyFill="1" applyBorder="1" applyAlignment="1">
      <alignment horizontal="distributed" vertical="center"/>
      <protection/>
    </xf>
    <xf numFmtId="0" fontId="2" fillId="0" borderId="26" xfId="61" applyFill="1" applyBorder="1" applyAlignment="1">
      <alignment horizontal="distributed" vertical="center"/>
      <protection/>
    </xf>
    <xf numFmtId="0" fontId="2" fillId="0" borderId="22" xfId="61" applyFill="1" applyBorder="1" applyAlignment="1">
      <alignment horizontal="distributed" vertical="center"/>
      <protection/>
    </xf>
    <xf numFmtId="0" fontId="2" fillId="0" borderId="34" xfId="61" applyFill="1" applyBorder="1" applyAlignment="1">
      <alignment horizontal="distributed" vertical="center"/>
      <protection/>
    </xf>
    <xf numFmtId="0" fontId="2" fillId="0" borderId="23" xfId="61" applyFill="1" applyBorder="1" applyAlignment="1">
      <alignment horizontal="distributed" vertical="center"/>
      <protection/>
    </xf>
    <xf numFmtId="0" fontId="2" fillId="0" borderId="26" xfId="61" applyFill="1" applyBorder="1" applyAlignment="1">
      <alignment horizontal="distributed" vertical="center" wrapText="1"/>
      <protection/>
    </xf>
    <xf numFmtId="0" fontId="2" fillId="0" borderId="27" xfId="61" applyFill="1" applyBorder="1" applyAlignment="1">
      <alignment horizontal="distributed" vertical="center"/>
      <protection/>
    </xf>
    <xf numFmtId="0" fontId="2" fillId="0" borderId="29" xfId="61" applyFill="1" applyBorder="1" applyAlignment="1">
      <alignment horizontal="distributed" vertical="center"/>
      <protection/>
    </xf>
    <xf numFmtId="0" fontId="2" fillId="0" borderId="15" xfId="61" applyFill="1" applyBorder="1" applyAlignment="1">
      <alignment horizontal="distributed" vertical="center"/>
      <protection/>
    </xf>
    <xf numFmtId="0" fontId="10" fillId="0" borderId="0" xfId="61" applyFont="1" applyFill="1" applyBorder="1" applyAlignment="1">
      <alignment horizontal="distributed" vertical="top" indent="1"/>
      <protection/>
    </xf>
    <xf numFmtId="0" fontId="10" fillId="0" borderId="0" xfId="61" applyFont="1" applyFill="1" applyBorder="1" applyAlignment="1">
      <alignment horizontal="distributed" vertical="center" indent="1"/>
      <protection/>
    </xf>
    <xf numFmtId="0" fontId="6" fillId="0" borderId="0" xfId="61" applyFont="1" applyFill="1" applyAlignment="1">
      <alignment horizontal="center" vertical="center"/>
      <protection/>
    </xf>
    <xf numFmtId="0" fontId="10" fillId="0" borderId="0" xfId="61" applyFont="1" applyFill="1" applyBorder="1" applyAlignment="1">
      <alignment horizontal="distributed" indent="1"/>
      <protection/>
    </xf>
    <xf numFmtId="0" fontId="2" fillId="0" borderId="30" xfId="61" applyFill="1" applyBorder="1" applyAlignment="1">
      <alignment horizontal="distributed" vertical="center"/>
      <protection/>
    </xf>
    <xf numFmtId="0" fontId="2" fillId="0" borderId="0" xfId="61" applyFill="1" applyBorder="1" applyAlignment="1">
      <alignment horizontal="distributed" vertical="center"/>
      <protection/>
    </xf>
    <xf numFmtId="0" fontId="2" fillId="0" borderId="35" xfId="61" applyFill="1" applyBorder="1" applyAlignment="1">
      <alignment horizontal="distributed" vertical="center"/>
      <protection/>
    </xf>
    <xf numFmtId="0" fontId="2" fillId="0" borderId="33" xfId="61" applyFill="1" applyBorder="1" applyAlignment="1">
      <alignment horizontal="distributed" vertical="center"/>
      <protection/>
    </xf>
    <xf numFmtId="0" fontId="2" fillId="0" borderId="33" xfId="61" applyFill="1" applyBorder="1" applyAlignment="1">
      <alignment horizontal="right" vertical="center"/>
      <protection/>
    </xf>
    <xf numFmtId="0" fontId="2" fillId="0" borderId="30" xfId="61" applyFill="1" applyBorder="1" applyAlignment="1">
      <alignment horizontal="right" vertical="center"/>
      <protection/>
    </xf>
    <xf numFmtId="0" fontId="2" fillId="0" borderId="12" xfId="61" applyFill="1" applyBorder="1" applyAlignment="1">
      <alignment horizontal="left" vertical="center"/>
      <protection/>
    </xf>
    <xf numFmtId="0" fontId="2" fillId="0" borderId="27" xfId="61" applyFill="1" applyBorder="1" applyAlignment="1">
      <alignment horizontal="right" vertical="center"/>
      <protection/>
    </xf>
    <xf numFmtId="0" fontId="2" fillId="0" borderId="14" xfId="61" applyFill="1" applyBorder="1" applyAlignment="1">
      <alignment horizontal="right" vertical="center"/>
      <protection/>
    </xf>
    <xf numFmtId="0" fontId="11" fillId="0" borderId="26" xfId="61" applyFont="1" applyFill="1" applyBorder="1" applyAlignment="1">
      <alignment horizontal="center" vertical="center" wrapText="1"/>
      <protection/>
    </xf>
    <xf numFmtId="0" fontId="11" fillId="0" borderId="28" xfId="61" applyFont="1" applyFill="1" applyBorder="1" applyAlignment="1">
      <alignment horizontal="center" vertical="center"/>
      <protection/>
    </xf>
    <xf numFmtId="0" fontId="2" fillId="0" borderId="28" xfId="61" applyFill="1" applyBorder="1">
      <alignment/>
      <protection/>
    </xf>
    <xf numFmtId="0" fontId="2" fillId="0" borderId="11" xfId="61" applyFill="1" applyBorder="1" applyAlignment="1">
      <alignment horizontal="right" vertical="center"/>
      <protection/>
    </xf>
    <xf numFmtId="0" fontId="2" fillId="0" borderId="12" xfId="61" applyFill="1" applyBorder="1" applyAlignment="1">
      <alignment horizontal="right" vertical="center"/>
      <protection/>
    </xf>
    <xf numFmtId="0" fontId="2" fillId="0" borderId="12" xfId="61" applyFill="1" applyBorder="1" applyAlignment="1">
      <alignment horizontal="center" vertical="center"/>
      <protection/>
    </xf>
    <xf numFmtId="0" fontId="2" fillId="0" borderId="13" xfId="61" applyFill="1" applyBorder="1" applyAlignment="1">
      <alignment horizontal="center" vertical="center"/>
      <protection/>
    </xf>
    <xf numFmtId="0" fontId="2" fillId="0" borderId="34" xfId="61" applyFill="1" applyBorder="1" applyAlignment="1">
      <alignment horizontal="distributed" vertical="center"/>
      <protection/>
    </xf>
    <xf numFmtId="0" fontId="2" fillId="0" borderId="22" xfId="61" applyFill="1" applyBorder="1" applyAlignment="1">
      <alignment horizontal="center" vertical="center"/>
      <protection/>
    </xf>
    <xf numFmtId="0" fontId="2" fillId="0" borderId="34" xfId="61" applyFill="1" applyBorder="1">
      <alignment/>
      <protection/>
    </xf>
    <xf numFmtId="0" fontId="2" fillId="0" borderId="23" xfId="61" applyFill="1" applyBorder="1">
      <alignment/>
      <protection/>
    </xf>
    <xf numFmtId="0" fontId="2" fillId="0" borderId="11" xfId="61" applyFill="1" applyBorder="1" applyAlignment="1">
      <alignment horizontal="center" vertical="center"/>
      <protection/>
    </xf>
    <xf numFmtId="0" fontId="2" fillId="0" borderId="24" xfId="61" applyFill="1" applyBorder="1" applyAlignment="1">
      <alignment horizontal="distributed" vertical="center" wrapText="1"/>
      <protection/>
    </xf>
    <xf numFmtId="0" fontId="2" fillId="0" borderId="34" xfId="61" applyFill="1" applyBorder="1" applyAlignment="1">
      <alignment horizontal="center" vertical="center"/>
      <protection/>
    </xf>
    <xf numFmtId="0" fontId="2" fillId="0" borderId="23" xfId="61" applyFill="1" applyBorder="1" applyAlignment="1">
      <alignment horizontal="center" vertical="center"/>
      <protection/>
    </xf>
    <xf numFmtId="0" fontId="2" fillId="0" borderId="22" xfId="61" applyFill="1" applyBorder="1" applyAlignment="1">
      <alignment horizontal="distributed" vertical="center"/>
      <protection/>
    </xf>
    <xf numFmtId="0" fontId="2" fillId="0" borderId="23" xfId="61" applyFill="1" applyBorder="1" applyAlignment="1">
      <alignment horizontal="distributed" vertical="center"/>
      <protection/>
    </xf>
    <xf numFmtId="0" fontId="2" fillId="0" borderId="15" xfId="61" applyFill="1" applyBorder="1" applyAlignment="1">
      <alignment horizontal="distributed" vertical="center" wrapText="1"/>
      <protection/>
    </xf>
    <xf numFmtId="0" fontId="2" fillId="0" borderId="28" xfId="61" applyFill="1" applyBorder="1" applyAlignment="1">
      <alignment horizontal="distributed" vertical="center" wrapText="1"/>
      <protection/>
    </xf>
    <xf numFmtId="0" fontId="6" fillId="0" borderId="0" xfId="63" applyFont="1" applyFill="1" applyAlignment="1">
      <alignment horizontal="center" vertical="center"/>
      <protection/>
    </xf>
    <xf numFmtId="0" fontId="2" fillId="0" borderId="0" xfId="63" applyFont="1" applyFill="1" applyAlignment="1">
      <alignment/>
      <protection/>
    </xf>
    <xf numFmtId="0" fontId="2" fillId="0" borderId="30" xfId="63" applyFont="1" applyFill="1" applyBorder="1" applyAlignment="1">
      <alignment horizontal="center" vertical="distributed"/>
      <protection/>
    </xf>
    <xf numFmtId="0" fontId="2" fillId="0" borderId="32" xfId="63" applyFont="1" applyFill="1" applyBorder="1" applyAlignment="1">
      <alignment horizontal="center" vertical="distributed"/>
      <protection/>
    </xf>
    <xf numFmtId="0" fontId="2" fillId="0" borderId="35" xfId="63" applyFont="1" applyFill="1" applyBorder="1" applyAlignment="1">
      <alignment horizontal="center" vertical="distributed"/>
      <protection/>
    </xf>
    <xf numFmtId="0" fontId="2" fillId="0" borderId="36" xfId="63" applyFont="1" applyFill="1" applyBorder="1" applyAlignment="1">
      <alignment horizontal="center" vertical="distributed"/>
      <protection/>
    </xf>
    <xf numFmtId="0" fontId="2" fillId="0" borderId="11"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0" xfId="63" applyFont="1" applyFill="1" applyBorder="1" applyAlignment="1">
      <alignment horizontal="distributed" vertical="center"/>
      <protection/>
    </xf>
    <xf numFmtId="0" fontId="2" fillId="0" borderId="11" xfId="63" applyFont="1" applyFill="1" applyBorder="1" applyAlignment="1">
      <alignment horizontal="distributed" vertical="center"/>
      <protection/>
    </xf>
    <xf numFmtId="0" fontId="2" fillId="0" borderId="0" xfId="63" applyFont="1" applyFill="1" applyBorder="1" applyAlignment="1">
      <alignment horizontal="distributed" vertical="center" indent="1"/>
      <protection/>
    </xf>
    <xf numFmtId="0" fontId="2" fillId="0" borderId="10" xfId="63" applyFont="1" applyFill="1" applyBorder="1" applyAlignment="1">
      <alignment horizontal="center" vertical="center"/>
      <protection/>
    </xf>
    <xf numFmtId="0" fontId="2" fillId="0" borderId="0" xfId="63" applyNumberFormat="1" applyFont="1" applyFill="1" applyBorder="1" applyAlignment="1">
      <alignment horizontal="distributed" vertical="center" indent="1"/>
      <protection/>
    </xf>
    <xf numFmtId="49" fontId="2" fillId="0" borderId="0" xfId="63" applyNumberFormat="1" applyFont="1" applyFill="1" applyBorder="1" applyAlignment="1">
      <alignment vertical="center"/>
      <protection/>
    </xf>
    <xf numFmtId="49" fontId="10" fillId="0" borderId="0" xfId="63" applyNumberFormat="1" applyFont="1" applyFill="1" applyBorder="1" applyAlignment="1">
      <alignment vertical="center"/>
      <protection/>
    </xf>
    <xf numFmtId="0" fontId="6" fillId="0" borderId="0" xfId="64" applyFont="1" applyFill="1" applyAlignment="1">
      <alignment horizontal="center" vertical="center"/>
      <protection/>
    </xf>
    <xf numFmtId="49" fontId="2" fillId="0" borderId="30" xfId="64" applyNumberFormat="1" applyFont="1" applyFill="1" applyBorder="1" applyAlignment="1">
      <alignment horizontal="distributed" vertical="center" wrapText="1"/>
      <protection/>
    </xf>
    <xf numFmtId="0" fontId="0" fillId="0" borderId="32" xfId="64" applyFont="1" applyFill="1" applyBorder="1" applyAlignment="1">
      <alignment horizontal="distributed" vertical="center"/>
      <protection/>
    </xf>
    <xf numFmtId="0" fontId="0" fillId="0" borderId="35" xfId="64" applyFont="1" applyFill="1" applyBorder="1" applyAlignment="1">
      <alignment horizontal="distributed" vertical="center"/>
      <protection/>
    </xf>
    <xf numFmtId="0" fontId="0" fillId="0" borderId="36" xfId="64" applyFont="1" applyFill="1" applyBorder="1" applyAlignment="1">
      <alignment horizontal="distributed" vertical="center"/>
      <protection/>
    </xf>
    <xf numFmtId="49" fontId="2" fillId="0" borderId="10" xfId="64" applyNumberFormat="1" applyFont="1" applyFill="1" applyBorder="1" applyAlignment="1">
      <alignment horizontal="center" vertical="center"/>
      <protection/>
    </xf>
    <xf numFmtId="49" fontId="2" fillId="0" borderId="11" xfId="64" applyNumberFormat="1" applyFont="1" applyFill="1" applyBorder="1" applyAlignment="1">
      <alignment horizontal="distributed" vertical="center" indent="5"/>
      <protection/>
    </xf>
    <xf numFmtId="49" fontId="2" fillId="0" borderId="12" xfId="64" applyNumberFormat="1" applyFont="1" applyFill="1" applyBorder="1" applyAlignment="1">
      <alignment horizontal="distributed" vertical="center" indent="5"/>
      <protection/>
    </xf>
    <xf numFmtId="49" fontId="2" fillId="0" borderId="22" xfId="64" applyNumberFormat="1" applyFont="1" applyFill="1" applyBorder="1" applyAlignment="1">
      <alignment horizontal="distributed" vertical="center" indent="3"/>
      <protection/>
    </xf>
    <xf numFmtId="49" fontId="2" fillId="0" borderId="23" xfId="64" applyNumberFormat="1" applyFont="1" applyFill="1" applyBorder="1" applyAlignment="1">
      <alignment horizontal="distributed" vertical="center" indent="3"/>
      <protection/>
    </xf>
    <xf numFmtId="49" fontId="2" fillId="0" borderId="21" xfId="64" applyNumberFormat="1" applyFont="1" applyFill="1" applyBorder="1" applyAlignment="1">
      <alignment horizontal="center" vertical="center"/>
      <protection/>
    </xf>
    <xf numFmtId="176" fontId="2" fillId="0" borderId="0" xfId="50" applyNumberFormat="1" applyFont="1" applyFill="1" applyBorder="1" applyAlignment="1">
      <alignment horizontal="center" vertical="center"/>
    </xf>
    <xf numFmtId="176" fontId="10" fillId="0" borderId="0" xfId="50" applyNumberFormat="1" applyFont="1" applyFill="1" applyBorder="1" applyAlignment="1">
      <alignment horizontal="right" vertical="center"/>
    </xf>
    <xf numFmtId="194" fontId="2" fillId="0" borderId="0" xfId="64" applyNumberFormat="1" applyFont="1" applyFill="1" applyBorder="1" applyAlignment="1">
      <alignment horizontal="distributed" vertical="center" indent="1"/>
      <protection/>
    </xf>
    <xf numFmtId="194" fontId="2" fillId="0" borderId="17" xfId="64" applyNumberFormat="1" applyFont="1" applyFill="1" applyBorder="1" applyAlignment="1">
      <alignment horizontal="distributed" vertical="center" indent="1"/>
      <protection/>
    </xf>
    <xf numFmtId="176" fontId="2" fillId="0" borderId="0" xfId="50" applyNumberFormat="1" applyFont="1" applyFill="1" applyBorder="1" applyAlignment="1">
      <alignment horizontal="right" vertical="center"/>
    </xf>
    <xf numFmtId="49" fontId="2" fillId="0" borderId="11" xfId="64" applyNumberFormat="1" applyFont="1" applyFill="1" applyBorder="1" applyAlignment="1">
      <alignment horizontal="distributed" vertical="center" indent="4"/>
      <protection/>
    </xf>
    <xf numFmtId="49" fontId="2" fillId="0" borderId="12" xfId="64" applyNumberFormat="1" applyFont="1" applyFill="1" applyBorder="1" applyAlignment="1">
      <alignment horizontal="distributed" vertical="center" indent="4"/>
      <protection/>
    </xf>
    <xf numFmtId="49" fontId="2" fillId="0" borderId="13" xfId="64" applyNumberFormat="1" applyFont="1" applyFill="1" applyBorder="1" applyAlignment="1">
      <alignment horizontal="distributed" vertical="center" indent="4"/>
      <protection/>
    </xf>
    <xf numFmtId="0" fontId="0" fillId="0" borderId="12" xfId="64" applyFont="1" applyFill="1" applyBorder="1" applyAlignment="1">
      <alignment horizontal="distributed" vertical="center" indent="4"/>
      <protection/>
    </xf>
    <xf numFmtId="0" fontId="0" fillId="0" borderId="13" xfId="64" applyFont="1" applyFill="1" applyBorder="1" applyAlignment="1">
      <alignment horizontal="distributed" vertical="center" indent="4"/>
      <protection/>
    </xf>
    <xf numFmtId="194" fontId="2" fillId="0" borderId="0" xfId="64" applyNumberFormat="1" applyFont="1" applyFill="1" applyBorder="1" applyAlignment="1">
      <alignment horizontal="left"/>
      <protection/>
    </xf>
    <xf numFmtId="49" fontId="2" fillId="0" borderId="11" xfId="64" applyNumberFormat="1"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13" xfId="64" applyFont="1" applyFill="1" applyBorder="1" applyAlignment="1">
      <alignment horizontal="center" vertical="center"/>
      <protection/>
    </xf>
    <xf numFmtId="49" fontId="2" fillId="0" borderId="11" xfId="64" applyNumberFormat="1" applyFont="1" applyFill="1" applyBorder="1" applyAlignment="1">
      <alignment horizontal="distributed" vertical="center"/>
      <protection/>
    </xf>
    <xf numFmtId="49" fontId="2" fillId="0" borderId="12" xfId="64" applyNumberFormat="1" applyFont="1" applyFill="1" applyBorder="1" applyAlignment="1">
      <alignment horizontal="distributed" vertical="center"/>
      <protection/>
    </xf>
    <xf numFmtId="49" fontId="2" fillId="0" borderId="13" xfId="64" applyNumberFormat="1" applyFont="1" applyFill="1" applyBorder="1" applyAlignment="1">
      <alignment horizontal="distributed" vertical="center"/>
      <protection/>
    </xf>
    <xf numFmtId="0" fontId="2" fillId="0" borderId="30"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2" fillId="0" borderId="11" xfId="61" applyFont="1" applyFill="1" applyBorder="1" applyAlignment="1">
      <alignment horizontal="distributed" vertical="center" indent="2"/>
      <protection/>
    </xf>
    <xf numFmtId="0" fontId="2" fillId="0" borderId="12" xfId="61" applyFont="1" applyFill="1" applyBorder="1" applyAlignment="1">
      <alignment horizontal="distributed" vertical="center" indent="2"/>
      <protection/>
    </xf>
    <xf numFmtId="0" fontId="2" fillId="0" borderId="22" xfId="61" applyFont="1" applyFill="1" applyBorder="1" applyAlignment="1">
      <alignment horizontal="distributed" vertical="center"/>
      <protection/>
    </xf>
    <xf numFmtId="0" fontId="2" fillId="0" borderId="27" xfId="61" applyFont="1" applyFill="1" applyBorder="1" applyAlignment="1">
      <alignment horizontal="distributed" vertical="center"/>
      <protection/>
    </xf>
    <xf numFmtId="0" fontId="2" fillId="0" borderId="0" xfId="6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30" xfId="61" applyFill="1" applyBorder="1" applyAlignment="1">
      <alignment horizontal="center" vertical="center"/>
      <protection/>
    </xf>
    <xf numFmtId="0" fontId="2" fillId="0" borderId="32" xfId="61" applyFill="1" applyBorder="1" applyAlignment="1">
      <alignment horizontal="center" vertical="center"/>
      <protection/>
    </xf>
    <xf numFmtId="0" fontId="2" fillId="0" borderId="0" xfId="61" applyFill="1" applyBorder="1" applyAlignment="1">
      <alignment horizontal="center" vertical="center"/>
      <protection/>
    </xf>
    <xf numFmtId="0" fontId="2" fillId="0" borderId="17" xfId="61" applyFill="1" applyBorder="1" applyAlignment="1">
      <alignment horizontal="center" vertical="center"/>
      <protection/>
    </xf>
    <xf numFmtId="0" fontId="2" fillId="0" borderId="35" xfId="61" applyFill="1" applyBorder="1" applyAlignment="1">
      <alignment horizontal="center" vertical="center"/>
      <protection/>
    </xf>
    <xf numFmtId="0" fontId="2" fillId="0" borderId="36" xfId="61" applyFill="1" applyBorder="1" applyAlignment="1">
      <alignment horizontal="center" vertical="center"/>
      <protection/>
    </xf>
    <xf numFmtId="0" fontId="2" fillId="0" borderId="11" xfId="61" applyFill="1" applyBorder="1" applyAlignment="1">
      <alignment horizontal="distributed" vertical="center" indent="6"/>
      <protection/>
    </xf>
    <xf numFmtId="0" fontId="2" fillId="0" borderId="12" xfId="61" applyFill="1" applyBorder="1" applyAlignment="1">
      <alignment horizontal="distributed" vertical="center" indent="6"/>
      <protection/>
    </xf>
    <xf numFmtId="0" fontId="2" fillId="0" borderId="27" xfId="61" applyFill="1" applyBorder="1" applyAlignment="1">
      <alignment horizontal="distributed" vertical="center" indent="2"/>
      <protection/>
    </xf>
    <xf numFmtId="0" fontId="2" fillId="0" borderId="15" xfId="61" applyFill="1" applyBorder="1" applyAlignment="1">
      <alignment horizontal="distributed" vertical="center" indent="2"/>
      <protection/>
    </xf>
    <xf numFmtId="0" fontId="2" fillId="0" borderId="29" xfId="61" applyFill="1" applyBorder="1" applyAlignment="1">
      <alignment horizontal="distributed" vertical="center" indent="2"/>
      <protection/>
    </xf>
    <xf numFmtId="0" fontId="2" fillId="0" borderId="36" xfId="61" applyFill="1" applyBorder="1" applyAlignment="1">
      <alignment horizontal="distributed" vertical="center" indent="2"/>
      <protection/>
    </xf>
    <xf numFmtId="0" fontId="2" fillId="0" borderId="14" xfId="61" applyFill="1" applyBorder="1" applyAlignment="1">
      <alignment horizontal="distributed" vertical="center" indent="2"/>
      <protection/>
    </xf>
    <xf numFmtId="0" fontId="2" fillId="0" borderId="35" xfId="61" applyFill="1" applyBorder="1" applyAlignment="1">
      <alignment horizontal="distributed" vertical="center" indent="2"/>
      <protection/>
    </xf>
    <xf numFmtId="176" fontId="2" fillId="0" borderId="0" xfId="61" applyNumberFormat="1" applyFont="1" applyFill="1" applyBorder="1" applyAlignment="1">
      <alignment horizontal="center" vertical="center"/>
      <protection/>
    </xf>
    <xf numFmtId="176" fontId="10" fillId="0" borderId="0" xfId="61" applyNumberFormat="1" applyFont="1" applyFill="1" applyBorder="1" applyAlignment="1">
      <alignment horizontal="center" vertical="center"/>
      <protection/>
    </xf>
    <xf numFmtId="0" fontId="2" fillId="0" borderId="11" xfId="61" applyFill="1" applyBorder="1" applyAlignment="1">
      <alignment horizontal="distributed" vertical="center" indent="2"/>
      <protection/>
    </xf>
    <xf numFmtId="0" fontId="2" fillId="0" borderId="12" xfId="61" applyFill="1" applyBorder="1" applyAlignment="1">
      <alignment horizontal="distributed" vertical="center" indent="2"/>
      <protection/>
    </xf>
    <xf numFmtId="0" fontId="2" fillId="0" borderId="13" xfId="61" applyFill="1" applyBorder="1" applyAlignment="1">
      <alignment horizontal="distributed" vertical="center" indent="2"/>
      <protection/>
    </xf>
    <xf numFmtId="0" fontId="2" fillId="0" borderId="33" xfId="61" applyFill="1" applyBorder="1" applyAlignment="1">
      <alignment horizontal="distributed" vertical="center" wrapText="1"/>
      <protection/>
    </xf>
    <xf numFmtId="0" fontId="2" fillId="0" borderId="16" xfId="61" applyFill="1" applyBorder="1" applyAlignment="1">
      <alignment horizontal="distributed" vertical="center" wrapText="1"/>
      <protection/>
    </xf>
    <xf numFmtId="0" fontId="2" fillId="0" borderId="29" xfId="61" applyFill="1" applyBorder="1" applyAlignment="1">
      <alignment horizontal="distributed" vertical="center" wrapText="1"/>
      <protection/>
    </xf>
    <xf numFmtId="0" fontId="2" fillId="0" borderId="26" xfId="61" applyFill="1" applyBorder="1" applyAlignment="1">
      <alignment horizontal="center" vertical="center"/>
      <protection/>
    </xf>
    <xf numFmtId="0" fontId="2" fillId="0" borderId="28" xfId="61" applyFill="1" applyBorder="1" applyAlignment="1">
      <alignment horizontal="center" vertical="center"/>
      <protection/>
    </xf>
    <xf numFmtId="0" fontId="2" fillId="0" borderId="0" xfId="61" applyFont="1" applyFill="1" applyAlignment="1">
      <alignment horizontal="left" vertical="center"/>
      <protection/>
    </xf>
    <xf numFmtId="0" fontId="6" fillId="0" borderId="0" xfId="61" applyFont="1" applyFill="1" applyAlignment="1">
      <alignment horizontal="left" vertical="center"/>
      <protection/>
    </xf>
    <xf numFmtId="0" fontId="2" fillId="0" borderId="12" xfId="61" applyFill="1" applyBorder="1" applyAlignment="1">
      <alignment horizontal="distributed" vertical="center" indent="4"/>
      <protection/>
    </xf>
    <xf numFmtId="0" fontId="2" fillId="0" borderId="13" xfId="61" applyFill="1" applyBorder="1" applyAlignment="1">
      <alignment horizontal="distributed" vertical="center" indent="4"/>
      <protection/>
    </xf>
    <xf numFmtId="0" fontId="2" fillId="0" borderId="11" xfId="61" applyFill="1" applyBorder="1" applyAlignment="1">
      <alignment horizontal="distributed" vertical="center" indent="3"/>
      <protection/>
    </xf>
    <xf numFmtId="0" fontId="2" fillId="0" borderId="12" xfId="61" applyFill="1" applyBorder="1" applyAlignment="1">
      <alignment horizontal="distributed" vertical="center" indent="3"/>
      <protection/>
    </xf>
    <xf numFmtId="0" fontId="2" fillId="0" borderId="26" xfId="61" applyFill="1" applyBorder="1" applyAlignment="1">
      <alignment horizontal="center" vertical="center" wrapText="1"/>
      <protection/>
    </xf>
    <xf numFmtId="0" fontId="2" fillId="0" borderId="28" xfId="61" applyFill="1" applyBorder="1" applyAlignment="1">
      <alignment horizontal="center" vertical="center" wrapText="1"/>
      <protection/>
    </xf>
    <xf numFmtId="0" fontId="2" fillId="0" borderId="25" xfId="61" applyFill="1" applyBorder="1" applyAlignment="1">
      <alignment horizontal="distributed" vertical="center" wrapText="1"/>
      <protection/>
    </xf>
    <xf numFmtId="0" fontId="2" fillId="0" borderId="17" xfId="61" applyFont="1" applyFill="1" applyBorder="1" applyAlignment="1">
      <alignment horizontal="distributed" vertical="center"/>
      <protection/>
    </xf>
    <xf numFmtId="0" fontId="2" fillId="0" borderId="17" xfId="61" applyBorder="1" applyAlignment="1">
      <alignment horizontal="distributed" vertical="center"/>
      <protection/>
    </xf>
    <xf numFmtId="0" fontId="11" fillId="0" borderId="0" xfId="61" applyFont="1" applyFill="1" applyBorder="1" applyAlignment="1">
      <alignment horizontal="distributed" vertical="center"/>
      <protection/>
    </xf>
    <xf numFmtId="0" fontId="11" fillId="0" borderId="17" xfId="61" applyFont="1" applyFill="1" applyBorder="1" applyAlignment="1">
      <alignment horizontal="distributed" vertical="center"/>
      <protection/>
    </xf>
    <xf numFmtId="0" fontId="2" fillId="0" borderId="0" xfId="61" applyFont="1" applyFill="1" applyBorder="1" applyAlignment="1">
      <alignment horizontal="distributed" vertical="center" indent="1"/>
      <protection/>
    </xf>
    <xf numFmtId="0" fontId="2" fillId="0" borderId="17" xfId="61" applyFont="1" applyFill="1" applyBorder="1" applyAlignment="1">
      <alignment horizontal="distributed" vertical="center" indent="1"/>
      <protection/>
    </xf>
    <xf numFmtId="0" fontId="2" fillId="0" borderId="17" xfId="61" applyFill="1" applyBorder="1" applyAlignment="1">
      <alignment horizontal="distributed"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5 2" xfId="65"/>
    <cellStyle name="標準_【回答】統計年鑑(4-3)" xfId="66"/>
    <cellStyle name="標準_14年財政" xfId="67"/>
    <cellStyle name="標準_155-2,3"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ritakuniyoshi\Desktop\H310227&#26178;&#28857;03_1&#21407;&#31295;&#12501;&#12449;&#12452;&#12523;&#12506;&#12540;&#12472;&#35519;&#25972;&#24460;\06&#36001;&#25919;\(06-5,6,7&#24066;&#30010;&#26449;&#36001;&#259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5"/>
      <sheetName val="6-6"/>
      <sheetName val="6-7-1"/>
      <sheetName val="6-7-2"/>
      <sheetName val="6-7-3"/>
    </sheetNames>
    <sheetDataSet>
      <sheetData sheetId="2">
        <row r="12">
          <cell r="E12">
            <v>306671585</v>
          </cell>
        </row>
      </sheetData>
      <sheetData sheetId="3">
        <row r="17">
          <cell r="E17">
            <v>10694854</v>
          </cell>
          <cell r="M17">
            <v>1084020</v>
          </cell>
          <cell r="N17">
            <v>19303608</v>
          </cell>
          <cell r="O17">
            <v>13989853</v>
          </cell>
          <cell r="P17">
            <v>9280836</v>
          </cell>
        </row>
        <row r="18">
          <cell r="E18">
            <v>6448578</v>
          </cell>
          <cell r="M18">
            <v>553763</v>
          </cell>
          <cell r="N18">
            <v>15971866</v>
          </cell>
          <cell r="O18">
            <v>5567915</v>
          </cell>
          <cell r="P18">
            <v>4092453</v>
          </cell>
        </row>
        <row r="19">
          <cell r="E19">
            <v>3226216</v>
          </cell>
          <cell r="M19">
            <v>168928</v>
          </cell>
          <cell r="N19">
            <v>6050288</v>
          </cell>
          <cell r="O19">
            <v>3013403</v>
          </cell>
          <cell r="P19">
            <v>3275803</v>
          </cell>
        </row>
        <row r="20">
          <cell r="E20">
            <v>2067257</v>
          </cell>
          <cell r="M20">
            <v>97983</v>
          </cell>
          <cell r="N20">
            <v>3531342</v>
          </cell>
          <cell r="O20">
            <v>1473469</v>
          </cell>
          <cell r="P20">
            <v>1642687</v>
          </cell>
        </row>
        <row r="22">
          <cell r="E22">
            <v>986315</v>
          </cell>
          <cell r="M22">
            <v>22548</v>
          </cell>
          <cell r="N22">
            <v>825022</v>
          </cell>
          <cell r="O22">
            <v>1086518</v>
          </cell>
          <cell r="P22">
            <v>698531</v>
          </cell>
        </row>
        <row r="24">
          <cell r="E24">
            <v>695522</v>
          </cell>
          <cell r="M24">
            <v>40602</v>
          </cell>
          <cell r="N24">
            <v>291565</v>
          </cell>
          <cell r="O24">
            <v>475483</v>
          </cell>
          <cell r="P24">
            <v>606559</v>
          </cell>
        </row>
        <row r="25">
          <cell r="E25">
            <v>994600</v>
          </cell>
          <cell r="M25">
            <v>21819</v>
          </cell>
          <cell r="N25">
            <v>572823</v>
          </cell>
          <cell r="O25">
            <v>960298</v>
          </cell>
          <cell r="P25">
            <v>1638195</v>
          </cell>
        </row>
        <row r="26">
          <cell r="E26">
            <v>1659691</v>
          </cell>
          <cell r="M26">
            <v>113233</v>
          </cell>
          <cell r="N26">
            <v>1368823</v>
          </cell>
          <cell r="O26">
            <v>1011101</v>
          </cell>
          <cell r="P26">
            <v>1794818</v>
          </cell>
        </row>
        <row r="28">
          <cell r="E28">
            <v>705722</v>
          </cell>
          <cell r="M28">
            <v>36028</v>
          </cell>
          <cell r="N28">
            <v>542034</v>
          </cell>
          <cell r="O28">
            <v>615965</v>
          </cell>
          <cell r="P28">
            <v>682618</v>
          </cell>
        </row>
        <row r="29">
          <cell r="E29">
            <v>975311</v>
          </cell>
          <cell r="M29">
            <v>104170</v>
          </cell>
          <cell r="N29">
            <v>1688208</v>
          </cell>
          <cell r="O29">
            <v>919629</v>
          </cell>
          <cell r="P29">
            <v>1993931</v>
          </cell>
        </row>
        <row r="30">
          <cell r="E30">
            <v>1673148</v>
          </cell>
          <cell r="M30">
            <v>45496</v>
          </cell>
          <cell r="N30">
            <v>1605533</v>
          </cell>
          <cell r="O30">
            <v>1289183</v>
          </cell>
          <cell r="P30">
            <v>1220127</v>
          </cell>
        </row>
        <row r="31">
          <cell r="E31">
            <v>1219544</v>
          </cell>
          <cell r="M31">
            <v>64031</v>
          </cell>
          <cell r="N31">
            <v>1524245</v>
          </cell>
          <cell r="O31">
            <v>1352328</v>
          </cell>
          <cell r="P31">
            <v>1105566</v>
          </cell>
        </row>
        <row r="33">
          <cell r="E33">
            <v>378157</v>
          </cell>
          <cell r="M33">
            <v>13007</v>
          </cell>
          <cell r="N33">
            <v>327199</v>
          </cell>
          <cell r="O33">
            <v>349388</v>
          </cell>
          <cell r="P33">
            <v>206234</v>
          </cell>
        </row>
        <row r="34">
          <cell r="E34">
            <v>2163835</v>
          </cell>
          <cell r="M34">
            <v>191301</v>
          </cell>
          <cell r="N34">
            <v>957285</v>
          </cell>
          <cell r="O34">
            <v>1342305</v>
          </cell>
          <cell r="P34">
            <v>1443794</v>
          </cell>
        </row>
        <row r="35">
          <cell r="E35">
            <v>850494</v>
          </cell>
          <cell r="M35">
            <v>15912</v>
          </cell>
          <cell r="N35">
            <v>1000624</v>
          </cell>
          <cell r="O35">
            <v>1428003</v>
          </cell>
          <cell r="P35">
            <v>769128</v>
          </cell>
        </row>
        <row r="36">
          <cell r="E36">
            <v>1363908</v>
          </cell>
          <cell r="M36">
            <v>81495</v>
          </cell>
          <cell r="N36">
            <v>839588</v>
          </cell>
          <cell r="O36">
            <v>1090309</v>
          </cell>
          <cell r="P36">
            <v>1064800</v>
          </cell>
        </row>
        <row r="38">
          <cell r="E38">
            <v>1065302</v>
          </cell>
          <cell r="M38">
            <v>298257</v>
          </cell>
          <cell r="N38">
            <v>351266</v>
          </cell>
          <cell r="O38">
            <v>978063</v>
          </cell>
          <cell r="P38">
            <v>1130293</v>
          </cell>
        </row>
        <row r="39">
          <cell r="E39">
            <v>448756</v>
          </cell>
          <cell r="M39">
            <v>44407</v>
          </cell>
          <cell r="N39">
            <v>250173</v>
          </cell>
          <cell r="O39">
            <v>954561</v>
          </cell>
          <cell r="P39">
            <v>269481</v>
          </cell>
        </row>
        <row r="40">
          <cell r="E40">
            <v>672554</v>
          </cell>
          <cell r="M40">
            <v>188867</v>
          </cell>
          <cell r="N40">
            <v>258641</v>
          </cell>
          <cell r="O40">
            <v>750304</v>
          </cell>
          <cell r="P40">
            <v>159369</v>
          </cell>
        </row>
      </sheetData>
      <sheetData sheetId="4">
        <row r="17">
          <cell r="E17">
            <v>83932</v>
          </cell>
          <cell r="I17">
            <v>0</v>
          </cell>
          <cell r="L17">
            <v>10052149</v>
          </cell>
          <cell r="O17">
            <v>922372</v>
          </cell>
          <cell r="P17">
            <v>772417</v>
          </cell>
          <cell r="Q17">
            <v>10011974</v>
          </cell>
          <cell r="R17">
            <v>7313700</v>
          </cell>
          <cell r="S17">
            <v>0</v>
          </cell>
        </row>
        <row r="18">
          <cell r="E18">
            <v>688</v>
          </cell>
          <cell r="I18">
            <v>0</v>
          </cell>
          <cell r="L18">
            <v>6509268</v>
          </cell>
          <cell r="O18">
            <v>841187</v>
          </cell>
          <cell r="P18">
            <v>31004</v>
          </cell>
          <cell r="Q18">
            <v>7399565</v>
          </cell>
          <cell r="R18">
            <v>7553262</v>
          </cell>
          <cell r="S18">
            <v>0</v>
          </cell>
        </row>
        <row r="19">
          <cell r="E19">
            <v>424005</v>
          </cell>
          <cell r="I19">
            <v>0</v>
          </cell>
          <cell r="L19">
            <v>2769478</v>
          </cell>
          <cell r="O19">
            <v>976333</v>
          </cell>
          <cell r="P19">
            <v>0</v>
          </cell>
          <cell r="Q19">
            <v>2243216</v>
          </cell>
          <cell r="R19">
            <v>3390865</v>
          </cell>
          <cell r="S19">
            <v>0</v>
          </cell>
        </row>
        <row r="20">
          <cell r="E20">
            <v>0</v>
          </cell>
          <cell r="I20">
            <v>0</v>
          </cell>
          <cell r="L20">
            <v>1459311</v>
          </cell>
          <cell r="O20">
            <v>453109</v>
          </cell>
          <cell r="P20">
            <v>0</v>
          </cell>
          <cell r="Q20">
            <v>1199725</v>
          </cell>
          <cell r="R20">
            <v>2079143</v>
          </cell>
          <cell r="S20">
            <v>0</v>
          </cell>
        </row>
        <row r="22">
          <cell r="E22">
            <v>8374</v>
          </cell>
          <cell r="I22">
            <v>0</v>
          </cell>
          <cell r="L22">
            <v>732238</v>
          </cell>
          <cell r="O22">
            <v>172680</v>
          </cell>
          <cell r="P22">
            <v>123438</v>
          </cell>
          <cell r="Q22">
            <v>10000</v>
          </cell>
          <cell r="R22">
            <v>818883</v>
          </cell>
          <cell r="S22">
            <v>0</v>
          </cell>
        </row>
        <row r="24">
          <cell r="E24">
            <v>328</v>
          </cell>
          <cell r="I24">
            <v>0</v>
          </cell>
          <cell r="L24">
            <v>318441</v>
          </cell>
          <cell r="O24">
            <v>40889</v>
          </cell>
          <cell r="P24">
            <v>0</v>
          </cell>
          <cell r="Q24">
            <v>15720</v>
          </cell>
          <cell r="R24">
            <v>421947</v>
          </cell>
          <cell r="S24">
            <v>0</v>
          </cell>
        </row>
        <row r="25">
          <cell r="E25">
            <v>2032</v>
          </cell>
          <cell r="I25">
            <v>0</v>
          </cell>
          <cell r="L25">
            <v>487552</v>
          </cell>
          <cell r="O25">
            <v>117672</v>
          </cell>
          <cell r="P25">
            <v>137958</v>
          </cell>
          <cell r="Q25">
            <v>850</v>
          </cell>
          <cell r="R25">
            <v>744251</v>
          </cell>
          <cell r="S25">
            <v>0</v>
          </cell>
        </row>
        <row r="26">
          <cell r="E26">
            <v>0</v>
          </cell>
          <cell r="I26">
            <v>0</v>
          </cell>
          <cell r="L26">
            <v>1258330</v>
          </cell>
          <cell r="O26">
            <v>473905</v>
          </cell>
          <cell r="P26">
            <v>0</v>
          </cell>
          <cell r="Q26">
            <v>2701</v>
          </cell>
          <cell r="R26">
            <v>1548477</v>
          </cell>
          <cell r="S26">
            <v>0</v>
          </cell>
        </row>
        <row r="28">
          <cell r="E28">
            <v>61935</v>
          </cell>
          <cell r="I28">
            <v>0</v>
          </cell>
          <cell r="L28">
            <v>437296</v>
          </cell>
          <cell r="O28">
            <v>247957</v>
          </cell>
          <cell r="P28">
            <v>68536</v>
          </cell>
          <cell r="Q28">
            <v>10000</v>
          </cell>
          <cell r="R28">
            <v>570628</v>
          </cell>
          <cell r="S28">
            <v>0</v>
          </cell>
        </row>
        <row r="29">
          <cell r="E29">
            <v>60006</v>
          </cell>
          <cell r="I29">
            <v>0</v>
          </cell>
          <cell r="L29">
            <v>1600813</v>
          </cell>
          <cell r="O29">
            <v>140546</v>
          </cell>
          <cell r="P29">
            <v>2400</v>
          </cell>
          <cell r="Q29">
            <v>266283</v>
          </cell>
          <cell r="R29">
            <v>1497436</v>
          </cell>
          <cell r="S29">
            <v>0</v>
          </cell>
        </row>
        <row r="30">
          <cell r="E30">
            <v>32986</v>
          </cell>
          <cell r="I30">
            <v>0</v>
          </cell>
          <cell r="L30">
            <v>1490510</v>
          </cell>
          <cell r="O30">
            <v>876995</v>
          </cell>
          <cell r="P30">
            <v>0</v>
          </cell>
          <cell r="Q30">
            <v>13020</v>
          </cell>
          <cell r="R30">
            <v>1325805</v>
          </cell>
          <cell r="S30">
            <v>0</v>
          </cell>
        </row>
        <row r="31">
          <cell r="E31">
            <v>115126</v>
          </cell>
          <cell r="I31">
            <v>0</v>
          </cell>
          <cell r="L31">
            <v>1019878</v>
          </cell>
          <cell r="O31">
            <v>368549</v>
          </cell>
          <cell r="P31">
            <v>15000</v>
          </cell>
          <cell r="Q31">
            <v>29350</v>
          </cell>
          <cell r="R31">
            <v>1342090</v>
          </cell>
          <cell r="S31">
            <v>0</v>
          </cell>
        </row>
        <row r="33">
          <cell r="E33">
            <v>0</v>
          </cell>
          <cell r="I33">
            <v>0</v>
          </cell>
          <cell r="L33">
            <v>186015</v>
          </cell>
          <cell r="O33">
            <v>41624</v>
          </cell>
          <cell r="P33">
            <v>0</v>
          </cell>
          <cell r="Q33">
            <v>3864</v>
          </cell>
          <cell r="R33">
            <v>187705</v>
          </cell>
          <cell r="S33">
            <v>0</v>
          </cell>
        </row>
        <row r="34">
          <cell r="E34">
            <v>399</v>
          </cell>
          <cell r="I34">
            <v>0</v>
          </cell>
          <cell r="L34">
            <v>1539065</v>
          </cell>
          <cell r="O34">
            <v>353937</v>
          </cell>
          <cell r="P34">
            <v>27613</v>
          </cell>
          <cell r="Q34">
            <v>1287</v>
          </cell>
          <cell r="R34">
            <v>1428818</v>
          </cell>
          <cell r="S34">
            <v>0</v>
          </cell>
        </row>
        <row r="35">
          <cell r="E35">
            <v>872</v>
          </cell>
          <cell r="I35">
            <v>0</v>
          </cell>
          <cell r="L35">
            <v>856923</v>
          </cell>
          <cell r="O35">
            <v>101262</v>
          </cell>
          <cell r="P35">
            <v>0</v>
          </cell>
          <cell r="Q35">
            <v>89</v>
          </cell>
          <cell r="R35">
            <v>674574</v>
          </cell>
          <cell r="S35">
            <v>0</v>
          </cell>
        </row>
        <row r="36">
          <cell r="E36">
            <v>5873</v>
          </cell>
          <cell r="I36">
            <v>0</v>
          </cell>
          <cell r="L36">
            <v>1209994</v>
          </cell>
          <cell r="O36">
            <v>51123</v>
          </cell>
          <cell r="P36">
            <v>0</v>
          </cell>
          <cell r="Q36">
            <v>315</v>
          </cell>
          <cell r="R36">
            <v>853210</v>
          </cell>
          <cell r="S36">
            <v>0</v>
          </cell>
        </row>
        <row r="38">
          <cell r="E38">
            <v>130357</v>
          </cell>
          <cell r="I38">
            <v>0</v>
          </cell>
          <cell r="L38">
            <v>629347</v>
          </cell>
          <cell r="O38">
            <v>288044</v>
          </cell>
          <cell r="P38">
            <v>0</v>
          </cell>
          <cell r="Q38">
            <v>210837</v>
          </cell>
          <cell r="R38">
            <v>590199</v>
          </cell>
          <cell r="S38">
            <v>0</v>
          </cell>
        </row>
        <row r="39">
          <cell r="E39">
            <v>0</v>
          </cell>
          <cell r="I39">
            <v>0</v>
          </cell>
          <cell r="L39">
            <v>282805</v>
          </cell>
          <cell r="O39">
            <v>209833</v>
          </cell>
          <cell r="P39">
            <v>0</v>
          </cell>
          <cell r="Q39">
            <v>1161</v>
          </cell>
          <cell r="R39">
            <v>341704</v>
          </cell>
          <cell r="S39">
            <v>0</v>
          </cell>
        </row>
        <row r="40">
          <cell r="E40">
            <v>1268</v>
          </cell>
          <cell r="I40">
            <v>0</v>
          </cell>
          <cell r="L40">
            <v>377775</v>
          </cell>
          <cell r="O40">
            <v>65812</v>
          </cell>
          <cell r="P40">
            <v>0</v>
          </cell>
          <cell r="Q40">
            <v>6500</v>
          </cell>
          <cell r="R40">
            <v>448681</v>
          </cell>
          <cell r="S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449" t="s">
        <v>0</v>
      </c>
      <c r="B13" s="449"/>
      <c r="C13" s="449"/>
      <c r="D13" s="449"/>
      <c r="E13" s="449"/>
      <c r="F13" s="449"/>
      <c r="G13" s="449"/>
      <c r="H13" s="449"/>
      <c r="I13" s="449"/>
      <c r="J13" s="449"/>
      <c r="K13" s="449"/>
      <c r="L13" s="449"/>
      <c r="M13" s="449"/>
      <c r="N13" s="449"/>
    </row>
    <row r="14" spans="1:14" ht="13.5" customHeight="1">
      <c r="A14" s="449"/>
      <c r="B14" s="449"/>
      <c r="C14" s="449"/>
      <c r="D14" s="449"/>
      <c r="E14" s="449"/>
      <c r="F14" s="449"/>
      <c r="G14" s="449"/>
      <c r="H14" s="449"/>
      <c r="I14" s="449"/>
      <c r="J14" s="449"/>
      <c r="K14" s="449"/>
      <c r="L14" s="449"/>
      <c r="M14" s="449"/>
      <c r="N14" s="449"/>
    </row>
    <row r="15" spans="1:14" ht="13.5" customHeight="1">
      <c r="A15" s="449"/>
      <c r="B15" s="449"/>
      <c r="C15" s="449"/>
      <c r="D15" s="449"/>
      <c r="E15" s="449"/>
      <c r="F15" s="449"/>
      <c r="G15" s="449"/>
      <c r="H15" s="449"/>
      <c r="I15" s="449"/>
      <c r="J15" s="449"/>
      <c r="K15" s="449"/>
      <c r="L15" s="449"/>
      <c r="M15" s="449"/>
      <c r="N15" s="449"/>
    </row>
    <row r="16" spans="1:14" ht="13.5" customHeight="1">
      <c r="A16" s="449"/>
      <c r="B16" s="449"/>
      <c r="C16" s="449"/>
      <c r="D16" s="449"/>
      <c r="E16" s="449"/>
      <c r="F16" s="449"/>
      <c r="G16" s="449"/>
      <c r="H16" s="449"/>
      <c r="I16" s="449"/>
      <c r="J16" s="449"/>
      <c r="K16" s="449"/>
      <c r="L16" s="449"/>
      <c r="M16" s="449"/>
      <c r="N16" s="449"/>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V87"/>
  <sheetViews>
    <sheetView view="pageBreakPreview" zoomScale="90" zoomScaleSheetLayoutView="90" zoomScalePageLayoutView="0" workbookViewId="0" topLeftCell="A1">
      <selection activeCell="A9" sqref="A9"/>
    </sheetView>
  </sheetViews>
  <sheetFormatPr defaultColWidth="9.00390625" defaultRowHeight="13.5"/>
  <cols>
    <col min="1" max="1" width="4.875" style="20" customWidth="1"/>
    <col min="2" max="2" width="4.25390625" style="20" customWidth="1"/>
    <col min="3" max="3" width="5.00390625" style="20" customWidth="1"/>
    <col min="4" max="4" width="0.875" style="20" customWidth="1"/>
    <col min="5" max="5" width="16.75390625" style="20" bestFit="1" customWidth="1"/>
    <col min="6" max="12" width="14.125" style="20" customWidth="1"/>
    <col min="13" max="19" width="14.00390625" style="20" customWidth="1"/>
    <col min="20" max="21" width="12.75390625" style="20" customWidth="1"/>
    <col min="22" max="22" width="8.50390625" style="20" customWidth="1"/>
    <col min="23" max="16384" width="9.00390625" style="20" customWidth="1"/>
  </cols>
  <sheetData>
    <row r="1" spans="1:19" s="5" customFormat="1" ht="26.25" customHeight="1">
      <c r="A1" s="450" t="s">
        <v>480</v>
      </c>
      <c r="B1" s="450"/>
      <c r="C1" s="450"/>
      <c r="D1" s="450"/>
      <c r="E1" s="450"/>
      <c r="F1" s="450"/>
      <c r="G1" s="450"/>
      <c r="H1" s="450"/>
      <c r="I1" s="450"/>
      <c r="J1" s="450"/>
      <c r="K1" s="450"/>
      <c r="L1" s="450"/>
      <c r="M1" s="64" t="s">
        <v>481</v>
      </c>
      <c r="N1" s="7"/>
      <c r="O1" s="10"/>
      <c r="P1" s="10"/>
      <c r="Q1" s="10"/>
      <c r="S1" s="248"/>
    </row>
    <row r="2" spans="1:22" s="5" customFormat="1" ht="23.25" customHeight="1" thickBot="1">
      <c r="A2" s="93" t="s">
        <v>133</v>
      </c>
      <c r="B2" s="93"/>
      <c r="S2" s="283"/>
      <c r="T2" s="283"/>
      <c r="U2" s="283"/>
      <c r="V2" s="283"/>
    </row>
    <row r="3" spans="1:22" ht="24" customHeight="1" thickTop="1">
      <c r="A3" s="515" t="s">
        <v>482</v>
      </c>
      <c r="B3" s="515"/>
      <c r="C3" s="515"/>
      <c r="D3" s="516"/>
      <c r="E3" s="552" t="s">
        <v>483</v>
      </c>
      <c r="F3" s="553"/>
      <c r="G3" s="553"/>
      <c r="H3" s="553"/>
      <c r="I3" s="553"/>
      <c r="J3" s="553"/>
      <c r="K3" s="553"/>
      <c r="L3" s="553"/>
      <c r="M3" s="554" t="s">
        <v>484</v>
      </c>
      <c r="N3" s="554"/>
      <c r="O3" s="555"/>
      <c r="P3" s="249"/>
      <c r="Q3" s="455" t="s">
        <v>485</v>
      </c>
      <c r="R3" s="455"/>
      <c r="S3" s="455"/>
      <c r="T3" s="455"/>
      <c r="U3" s="21"/>
      <c r="V3" s="525" t="s">
        <v>486</v>
      </c>
    </row>
    <row r="4" spans="1:22" ht="24" customHeight="1">
      <c r="A4" s="517"/>
      <c r="B4" s="517"/>
      <c r="C4" s="517"/>
      <c r="D4" s="518"/>
      <c r="E4" s="201"/>
      <c r="F4" s="200"/>
      <c r="G4" s="556" t="s">
        <v>174</v>
      </c>
      <c r="H4" s="556"/>
      <c r="I4" s="556"/>
      <c r="J4" s="556"/>
      <c r="K4" s="200"/>
      <c r="L4" s="200"/>
      <c r="M4" s="535" t="s">
        <v>487</v>
      </c>
      <c r="N4" s="535" t="s">
        <v>171</v>
      </c>
      <c r="O4" s="528" t="s">
        <v>488</v>
      </c>
      <c r="P4" s="528" t="s">
        <v>489</v>
      </c>
      <c r="Q4" s="557" t="s">
        <v>490</v>
      </c>
      <c r="R4" s="558"/>
      <c r="S4" s="558"/>
      <c r="T4" s="558"/>
      <c r="U4" s="559"/>
      <c r="V4" s="526"/>
    </row>
    <row r="5" spans="1:22" s="91" customFormat="1" ht="27" customHeight="1">
      <c r="A5" s="519"/>
      <c r="B5" s="519"/>
      <c r="C5" s="519"/>
      <c r="D5" s="520"/>
      <c r="E5" s="69" t="s">
        <v>434</v>
      </c>
      <c r="F5" s="69" t="s">
        <v>491</v>
      </c>
      <c r="G5" s="69" t="s">
        <v>492</v>
      </c>
      <c r="H5" s="69" t="s">
        <v>493</v>
      </c>
      <c r="I5" s="69" t="s">
        <v>494</v>
      </c>
      <c r="J5" s="69" t="s">
        <v>495</v>
      </c>
      <c r="K5" s="284" t="s">
        <v>496</v>
      </c>
      <c r="L5" s="285" t="s">
        <v>497</v>
      </c>
      <c r="M5" s="520"/>
      <c r="N5" s="520"/>
      <c r="O5" s="523"/>
      <c r="P5" s="523"/>
      <c r="Q5" s="284" t="s">
        <v>434</v>
      </c>
      <c r="R5" s="285" t="s">
        <v>498</v>
      </c>
      <c r="S5" s="285" t="s">
        <v>189</v>
      </c>
      <c r="T5" s="286" t="s">
        <v>499</v>
      </c>
      <c r="U5" s="285" t="s">
        <v>449</v>
      </c>
      <c r="V5" s="527"/>
    </row>
    <row r="6" spans="1:22" s="188" customFormat="1" ht="6.75" customHeight="1">
      <c r="A6" s="32"/>
      <c r="B6" s="32"/>
      <c r="C6" s="32"/>
      <c r="D6" s="287"/>
      <c r="E6" s="31"/>
      <c r="F6" s="32"/>
      <c r="G6" s="32"/>
      <c r="H6" s="32"/>
      <c r="I6" s="32"/>
      <c r="J6" s="32"/>
      <c r="K6" s="288"/>
      <c r="L6" s="288"/>
      <c r="M6" s="32"/>
      <c r="N6" s="32"/>
      <c r="O6" s="32"/>
      <c r="P6" s="32"/>
      <c r="Q6" s="288"/>
      <c r="R6" s="288"/>
      <c r="S6" s="288"/>
      <c r="T6" s="288"/>
      <c r="U6" s="289"/>
      <c r="V6" s="32"/>
    </row>
    <row r="7" spans="1:22" s="7" customFormat="1" ht="17.25" customHeight="1">
      <c r="A7" s="105" t="s">
        <v>10</v>
      </c>
      <c r="B7" s="232" t="s">
        <v>379</v>
      </c>
      <c r="C7" s="105" t="s">
        <v>288</v>
      </c>
      <c r="E7" s="51">
        <v>34197635</v>
      </c>
      <c r="F7" s="60">
        <v>3702086</v>
      </c>
      <c r="G7" s="60">
        <v>387799</v>
      </c>
      <c r="H7" s="60">
        <v>19087</v>
      </c>
      <c r="I7" s="60">
        <v>5879199</v>
      </c>
      <c r="J7" s="60">
        <v>1359511</v>
      </c>
      <c r="K7" s="60">
        <v>749732</v>
      </c>
      <c r="L7" s="60">
        <v>22100221</v>
      </c>
      <c r="M7" s="60">
        <v>2327243</v>
      </c>
      <c r="N7" s="60">
        <v>47607046</v>
      </c>
      <c r="O7" s="60">
        <v>34294676</v>
      </c>
      <c r="P7" s="60">
        <v>32759950</v>
      </c>
      <c r="Q7" s="60">
        <v>29302441</v>
      </c>
      <c r="R7" s="60">
        <v>12270242</v>
      </c>
      <c r="S7" s="60">
        <v>16282691</v>
      </c>
      <c r="T7" s="60">
        <v>719024</v>
      </c>
      <c r="U7" s="60">
        <v>30484</v>
      </c>
      <c r="V7" s="112" t="s">
        <v>453</v>
      </c>
    </row>
    <row r="8" spans="1:22" s="7" customFormat="1" ht="17.25" customHeight="1">
      <c r="A8" s="105"/>
      <c r="B8" s="232" t="s">
        <v>381</v>
      </c>
      <c r="C8" s="105"/>
      <c r="D8" s="34"/>
      <c r="E8" s="51">
        <v>34090718</v>
      </c>
      <c r="F8" s="60">
        <v>3815139</v>
      </c>
      <c r="G8" s="60">
        <v>392570</v>
      </c>
      <c r="H8" s="60">
        <v>19512</v>
      </c>
      <c r="I8" s="60">
        <v>5898679</v>
      </c>
      <c r="J8" s="60">
        <v>1412681</v>
      </c>
      <c r="K8" s="60">
        <v>920501</v>
      </c>
      <c r="L8" s="60">
        <v>21631636</v>
      </c>
      <c r="M8" s="60">
        <v>2386786</v>
      </c>
      <c r="N8" s="60">
        <v>48768514</v>
      </c>
      <c r="O8" s="60">
        <v>36737763</v>
      </c>
      <c r="P8" s="60">
        <v>38936765</v>
      </c>
      <c r="Q8" s="60">
        <v>38105608</v>
      </c>
      <c r="R8" s="60">
        <v>18006943</v>
      </c>
      <c r="S8" s="60">
        <v>18970794</v>
      </c>
      <c r="T8" s="60">
        <v>733765</v>
      </c>
      <c r="U8" s="60">
        <v>394106</v>
      </c>
      <c r="V8" s="112" t="s">
        <v>500</v>
      </c>
    </row>
    <row r="9" spans="1:22" s="7" customFormat="1" ht="17.25" customHeight="1">
      <c r="A9" s="105"/>
      <c r="B9" s="232" t="s">
        <v>384</v>
      </c>
      <c r="C9" s="105"/>
      <c r="D9" s="127"/>
      <c r="E9" s="51">
        <v>35789709</v>
      </c>
      <c r="F9" s="60">
        <v>3607893</v>
      </c>
      <c r="G9" s="60">
        <v>402498</v>
      </c>
      <c r="H9" s="60">
        <v>21077</v>
      </c>
      <c r="I9" s="60">
        <v>6298184</v>
      </c>
      <c r="J9" s="60">
        <v>1573167</v>
      </c>
      <c r="K9" s="60">
        <v>802425</v>
      </c>
      <c r="L9" s="60">
        <v>23084465</v>
      </c>
      <c r="M9" s="60">
        <v>2561728</v>
      </c>
      <c r="N9" s="60">
        <v>52612553</v>
      </c>
      <c r="O9" s="60">
        <v>34959785</v>
      </c>
      <c r="P9" s="60">
        <v>39688797</v>
      </c>
      <c r="Q9" s="60">
        <v>38670615</v>
      </c>
      <c r="R9" s="60">
        <v>16532992</v>
      </c>
      <c r="S9" s="60">
        <v>21373739</v>
      </c>
      <c r="T9" s="60">
        <v>755558</v>
      </c>
      <c r="U9" s="60">
        <v>52759</v>
      </c>
      <c r="V9" s="112" t="s">
        <v>501</v>
      </c>
    </row>
    <row r="10" spans="1:22" s="7" customFormat="1" ht="17.25" customHeight="1">
      <c r="A10" s="105"/>
      <c r="B10" s="232" t="s">
        <v>386</v>
      </c>
      <c r="C10" s="105"/>
      <c r="D10" s="105"/>
      <c r="E10" s="51">
        <v>37445493</v>
      </c>
      <c r="F10" s="60">
        <v>3621924</v>
      </c>
      <c r="G10" s="60">
        <v>405882</v>
      </c>
      <c r="H10" s="60">
        <v>20448</v>
      </c>
      <c r="I10" s="60">
        <v>6481274</v>
      </c>
      <c r="J10" s="60">
        <v>1565736</v>
      </c>
      <c r="K10" s="60">
        <v>887427</v>
      </c>
      <c r="L10" s="60">
        <v>24462802</v>
      </c>
      <c r="M10" s="60">
        <v>2494104</v>
      </c>
      <c r="N10" s="60">
        <v>53804312</v>
      </c>
      <c r="O10" s="60">
        <v>37887522</v>
      </c>
      <c r="P10" s="60">
        <v>34817870</v>
      </c>
      <c r="Q10" s="60">
        <v>34573798</v>
      </c>
      <c r="R10" s="60">
        <v>14555660</v>
      </c>
      <c r="S10" s="60">
        <v>19434228</v>
      </c>
      <c r="T10" s="60">
        <v>531151</v>
      </c>
      <c r="U10" s="60">
        <v>52759</v>
      </c>
      <c r="V10" s="112" t="s">
        <v>457</v>
      </c>
    </row>
    <row r="11" spans="1:22" s="44" customFormat="1" ht="17.25" customHeight="1">
      <c r="A11" s="78"/>
      <c r="B11" s="235" t="s">
        <v>389</v>
      </c>
      <c r="C11" s="78"/>
      <c r="D11" s="78"/>
      <c r="E11" s="52">
        <f>SUM(E14:E15)</f>
        <v>38289764</v>
      </c>
      <c r="F11" s="113">
        <f>SUM(F14:F15)</f>
        <v>3736452</v>
      </c>
      <c r="G11" s="113">
        <f aca="true" t="shared" si="0" ref="G11:U11">SUM(G14:G15)</f>
        <v>417500</v>
      </c>
      <c r="H11" s="113">
        <f t="shared" si="0"/>
        <v>19867</v>
      </c>
      <c r="I11" s="113">
        <f t="shared" si="0"/>
        <v>6281055</v>
      </c>
      <c r="J11" s="113">
        <f t="shared" si="0"/>
        <v>1688413</v>
      </c>
      <c r="K11" s="113">
        <f t="shared" si="0"/>
        <v>929374</v>
      </c>
      <c r="L11" s="113">
        <f t="shared" si="0"/>
        <v>25217103</v>
      </c>
      <c r="M11" s="113">
        <f t="shared" si="0"/>
        <v>3185867</v>
      </c>
      <c r="N11" s="113">
        <f t="shared" si="0"/>
        <v>57260133</v>
      </c>
      <c r="O11" s="113">
        <f t="shared" si="0"/>
        <v>38648078</v>
      </c>
      <c r="P11" s="113">
        <f t="shared" si="0"/>
        <v>33075223</v>
      </c>
      <c r="Q11" s="113">
        <f t="shared" si="0"/>
        <v>32147042</v>
      </c>
      <c r="R11" s="113">
        <f t="shared" si="0"/>
        <v>13793095</v>
      </c>
      <c r="S11" s="113">
        <f t="shared" si="0"/>
        <v>17761833</v>
      </c>
      <c r="T11" s="113">
        <f t="shared" si="0"/>
        <v>572245</v>
      </c>
      <c r="U11" s="290">
        <f t="shared" si="0"/>
        <v>19869</v>
      </c>
      <c r="V11" s="115" t="s">
        <v>502</v>
      </c>
    </row>
    <row r="12" spans="1:22" s="276" customFormat="1" ht="28.5" customHeight="1">
      <c r="A12" s="539" t="s">
        <v>392</v>
      </c>
      <c r="B12" s="539"/>
      <c r="C12" s="539"/>
      <c r="D12" s="291"/>
      <c r="E12" s="292">
        <f>E11/'[1]6-7-1'!E12*100</f>
        <v>12.485592364222462</v>
      </c>
      <c r="F12" s="275">
        <f>F11/'[1]6-7-1'!E12*100</f>
        <v>1.2183887202982957</v>
      </c>
      <c r="G12" s="275">
        <f>G11/'[1]6-7-1'!E12*100</f>
        <v>0.13613912094268532</v>
      </c>
      <c r="H12" s="275">
        <f>H11/'[1]6-7-1'!E12*100</f>
        <v>0.0064782656665109675</v>
      </c>
      <c r="I12" s="275">
        <f>I11/'[1]6-7-1'!E12*100</f>
        <v>2.0481372605812176</v>
      </c>
      <c r="J12" s="275">
        <f>J11/'[1]6-7-1'!E12*100</f>
        <v>0.5505606266064722</v>
      </c>
      <c r="K12" s="275">
        <f>K11/'[1]6-7-1'!E12*100</f>
        <v>0.3030518787712269</v>
      </c>
      <c r="L12" s="275">
        <f>L11/'[1]6-7-1'!E12*100</f>
        <v>8.222836491356054</v>
      </c>
      <c r="M12" s="275">
        <f>M11/'[1]6-7-1'!E12*100</f>
        <v>1.0388530127432576</v>
      </c>
      <c r="N12" s="275">
        <f>N11/'[1]6-7-1'!E12*100</f>
        <v>18.671483045943106</v>
      </c>
      <c r="O12" s="275">
        <f>O11/'[1]6-7-1'!E12*100</f>
        <v>12.60243201208224</v>
      </c>
      <c r="P12" s="275">
        <f>P11/'[1]6-7-1'!E12*100</f>
        <v>10.785225830427034</v>
      </c>
      <c r="Q12" s="275">
        <f>Q11/'[1]6-7-1'!E12*100</f>
        <v>10.482562967155891</v>
      </c>
      <c r="R12" s="275">
        <f>R11/'[1]6-7-1'!E12*100</f>
        <v>4.497676235638199</v>
      </c>
      <c r="S12" s="275">
        <f>S11/'[1]6-7-1'!E12*100</f>
        <v>5.79180917593001</v>
      </c>
      <c r="T12" s="275">
        <f>T11/'[1]6-7-1'!E12*100</f>
        <v>0.18659863775771726</v>
      </c>
      <c r="U12" s="275">
        <f>U11/'[1]6-7-1'!E12*100</f>
        <v>0.006478917829964586</v>
      </c>
      <c r="V12" s="257" t="s">
        <v>295</v>
      </c>
    </row>
    <row r="13" spans="1:22" s="44" customFormat="1" ht="17.25" customHeight="1">
      <c r="A13" s="254"/>
      <c r="B13" s="254"/>
      <c r="C13" s="254"/>
      <c r="D13" s="229"/>
      <c r="E13" s="293"/>
      <c r="F13" s="277"/>
      <c r="G13" s="277"/>
      <c r="H13" s="277"/>
      <c r="I13" s="277"/>
      <c r="J13" s="277"/>
      <c r="K13" s="277"/>
      <c r="L13" s="277"/>
      <c r="M13" s="277"/>
      <c r="N13" s="277"/>
      <c r="O13" s="277"/>
      <c r="P13" s="277"/>
      <c r="Q13" s="277"/>
      <c r="R13" s="277"/>
      <c r="S13" s="277"/>
      <c r="T13" s="277"/>
      <c r="U13" s="277"/>
      <c r="V13" s="115"/>
    </row>
    <row r="14" spans="1:22" s="44" customFormat="1" ht="17.25" customHeight="1">
      <c r="A14" s="537" t="s">
        <v>460</v>
      </c>
      <c r="B14" s="537"/>
      <c r="C14" s="537"/>
      <c r="D14" s="229"/>
      <c r="E14" s="42">
        <f>SUM(E17:E20)</f>
        <v>22436905</v>
      </c>
      <c r="F14" s="79">
        <f aca="true" t="shared" si="1" ref="F14:U14">SUM(F17:F20)</f>
        <v>1164885</v>
      </c>
      <c r="G14" s="79">
        <f t="shared" si="1"/>
        <v>183315</v>
      </c>
      <c r="H14" s="79">
        <f t="shared" si="1"/>
        <v>4171</v>
      </c>
      <c r="I14" s="79">
        <f t="shared" si="1"/>
        <v>4000618</v>
      </c>
      <c r="J14" s="79">
        <f t="shared" si="1"/>
        <v>1100696</v>
      </c>
      <c r="K14" s="79">
        <f t="shared" si="1"/>
        <v>356759</v>
      </c>
      <c r="L14" s="79">
        <f t="shared" si="1"/>
        <v>15626461</v>
      </c>
      <c r="M14" s="79">
        <f t="shared" si="1"/>
        <v>1904694</v>
      </c>
      <c r="N14" s="79">
        <f t="shared" si="1"/>
        <v>44857104</v>
      </c>
      <c r="O14" s="79">
        <f t="shared" si="1"/>
        <v>24044640</v>
      </c>
      <c r="P14" s="79">
        <f t="shared" si="1"/>
        <v>18291779</v>
      </c>
      <c r="Q14" s="79">
        <f t="shared" si="1"/>
        <v>17783154</v>
      </c>
      <c r="R14" s="79">
        <f t="shared" si="1"/>
        <v>7807029</v>
      </c>
      <c r="S14" s="79">
        <f t="shared" si="1"/>
        <v>9649362</v>
      </c>
      <c r="T14" s="79">
        <f t="shared" si="1"/>
        <v>317971</v>
      </c>
      <c r="U14" s="294">
        <f t="shared" si="1"/>
        <v>8792</v>
      </c>
      <c r="V14" s="261" t="s">
        <v>297</v>
      </c>
    </row>
    <row r="15" spans="1:22" s="44" customFormat="1" ht="15.75" customHeight="1">
      <c r="A15" s="537" t="s">
        <v>461</v>
      </c>
      <c r="B15" s="537"/>
      <c r="C15" s="537"/>
      <c r="D15" s="229"/>
      <c r="E15" s="42">
        <f>E21+E23+E27+E32+E37</f>
        <v>15852859</v>
      </c>
      <c r="F15" s="79">
        <f aca="true" t="shared" si="2" ref="F15:U15">F21+F23+F27+F32+F37</f>
        <v>2571567</v>
      </c>
      <c r="G15" s="79">
        <f t="shared" si="2"/>
        <v>234185</v>
      </c>
      <c r="H15" s="79">
        <f t="shared" si="2"/>
        <v>15696</v>
      </c>
      <c r="I15" s="79">
        <f t="shared" si="2"/>
        <v>2280437</v>
      </c>
      <c r="J15" s="79">
        <f t="shared" si="2"/>
        <v>587717</v>
      </c>
      <c r="K15" s="79">
        <f t="shared" si="2"/>
        <v>572615</v>
      </c>
      <c r="L15" s="79">
        <f t="shared" si="2"/>
        <v>9590642</v>
      </c>
      <c r="M15" s="79">
        <f t="shared" si="2"/>
        <v>1281173</v>
      </c>
      <c r="N15" s="79">
        <f t="shared" si="2"/>
        <v>12403029</v>
      </c>
      <c r="O15" s="79">
        <f t="shared" si="2"/>
        <v>14603438</v>
      </c>
      <c r="P15" s="79">
        <f t="shared" si="2"/>
        <v>14783444</v>
      </c>
      <c r="Q15" s="79">
        <f t="shared" si="2"/>
        <v>14363888</v>
      </c>
      <c r="R15" s="79">
        <f t="shared" si="2"/>
        <v>5986066</v>
      </c>
      <c r="S15" s="79">
        <f t="shared" si="2"/>
        <v>8112471</v>
      </c>
      <c r="T15" s="79">
        <f t="shared" si="2"/>
        <v>254274</v>
      </c>
      <c r="U15" s="294">
        <f t="shared" si="2"/>
        <v>11077</v>
      </c>
      <c r="V15" s="261" t="s">
        <v>299</v>
      </c>
    </row>
    <row r="16" spans="1:22" s="7" customFormat="1" ht="17.25" customHeight="1">
      <c r="A16" s="227"/>
      <c r="B16" s="227"/>
      <c r="C16" s="227"/>
      <c r="D16" s="278"/>
      <c r="E16" s="35"/>
      <c r="F16" s="36"/>
      <c r="G16" s="36"/>
      <c r="H16" s="36"/>
      <c r="I16" s="36"/>
      <c r="J16" s="36"/>
      <c r="K16" s="36"/>
      <c r="L16" s="36"/>
      <c r="M16" s="36"/>
      <c r="N16" s="36"/>
      <c r="O16" s="36"/>
      <c r="P16" s="36"/>
      <c r="Q16" s="36"/>
      <c r="R16" s="36"/>
      <c r="S16" s="36"/>
      <c r="T16" s="36"/>
      <c r="U16" s="295"/>
      <c r="V16" s="279"/>
    </row>
    <row r="17" spans="1:22" s="7" customFormat="1" ht="17.25" customHeight="1">
      <c r="A17" s="232" t="s">
        <v>503</v>
      </c>
      <c r="B17" s="458" t="s">
        <v>301</v>
      </c>
      <c r="C17" s="458"/>
      <c r="D17" s="262"/>
      <c r="E17" s="35">
        <v>10694854</v>
      </c>
      <c r="F17" s="36">
        <v>410327</v>
      </c>
      <c r="G17" s="36">
        <v>83434</v>
      </c>
      <c r="H17" s="36">
        <v>1109</v>
      </c>
      <c r="I17" s="36">
        <v>1508434</v>
      </c>
      <c r="J17" s="36">
        <v>480219</v>
      </c>
      <c r="K17" s="36">
        <v>129327</v>
      </c>
      <c r="L17" s="36">
        <v>8082004</v>
      </c>
      <c r="M17" s="36">
        <v>1084020</v>
      </c>
      <c r="N17" s="36">
        <v>19303608</v>
      </c>
      <c r="O17" s="36">
        <v>13989853</v>
      </c>
      <c r="P17" s="36">
        <f>Q17+'[1]6-7-3'!E17+'[1]6-7-3'!I17</f>
        <v>9280836</v>
      </c>
      <c r="Q17" s="36">
        <v>9196904</v>
      </c>
      <c r="R17" s="36">
        <v>3241044</v>
      </c>
      <c r="S17" s="36">
        <v>5745339</v>
      </c>
      <c r="T17" s="36">
        <v>210521</v>
      </c>
      <c r="U17" s="36">
        <v>0</v>
      </c>
      <c r="V17" s="234" t="s">
        <v>302</v>
      </c>
    </row>
    <row r="18" spans="1:22" s="7" customFormat="1" ht="17.25" customHeight="1">
      <c r="A18" s="232" t="s">
        <v>462</v>
      </c>
      <c r="B18" s="458" t="s">
        <v>304</v>
      </c>
      <c r="C18" s="458"/>
      <c r="D18" s="262"/>
      <c r="E18" s="35">
        <v>6448578</v>
      </c>
      <c r="F18" s="36">
        <v>337558</v>
      </c>
      <c r="G18" s="36">
        <v>44478</v>
      </c>
      <c r="H18" s="36">
        <v>1455</v>
      </c>
      <c r="I18" s="36">
        <v>999341</v>
      </c>
      <c r="J18" s="36">
        <v>294944</v>
      </c>
      <c r="K18" s="36">
        <v>122649</v>
      </c>
      <c r="L18" s="36">
        <v>4648153</v>
      </c>
      <c r="M18" s="36">
        <v>553763</v>
      </c>
      <c r="N18" s="36">
        <v>15971866</v>
      </c>
      <c r="O18" s="36">
        <v>5567915</v>
      </c>
      <c r="P18" s="36">
        <f>Q18+'[1]6-7-3'!E18+'[1]6-7-3'!I18</f>
        <v>4092453</v>
      </c>
      <c r="Q18" s="36">
        <v>4091765</v>
      </c>
      <c r="R18" s="36">
        <v>2229955</v>
      </c>
      <c r="S18" s="36">
        <v>1827010</v>
      </c>
      <c r="T18" s="36">
        <v>34800</v>
      </c>
      <c r="U18" s="36">
        <v>0</v>
      </c>
      <c r="V18" s="234" t="s">
        <v>305</v>
      </c>
    </row>
    <row r="19" spans="1:22" s="7" customFormat="1" ht="17.25" customHeight="1">
      <c r="A19" s="232" t="s">
        <v>396</v>
      </c>
      <c r="B19" s="458" t="s">
        <v>307</v>
      </c>
      <c r="C19" s="458"/>
      <c r="D19" s="262"/>
      <c r="E19" s="35">
        <v>3226216</v>
      </c>
      <c r="F19" s="36">
        <v>245600</v>
      </c>
      <c r="G19" s="36">
        <v>37504</v>
      </c>
      <c r="H19" s="36">
        <v>709</v>
      </c>
      <c r="I19" s="36">
        <v>801746</v>
      </c>
      <c r="J19" s="36">
        <v>212215</v>
      </c>
      <c r="K19" s="36">
        <v>52517</v>
      </c>
      <c r="L19" s="36">
        <v>1875925</v>
      </c>
      <c r="M19" s="36">
        <v>168928</v>
      </c>
      <c r="N19" s="36">
        <v>6050288</v>
      </c>
      <c r="O19" s="36">
        <v>3013403</v>
      </c>
      <c r="P19" s="36">
        <f>Q19+'[1]6-7-3'!E19+'[1]6-7-3'!I19</f>
        <v>3275803</v>
      </c>
      <c r="Q19" s="36">
        <v>2851798</v>
      </c>
      <c r="R19" s="36">
        <v>1385544</v>
      </c>
      <c r="S19" s="36">
        <v>1413297</v>
      </c>
      <c r="T19" s="36">
        <v>52957</v>
      </c>
      <c r="U19" s="36">
        <v>0</v>
      </c>
      <c r="V19" s="234" t="s">
        <v>308</v>
      </c>
    </row>
    <row r="20" spans="1:22" s="7" customFormat="1" ht="17.25" customHeight="1">
      <c r="A20" s="232" t="s">
        <v>504</v>
      </c>
      <c r="B20" s="458" t="s">
        <v>310</v>
      </c>
      <c r="C20" s="458"/>
      <c r="D20" s="262"/>
      <c r="E20" s="35">
        <v>2067257</v>
      </c>
      <c r="F20" s="36">
        <v>171400</v>
      </c>
      <c r="G20" s="36">
        <v>17899</v>
      </c>
      <c r="H20" s="36">
        <v>898</v>
      </c>
      <c r="I20" s="36">
        <v>691097</v>
      </c>
      <c r="J20" s="36">
        <v>113318</v>
      </c>
      <c r="K20" s="36">
        <v>52266</v>
      </c>
      <c r="L20" s="36">
        <v>1020379</v>
      </c>
      <c r="M20" s="36">
        <v>97983</v>
      </c>
      <c r="N20" s="36">
        <v>3531342</v>
      </c>
      <c r="O20" s="36">
        <v>1473469</v>
      </c>
      <c r="P20" s="36">
        <f>Q20+'[1]6-7-3'!E20+'[1]6-7-3'!I20</f>
        <v>1642687</v>
      </c>
      <c r="Q20" s="36">
        <v>1642687</v>
      </c>
      <c r="R20" s="36">
        <v>950486</v>
      </c>
      <c r="S20" s="36">
        <v>663716</v>
      </c>
      <c r="T20" s="36">
        <v>19693</v>
      </c>
      <c r="U20" s="36">
        <v>8792</v>
      </c>
      <c r="V20" s="234" t="s">
        <v>311</v>
      </c>
    </row>
    <row r="21" spans="1:22" s="44" customFormat="1" ht="28.5" customHeight="1">
      <c r="A21" s="235" t="s">
        <v>312</v>
      </c>
      <c r="B21" s="457" t="s">
        <v>313</v>
      </c>
      <c r="C21" s="457"/>
      <c r="D21" s="263"/>
      <c r="E21" s="42">
        <f>E22</f>
        <v>986315</v>
      </c>
      <c r="F21" s="79">
        <f>F22</f>
        <v>184312</v>
      </c>
      <c r="G21" s="79">
        <f aca="true" t="shared" si="3" ref="G21:U21">G22</f>
        <v>15379</v>
      </c>
      <c r="H21" s="79">
        <f t="shared" si="3"/>
        <v>2541</v>
      </c>
      <c r="I21" s="79">
        <f t="shared" si="3"/>
        <v>148050</v>
      </c>
      <c r="J21" s="79">
        <f t="shared" si="3"/>
        <v>44678</v>
      </c>
      <c r="K21" s="79">
        <f t="shared" si="3"/>
        <v>21029</v>
      </c>
      <c r="L21" s="79">
        <f t="shared" si="3"/>
        <v>570326</v>
      </c>
      <c r="M21" s="79">
        <f t="shared" si="3"/>
        <v>22548</v>
      </c>
      <c r="N21" s="79">
        <f t="shared" si="3"/>
        <v>825022</v>
      </c>
      <c r="O21" s="79">
        <f t="shared" si="3"/>
        <v>1086518</v>
      </c>
      <c r="P21" s="79">
        <f t="shared" si="3"/>
        <v>698531</v>
      </c>
      <c r="Q21" s="79">
        <f t="shared" si="3"/>
        <v>690157</v>
      </c>
      <c r="R21" s="79">
        <f t="shared" si="3"/>
        <v>439174</v>
      </c>
      <c r="S21" s="79">
        <f t="shared" si="3"/>
        <v>249021</v>
      </c>
      <c r="T21" s="79">
        <f t="shared" si="3"/>
        <v>1962</v>
      </c>
      <c r="U21" s="79">
        <f t="shared" si="3"/>
        <v>0</v>
      </c>
      <c r="V21" s="236" t="s">
        <v>312</v>
      </c>
    </row>
    <row r="22" spans="1:22" s="7" customFormat="1" ht="17.25" customHeight="1">
      <c r="A22" s="232" t="s">
        <v>398</v>
      </c>
      <c r="B22" s="458" t="s">
        <v>315</v>
      </c>
      <c r="C22" s="458"/>
      <c r="D22" s="262"/>
      <c r="E22" s="35">
        <v>986315</v>
      </c>
      <c r="F22" s="36">
        <v>184312</v>
      </c>
      <c r="G22" s="36">
        <v>15379</v>
      </c>
      <c r="H22" s="36">
        <v>2541</v>
      </c>
      <c r="I22" s="36">
        <v>148050</v>
      </c>
      <c r="J22" s="36">
        <v>44678</v>
      </c>
      <c r="K22" s="36">
        <v>21029</v>
      </c>
      <c r="L22" s="36">
        <v>570326</v>
      </c>
      <c r="M22" s="36">
        <v>22548</v>
      </c>
      <c r="N22" s="36">
        <v>825022</v>
      </c>
      <c r="O22" s="36">
        <v>1086518</v>
      </c>
      <c r="P22" s="36">
        <f>Q22+'[1]6-7-3'!E22+'[1]6-7-3'!I22</f>
        <v>698531</v>
      </c>
      <c r="Q22" s="36">
        <v>690157</v>
      </c>
      <c r="R22" s="36">
        <v>439174</v>
      </c>
      <c r="S22" s="36">
        <v>249021</v>
      </c>
      <c r="T22" s="36">
        <v>1962</v>
      </c>
      <c r="U22" s="36">
        <v>0</v>
      </c>
      <c r="V22" s="234" t="s">
        <v>316</v>
      </c>
    </row>
    <row r="23" spans="1:22" s="44" customFormat="1" ht="28.5" customHeight="1">
      <c r="A23" s="235" t="s">
        <v>317</v>
      </c>
      <c r="B23" s="457" t="s">
        <v>318</v>
      </c>
      <c r="C23" s="457"/>
      <c r="D23" s="263"/>
      <c r="E23" s="42">
        <f>SUM(E24:E26)</f>
        <v>3349813</v>
      </c>
      <c r="F23" s="79">
        <f aca="true" t="shared" si="4" ref="F23:U23">SUM(F24:F26)</f>
        <v>650062</v>
      </c>
      <c r="G23" s="79">
        <f t="shared" si="4"/>
        <v>31005</v>
      </c>
      <c r="H23" s="79">
        <f t="shared" si="4"/>
        <v>2870</v>
      </c>
      <c r="I23" s="79">
        <f t="shared" si="4"/>
        <v>466153</v>
      </c>
      <c r="J23" s="79">
        <f t="shared" si="4"/>
        <v>120153</v>
      </c>
      <c r="K23" s="79">
        <f t="shared" si="4"/>
        <v>92556</v>
      </c>
      <c r="L23" s="79">
        <f t="shared" si="4"/>
        <v>1987014</v>
      </c>
      <c r="M23" s="79">
        <f t="shared" si="4"/>
        <v>175654</v>
      </c>
      <c r="N23" s="79">
        <f t="shared" si="4"/>
        <v>2233211</v>
      </c>
      <c r="O23" s="79">
        <f t="shared" si="4"/>
        <v>2446882</v>
      </c>
      <c r="P23" s="79">
        <f t="shared" si="4"/>
        <v>4039572</v>
      </c>
      <c r="Q23" s="79">
        <f t="shared" si="4"/>
        <v>4037212</v>
      </c>
      <c r="R23" s="79">
        <f t="shared" si="4"/>
        <v>1956554</v>
      </c>
      <c r="S23" s="79">
        <f t="shared" si="4"/>
        <v>2019399</v>
      </c>
      <c r="T23" s="79">
        <f t="shared" si="4"/>
        <v>61259</v>
      </c>
      <c r="U23" s="114">
        <f t="shared" si="4"/>
        <v>0</v>
      </c>
      <c r="V23" s="236" t="s">
        <v>317</v>
      </c>
    </row>
    <row r="24" spans="1:22" s="7" customFormat="1" ht="17.25" customHeight="1">
      <c r="A24" s="232" t="s">
        <v>505</v>
      </c>
      <c r="B24" s="458" t="s">
        <v>320</v>
      </c>
      <c r="C24" s="458"/>
      <c r="D24" s="262"/>
      <c r="E24" s="35">
        <v>695522</v>
      </c>
      <c r="F24" s="36">
        <v>110469</v>
      </c>
      <c r="G24" s="36">
        <v>7553</v>
      </c>
      <c r="H24" s="36">
        <v>1330</v>
      </c>
      <c r="I24" s="36">
        <v>103510</v>
      </c>
      <c r="J24" s="36">
        <v>19842</v>
      </c>
      <c r="K24" s="36">
        <v>9965</v>
      </c>
      <c r="L24" s="36">
        <v>442853</v>
      </c>
      <c r="M24" s="36">
        <v>40602</v>
      </c>
      <c r="N24" s="36">
        <v>291565</v>
      </c>
      <c r="O24" s="36">
        <v>475483</v>
      </c>
      <c r="P24" s="36">
        <f>Q24+'[1]6-7-3'!E24+'[1]6-7-3'!I24</f>
        <v>606559</v>
      </c>
      <c r="Q24" s="36">
        <v>606231</v>
      </c>
      <c r="R24" s="36">
        <v>217246</v>
      </c>
      <c r="S24" s="36">
        <v>387264</v>
      </c>
      <c r="T24" s="36">
        <v>1721</v>
      </c>
      <c r="U24" s="36">
        <v>0</v>
      </c>
      <c r="V24" s="234" t="s">
        <v>464</v>
      </c>
    </row>
    <row r="25" spans="1:22" s="7" customFormat="1" ht="17.25" customHeight="1">
      <c r="A25" s="232" t="s">
        <v>402</v>
      </c>
      <c r="B25" s="458" t="s">
        <v>323</v>
      </c>
      <c r="C25" s="458"/>
      <c r="D25" s="262"/>
      <c r="E25" s="35">
        <v>994600</v>
      </c>
      <c r="F25" s="36">
        <v>150383</v>
      </c>
      <c r="G25" s="36">
        <v>14423</v>
      </c>
      <c r="H25" s="36">
        <v>804</v>
      </c>
      <c r="I25" s="36">
        <v>116193</v>
      </c>
      <c r="J25" s="36">
        <v>43772</v>
      </c>
      <c r="K25" s="36">
        <v>54679</v>
      </c>
      <c r="L25" s="36">
        <v>614346</v>
      </c>
      <c r="M25" s="36">
        <v>21819</v>
      </c>
      <c r="N25" s="36">
        <v>572823</v>
      </c>
      <c r="O25" s="36">
        <v>960298</v>
      </c>
      <c r="P25" s="36">
        <f>Q25+'[1]6-7-3'!E25+'[1]6-7-3'!I25</f>
        <v>1638195</v>
      </c>
      <c r="Q25" s="36">
        <v>1636163</v>
      </c>
      <c r="R25" s="36">
        <v>1322511</v>
      </c>
      <c r="S25" s="36">
        <v>296712</v>
      </c>
      <c r="T25" s="36">
        <v>16940</v>
      </c>
      <c r="U25" s="36">
        <v>0</v>
      </c>
      <c r="V25" s="234" t="s">
        <v>465</v>
      </c>
    </row>
    <row r="26" spans="1:22" s="7" customFormat="1" ht="17.25" customHeight="1">
      <c r="A26" s="232" t="s">
        <v>404</v>
      </c>
      <c r="B26" s="458" t="s">
        <v>326</v>
      </c>
      <c r="C26" s="458"/>
      <c r="D26" s="262"/>
      <c r="E26" s="35">
        <v>1659691</v>
      </c>
      <c r="F26" s="36">
        <v>389210</v>
      </c>
      <c r="G26" s="36">
        <v>9029</v>
      </c>
      <c r="H26" s="36">
        <v>736</v>
      </c>
      <c r="I26" s="36">
        <v>246450</v>
      </c>
      <c r="J26" s="36">
        <v>56539</v>
      </c>
      <c r="K26" s="36">
        <v>27912</v>
      </c>
      <c r="L26" s="36">
        <v>929815</v>
      </c>
      <c r="M26" s="36">
        <v>113233</v>
      </c>
      <c r="N26" s="36">
        <v>1368823</v>
      </c>
      <c r="O26" s="36">
        <v>1011101</v>
      </c>
      <c r="P26" s="36">
        <f>Q26+'[1]6-7-3'!E26+'[1]6-7-3'!I26</f>
        <v>1794818</v>
      </c>
      <c r="Q26" s="36">
        <v>1794818</v>
      </c>
      <c r="R26" s="36">
        <v>416797</v>
      </c>
      <c r="S26" s="36">
        <v>1335423</v>
      </c>
      <c r="T26" s="36">
        <v>42598</v>
      </c>
      <c r="U26" s="36">
        <v>0</v>
      </c>
      <c r="V26" s="234" t="s">
        <v>466</v>
      </c>
    </row>
    <row r="27" spans="1:22" s="44" customFormat="1" ht="28.5" customHeight="1">
      <c r="A27" s="235" t="s">
        <v>506</v>
      </c>
      <c r="B27" s="457" t="s">
        <v>329</v>
      </c>
      <c r="C27" s="457"/>
      <c r="D27" s="263"/>
      <c r="E27" s="42">
        <f>SUM(E28:E31)</f>
        <v>4573725</v>
      </c>
      <c r="F27" s="79">
        <f>SUM(F28:F31)</f>
        <v>854356</v>
      </c>
      <c r="G27" s="79">
        <f aca="true" t="shared" si="5" ref="G27:U27">SUM(G28:G31)</f>
        <v>90491</v>
      </c>
      <c r="H27" s="79">
        <f t="shared" si="5"/>
        <v>4595</v>
      </c>
      <c r="I27" s="79">
        <f t="shared" si="5"/>
        <v>699884</v>
      </c>
      <c r="J27" s="79">
        <f t="shared" si="5"/>
        <v>216104</v>
      </c>
      <c r="K27" s="79">
        <f t="shared" si="5"/>
        <v>158906</v>
      </c>
      <c r="L27" s="79">
        <f t="shared" si="5"/>
        <v>2549389</v>
      </c>
      <c r="M27" s="79">
        <f t="shared" si="5"/>
        <v>249725</v>
      </c>
      <c r="N27" s="79">
        <f t="shared" si="5"/>
        <v>5360020</v>
      </c>
      <c r="O27" s="79">
        <f t="shared" si="5"/>
        <v>4177105</v>
      </c>
      <c r="P27" s="79">
        <f t="shared" si="5"/>
        <v>5002242</v>
      </c>
      <c r="Q27" s="79">
        <f t="shared" si="5"/>
        <v>4732189</v>
      </c>
      <c r="R27" s="79">
        <f t="shared" si="5"/>
        <v>2056036</v>
      </c>
      <c r="S27" s="79">
        <f t="shared" si="5"/>
        <v>2586413</v>
      </c>
      <c r="T27" s="79">
        <f t="shared" si="5"/>
        <v>82401</v>
      </c>
      <c r="U27" s="79">
        <f t="shared" si="5"/>
        <v>7339</v>
      </c>
      <c r="V27" s="236" t="s">
        <v>468</v>
      </c>
    </row>
    <row r="28" spans="1:22" s="7" customFormat="1" ht="17.25" customHeight="1">
      <c r="A28" s="232" t="s">
        <v>469</v>
      </c>
      <c r="B28" s="458" t="s">
        <v>332</v>
      </c>
      <c r="C28" s="458"/>
      <c r="D28" s="262"/>
      <c r="E28" s="35">
        <v>705722</v>
      </c>
      <c r="F28" s="36">
        <v>76564</v>
      </c>
      <c r="G28" s="36">
        <v>22268</v>
      </c>
      <c r="H28" s="36">
        <v>1686</v>
      </c>
      <c r="I28" s="36">
        <v>94064</v>
      </c>
      <c r="J28" s="36">
        <v>25606</v>
      </c>
      <c r="K28" s="36">
        <v>26168</v>
      </c>
      <c r="L28" s="36">
        <v>459366</v>
      </c>
      <c r="M28" s="36">
        <v>36028</v>
      </c>
      <c r="N28" s="36">
        <v>542034</v>
      </c>
      <c r="O28" s="36">
        <v>615965</v>
      </c>
      <c r="P28" s="36">
        <f>Q28+'[1]6-7-3'!E28+'[1]6-7-3'!I28</f>
        <v>682618</v>
      </c>
      <c r="Q28" s="36">
        <v>620683</v>
      </c>
      <c r="R28" s="36">
        <v>189738</v>
      </c>
      <c r="S28" s="36">
        <v>400022</v>
      </c>
      <c r="T28" s="36">
        <v>30923</v>
      </c>
      <c r="U28" s="36">
        <v>0</v>
      </c>
      <c r="V28" s="234" t="s">
        <v>409</v>
      </c>
    </row>
    <row r="29" spans="1:22" s="7" customFormat="1" ht="17.25" customHeight="1">
      <c r="A29" s="232" t="s">
        <v>470</v>
      </c>
      <c r="B29" s="458" t="s">
        <v>335</v>
      </c>
      <c r="C29" s="458"/>
      <c r="D29" s="262"/>
      <c r="E29" s="35">
        <v>975311</v>
      </c>
      <c r="F29" s="36">
        <v>193268</v>
      </c>
      <c r="G29" s="36">
        <v>24407</v>
      </c>
      <c r="H29" s="36">
        <v>985</v>
      </c>
      <c r="I29" s="36">
        <v>170987</v>
      </c>
      <c r="J29" s="36">
        <v>43410</v>
      </c>
      <c r="K29" s="36">
        <v>24924</v>
      </c>
      <c r="L29" s="36">
        <v>517330</v>
      </c>
      <c r="M29" s="36">
        <v>104170</v>
      </c>
      <c r="N29" s="36">
        <v>1688208</v>
      </c>
      <c r="O29" s="36">
        <v>919629</v>
      </c>
      <c r="P29" s="36">
        <f>Q29+'[1]6-7-3'!E29+'[1]6-7-3'!I29</f>
        <v>1993931</v>
      </c>
      <c r="Q29" s="36">
        <v>1933925</v>
      </c>
      <c r="R29" s="36">
        <v>763691</v>
      </c>
      <c r="S29" s="36">
        <v>1167466</v>
      </c>
      <c r="T29" s="36">
        <v>2768</v>
      </c>
      <c r="U29" s="36">
        <v>0</v>
      </c>
      <c r="V29" s="234" t="s">
        <v>411</v>
      </c>
    </row>
    <row r="30" spans="1:22" s="7" customFormat="1" ht="17.25" customHeight="1">
      <c r="A30" s="232" t="s">
        <v>471</v>
      </c>
      <c r="B30" s="458" t="s">
        <v>338</v>
      </c>
      <c r="C30" s="458"/>
      <c r="D30" s="262"/>
      <c r="E30" s="35">
        <v>1673148</v>
      </c>
      <c r="F30" s="36">
        <v>381377</v>
      </c>
      <c r="G30" s="36">
        <v>25840</v>
      </c>
      <c r="H30" s="36">
        <v>1018</v>
      </c>
      <c r="I30" s="36">
        <v>280976</v>
      </c>
      <c r="J30" s="36">
        <v>95788</v>
      </c>
      <c r="K30" s="36">
        <v>35050</v>
      </c>
      <c r="L30" s="36">
        <v>853099</v>
      </c>
      <c r="M30" s="36">
        <v>45496</v>
      </c>
      <c r="N30" s="36">
        <v>1605533</v>
      </c>
      <c r="O30" s="36">
        <v>1289183</v>
      </c>
      <c r="P30" s="36">
        <f>Q30+'[1]6-7-3'!E30+'[1]6-7-3'!I30</f>
        <v>1220127</v>
      </c>
      <c r="Q30" s="36">
        <v>1187141</v>
      </c>
      <c r="R30" s="36">
        <v>533992</v>
      </c>
      <c r="S30" s="36">
        <v>604479</v>
      </c>
      <c r="T30" s="36">
        <v>41331</v>
      </c>
      <c r="U30" s="36">
        <v>7339</v>
      </c>
      <c r="V30" s="234" t="s">
        <v>413</v>
      </c>
    </row>
    <row r="31" spans="1:22" s="7" customFormat="1" ht="17.25" customHeight="1">
      <c r="A31" s="232" t="s">
        <v>414</v>
      </c>
      <c r="B31" s="458" t="s">
        <v>341</v>
      </c>
      <c r="C31" s="458"/>
      <c r="D31" s="262"/>
      <c r="E31" s="35">
        <v>1219544</v>
      </c>
      <c r="F31" s="36">
        <v>203147</v>
      </c>
      <c r="G31" s="36">
        <v>17976</v>
      </c>
      <c r="H31" s="36">
        <v>906</v>
      </c>
      <c r="I31" s="36">
        <v>153857</v>
      </c>
      <c r="J31" s="36">
        <v>51300</v>
      </c>
      <c r="K31" s="36">
        <v>72764</v>
      </c>
      <c r="L31" s="36">
        <v>719594</v>
      </c>
      <c r="M31" s="36">
        <v>64031</v>
      </c>
      <c r="N31" s="36">
        <v>1524245</v>
      </c>
      <c r="O31" s="36">
        <v>1352328</v>
      </c>
      <c r="P31" s="36">
        <f>Q31+'[1]6-7-3'!E31+'[1]6-7-3'!I31</f>
        <v>1105566</v>
      </c>
      <c r="Q31" s="36">
        <v>990440</v>
      </c>
      <c r="R31" s="36">
        <v>568615</v>
      </c>
      <c r="S31" s="36">
        <v>414446</v>
      </c>
      <c r="T31" s="36">
        <v>7379</v>
      </c>
      <c r="U31" s="36">
        <v>0</v>
      </c>
      <c r="V31" s="234" t="s">
        <v>415</v>
      </c>
    </row>
    <row r="32" spans="1:22" s="44" customFormat="1" ht="28.5" customHeight="1">
      <c r="A32" s="235" t="s">
        <v>507</v>
      </c>
      <c r="B32" s="457" t="s">
        <v>344</v>
      </c>
      <c r="C32" s="457"/>
      <c r="D32" s="263"/>
      <c r="E32" s="42">
        <f>SUM(E33:E36)</f>
        <v>4756394</v>
      </c>
      <c r="F32" s="79">
        <f>SUM(F33:F36)</f>
        <v>687264</v>
      </c>
      <c r="G32" s="79">
        <f aca="true" t="shared" si="6" ref="G32:U32">SUM(G33:G36)</f>
        <v>59002</v>
      </c>
      <c r="H32" s="79">
        <f t="shared" si="6"/>
        <v>3257</v>
      </c>
      <c r="I32" s="79">
        <f t="shared" si="6"/>
        <v>694431</v>
      </c>
      <c r="J32" s="79">
        <f t="shared" si="6"/>
        <v>150641</v>
      </c>
      <c r="K32" s="79">
        <f t="shared" si="6"/>
        <v>194432</v>
      </c>
      <c r="L32" s="79">
        <f t="shared" si="6"/>
        <v>2967367</v>
      </c>
      <c r="M32" s="79">
        <f t="shared" si="6"/>
        <v>301715</v>
      </c>
      <c r="N32" s="79">
        <f t="shared" si="6"/>
        <v>3124696</v>
      </c>
      <c r="O32" s="79">
        <f t="shared" si="6"/>
        <v>4210005</v>
      </c>
      <c r="P32" s="79">
        <f t="shared" si="6"/>
        <v>3483956</v>
      </c>
      <c r="Q32" s="79">
        <f t="shared" si="6"/>
        <v>3476812</v>
      </c>
      <c r="R32" s="79">
        <f t="shared" si="6"/>
        <v>1046606</v>
      </c>
      <c r="S32" s="79">
        <f t="shared" si="6"/>
        <v>2343304</v>
      </c>
      <c r="T32" s="79">
        <f t="shared" si="6"/>
        <v>86902</v>
      </c>
      <c r="U32" s="79">
        <f t="shared" si="6"/>
        <v>0</v>
      </c>
      <c r="V32" s="236" t="s">
        <v>416</v>
      </c>
    </row>
    <row r="33" spans="1:22" s="7" customFormat="1" ht="17.25" customHeight="1">
      <c r="A33" s="232" t="s">
        <v>417</v>
      </c>
      <c r="B33" s="458" t="s">
        <v>347</v>
      </c>
      <c r="C33" s="458"/>
      <c r="D33" s="262"/>
      <c r="E33" s="35">
        <v>378157</v>
      </c>
      <c r="F33" s="36">
        <v>45796</v>
      </c>
      <c r="G33" s="36">
        <v>7473</v>
      </c>
      <c r="H33" s="36">
        <v>185</v>
      </c>
      <c r="I33" s="36">
        <v>48859</v>
      </c>
      <c r="J33" s="36">
        <v>10613</v>
      </c>
      <c r="K33" s="36">
        <v>18377</v>
      </c>
      <c r="L33" s="36">
        <v>246854</v>
      </c>
      <c r="M33" s="36">
        <v>13007</v>
      </c>
      <c r="N33" s="36">
        <v>327199</v>
      </c>
      <c r="O33" s="36">
        <v>349388</v>
      </c>
      <c r="P33" s="36">
        <f>Q33+'[1]6-7-3'!E33+'[1]6-7-3'!I33</f>
        <v>206234</v>
      </c>
      <c r="Q33" s="36">
        <v>206234</v>
      </c>
      <c r="R33" s="36">
        <v>25389</v>
      </c>
      <c r="S33" s="36">
        <v>180845</v>
      </c>
      <c r="T33" s="36">
        <v>0</v>
      </c>
      <c r="U33" s="36">
        <v>0</v>
      </c>
      <c r="V33" s="234" t="s">
        <v>418</v>
      </c>
    </row>
    <row r="34" spans="1:22" s="7" customFormat="1" ht="17.25" customHeight="1">
      <c r="A34" s="232" t="s">
        <v>473</v>
      </c>
      <c r="B34" s="458" t="s">
        <v>350</v>
      </c>
      <c r="C34" s="458"/>
      <c r="D34" s="262"/>
      <c r="E34" s="35">
        <v>2163835</v>
      </c>
      <c r="F34" s="36">
        <v>378074</v>
      </c>
      <c r="G34" s="36">
        <v>27645</v>
      </c>
      <c r="H34" s="36">
        <v>874</v>
      </c>
      <c r="I34" s="36">
        <v>273416</v>
      </c>
      <c r="J34" s="36">
        <v>72385</v>
      </c>
      <c r="K34" s="36">
        <v>61318</v>
      </c>
      <c r="L34" s="36">
        <v>1350123</v>
      </c>
      <c r="M34" s="36">
        <v>191301</v>
      </c>
      <c r="N34" s="36">
        <v>957285</v>
      </c>
      <c r="O34" s="36">
        <v>1342305</v>
      </c>
      <c r="P34" s="36">
        <f>Q34+'[1]6-7-3'!E34+'[1]6-7-3'!I34</f>
        <v>1443794</v>
      </c>
      <c r="Q34" s="36">
        <v>1443395</v>
      </c>
      <c r="R34" s="36">
        <v>187624</v>
      </c>
      <c r="S34" s="36">
        <v>1176286</v>
      </c>
      <c r="T34" s="36">
        <v>79485</v>
      </c>
      <c r="U34" s="36">
        <v>0</v>
      </c>
      <c r="V34" s="234" t="s">
        <v>420</v>
      </c>
    </row>
    <row r="35" spans="1:22" s="7" customFormat="1" ht="17.25" customHeight="1">
      <c r="A35" s="232" t="s">
        <v>474</v>
      </c>
      <c r="B35" s="458" t="s">
        <v>353</v>
      </c>
      <c r="C35" s="458"/>
      <c r="D35" s="262"/>
      <c r="E35" s="35">
        <v>850494</v>
      </c>
      <c r="F35" s="36">
        <v>58881</v>
      </c>
      <c r="G35" s="36">
        <v>10252</v>
      </c>
      <c r="H35" s="36">
        <v>676</v>
      </c>
      <c r="I35" s="36">
        <v>150252</v>
      </c>
      <c r="J35" s="36">
        <v>26527</v>
      </c>
      <c r="K35" s="36">
        <v>25748</v>
      </c>
      <c r="L35" s="36">
        <v>578158</v>
      </c>
      <c r="M35" s="36">
        <v>15912</v>
      </c>
      <c r="N35" s="36">
        <v>1000624</v>
      </c>
      <c r="O35" s="36">
        <v>1428003</v>
      </c>
      <c r="P35" s="36">
        <f>Q35+'[1]6-7-3'!E35+'[1]6-7-3'!I35</f>
        <v>769128</v>
      </c>
      <c r="Q35" s="36">
        <v>768256</v>
      </c>
      <c r="R35" s="36">
        <v>415545</v>
      </c>
      <c r="S35" s="36">
        <v>350837</v>
      </c>
      <c r="T35" s="36">
        <v>1874</v>
      </c>
      <c r="U35" s="36">
        <v>0</v>
      </c>
      <c r="V35" s="234" t="s">
        <v>422</v>
      </c>
    </row>
    <row r="36" spans="1:22" s="7" customFormat="1" ht="17.25" customHeight="1">
      <c r="A36" s="232" t="s">
        <v>508</v>
      </c>
      <c r="B36" s="458" t="s">
        <v>356</v>
      </c>
      <c r="C36" s="458"/>
      <c r="D36" s="262"/>
      <c r="E36" s="35">
        <v>1363908</v>
      </c>
      <c r="F36" s="36">
        <v>204513</v>
      </c>
      <c r="G36" s="36">
        <v>13632</v>
      </c>
      <c r="H36" s="36">
        <v>1522</v>
      </c>
      <c r="I36" s="36">
        <v>221904</v>
      </c>
      <c r="J36" s="36">
        <v>41116</v>
      </c>
      <c r="K36" s="36">
        <v>88989</v>
      </c>
      <c r="L36" s="36">
        <v>792232</v>
      </c>
      <c r="M36" s="36">
        <v>81495</v>
      </c>
      <c r="N36" s="36">
        <v>839588</v>
      </c>
      <c r="O36" s="36">
        <v>1090309</v>
      </c>
      <c r="P36" s="36">
        <f>Q36+'[1]6-7-3'!E36+'[1]6-7-3'!I36</f>
        <v>1064800</v>
      </c>
      <c r="Q36" s="36">
        <v>1058927</v>
      </c>
      <c r="R36" s="36">
        <v>418048</v>
      </c>
      <c r="S36" s="36">
        <v>635336</v>
      </c>
      <c r="T36" s="36">
        <v>5543</v>
      </c>
      <c r="U36" s="36">
        <v>0</v>
      </c>
      <c r="V36" s="234" t="s">
        <v>424</v>
      </c>
    </row>
    <row r="37" spans="1:22" s="44" customFormat="1" ht="28.5" customHeight="1">
      <c r="A37" s="235" t="s">
        <v>360</v>
      </c>
      <c r="B37" s="457" t="s">
        <v>359</v>
      </c>
      <c r="C37" s="457"/>
      <c r="D37" s="263"/>
      <c r="E37" s="42">
        <f>SUM(E38:E40)</f>
        <v>2186612</v>
      </c>
      <c r="F37" s="79">
        <f>SUM(F38:F40)</f>
        <v>195573</v>
      </c>
      <c r="G37" s="79">
        <f aca="true" t="shared" si="7" ref="G37:U37">SUM(G38:G40)</f>
        <v>38308</v>
      </c>
      <c r="H37" s="79">
        <f t="shared" si="7"/>
        <v>2433</v>
      </c>
      <c r="I37" s="79">
        <f t="shared" si="7"/>
        <v>271919</v>
      </c>
      <c r="J37" s="79">
        <f t="shared" si="7"/>
        <v>56141</v>
      </c>
      <c r="K37" s="79">
        <f t="shared" si="7"/>
        <v>105692</v>
      </c>
      <c r="L37" s="79">
        <f t="shared" si="7"/>
        <v>1516546</v>
      </c>
      <c r="M37" s="79">
        <f t="shared" si="7"/>
        <v>531531</v>
      </c>
      <c r="N37" s="79">
        <f t="shared" si="7"/>
        <v>860080</v>
      </c>
      <c r="O37" s="79">
        <f t="shared" si="7"/>
        <v>2682928</v>
      </c>
      <c r="P37" s="79">
        <f t="shared" si="7"/>
        <v>1559143</v>
      </c>
      <c r="Q37" s="79">
        <f t="shared" si="7"/>
        <v>1427518</v>
      </c>
      <c r="R37" s="79">
        <f t="shared" si="7"/>
        <v>487696</v>
      </c>
      <c r="S37" s="79">
        <f t="shared" si="7"/>
        <v>914334</v>
      </c>
      <c r="T37" s="79">
        <f t="shared" si="7"/>
        <v>21750</v>
      </c>
      <c r="U37" s="79">
        <f t="shared" si="7"/>
        <v>3738</v>
      </c>
      <c r="V37" s="236" t="s">
        <v>425</v>
      </c>
    </row>
    <row r="38" spans="1:22" s="7" customFormat="1" ht="17.25" customHeight="1">
      <c r="A38" s="232" t="s">
        <v>509</v>
      </c>
      <c r="B38" s="458" t="s">
        <v>362</v>
      </c>
      <c r="C38" s="458"/>
      <c r="D38" s="262"/>
      <c r="E38" s="35">
        <v>1065302</v>
      </c>
      <c r="F38" s="36">
        <v>92092</v>
      </c>
      <c r="G38" s="36">
        <v>16958</v>
      </c>
      <c r="H38" s="36">
        <v>1489</v>
      </c>
      <c r="I38" s="36">
        <v>127973</v>
      </c>
      <c r="J38" s="36">
        <v>30064</v>
      </c>
      <c r="K38" s="36">
        <v>37872</v>
      </c>
      <c r="L38" s="36">
        <v>758854</v>
      </c>
      <c r="M38" s="36">
        <v>298257</v>
      </c>
      <c r="N38" s="36">
        <v>351266</v>
      </c>
      <c r="O38" s="36">
        <v>978063</v>
      </c>
      <c r="P38" s="36">
        <f>Q38+'[1]6-7-3'!E38+'[1]6-7-3'!I38</f>
        <v>1130293</v>
      </c>
      <c r="Q38" s="36">
        <v>999936</v>
      </c>
      <c r="R38" s="36">
        <v>399425</v>
      </c>
      <c r="S38" s="36">
        <v>592921</v>
      </c>
      <c r="T38" s="36">
        <v>3852</v>
      </c>
      <c r="U38" s="36">
        <v>3738</v>
      </c>
      <c r="V38" s="234" t="s">
        <v>427</v>
      </c>
    </row>
    <row r="39" spans="1:22" s="7" customFormat="1" ht="17.25" customHeight="1">
      <c r="A39" s="232" t="s">
        <v>477</v>
      </c>
      <c r="B39" s="458" t="s">
        <v>365</v>
      </c>
      <c r="C39" s="458"/>
      <c r="D39" s="262"/>
      <c r="E39" s="35">
        <v>448756</v>
      </c>
      <c r="F39" s="36">
        <v>14046</v>
      </c>
      <c r="G39" s="36">
        <v>10377</v>
      </c>
      <c r="H39" s="36">
        <v>319</v>
      </c>
      <c r="I39" s="36">
        <v>55917</v>
      </c>
      <c r="J39" s="36">
        <v>12138</v>
      </c>
      <c r="K39" s="36">
        <v>52890</v>
      </c>
      <c r="L39" s="36">
        <v>303069</v>
      </c>
      <c r="M39" s="36">
        <v>44407</v>
      </c>
      <c r="N39" s="36">
        <v>250173</v>
      </c>
      <c r="O39" s="36">
        <v>954561</v>
      </c>
      <c r="P39" s="36">
        <f>Q39+'[1]6-7-3'!E39+'[1]6-7-3'!I39</f>
        <v>269481</v>
      </c>
      <c r="Q39" s="36">
        <v>269481</v>
      </c>
      <c r="R39" s="36">
        <v>31129</v>
      </c>
      <c r="S39" s="36">
        <v>228956</v>
      </c>
      <c r="T39" s="36">
        <v>9396</v>
      </c>
      <c r="U39" s="36">
        <v>0</v>
      </c>
      <c r="V39" s="234" t="s">
        <v>429</v>
      </c>
    </row>
    <row r="40" spans="1:22" s="7" customFormat="1" ht="17.25" customHeight="1">
      <c r="A40" s="232" t="s">
        <v>478</v>
      </c>
      <c r="B40" s="458" t="s">
        <v>368</v>
      </c>
      <c r="C40" s="458"/>
      <c r="D40" s="262"/>
      <c r="E40" s="35">
        <v>672554</v>
      </c>
      <c r="F40" s="36">
        <v>89435</v>
      </c>
      <c r="G40" s="36">
        <v>10973</v>
      </c>
      <c r="H40" s="36">
        <v>625</v>
      </c>
      <c r="I40" s="36">
        <v>88029</v>
      </c>
      <c r="J40" s="36">
        <v>13939</v>
      </c>
      <c r="K40" s="36">
        <v>14930</v>
      </c>
      <c r="L40" s="36">
        <v>454623</v>
      </c>
      <c r="M40" s="36">
        <v>188867</v>
      </c>
      <c r="N40" s="36">
        <v>258641</v>
      </c>
      <c r="O40" s="36">
        <v>750304</v>
      </c>
      <c r="P40" s="36">
        <f>Q40+'[1]6-7-3'!E40+'[1]6-7-3'!I40</f>
        <v>159369</v>
      </c>
      <c r="Q40" s="36">
        <v>158101</v>
      </c>
      <c r="R40" s="36">
        <v>57142</v>
      </c>
      <c r="S40" s="36">
        <v>92457</v>
      </c>
      <c r="T40" s="36">
        <v>8502</v>
      </c>
      <c r="U40" s="36">
        <v>0</v>
      </c>
      <c r="V40" s="234" t="s">
        <v>431</v>
      </c>
    </row>
    <row r="41" spans="1:22" s="61" customFormat="1" ht="6.75" customHeight="1" thickBot="1">
      <c r="A41" s="58"/>
      <c r="B41" s="58"/>
      <c r="C41" s="58"/>
      <c r="D41" s="296"/>
      <c r="E41" s="82"/>
      <c r="F41" s="83"/>
      <c r="G41" s="83"/>
      <c r="H41" s="83"/>
      <c r="I41" s="83"/>
      <c r="J41" s="83"/>
      <c r="K41" s="83"/>
      <c r="L41" s="83"/>
      <c r="M41" s="83"/>
      <c r="N41" s="83"/>
      <c r="O41" s="83"/>
      <c r="P41" s="83"/>
      <c r="Q41" s="83"/>
      <c r="R41" s="83"/>
      <c r="S41" s="83"/>
      <c r="T41" s="83"/>
      <c r="U41" s="83"/>
      <c r="V41" s="59"/>
    </row>
    <row r="42" spans="1:22" s="91" customFormat="1" ht="8.25" customHeight="1" thickTop="1">
      <c r="A42" s="20"/>
      <c r="B42" s="20"/>
      <c r="C42" s="20"/>
      <c r="D42" s="20"/>
      <c r="E42" s="36"/>
      <c r="F42" s="36"/>
      <c r="G42" s="36"/>
      <c r="H42" s="36"/>
      <c r="I42" s="36"/>
      <c r="J42" s="36"/>
      <c r="K42" s="36"/>
      <c r="L42" s="36"/>
      <c r="M42" s="36"/>
      <c r="N42" s="36"/>
      <c r="O42" s="36"/>
      <c r="P42" s="36"/>
      <c r="Q42" s="36"/>
      <c r="R42" s="20"/>
      <c r="S42" s="20"/>
      <c r="T42" s="20"/>
      <c r="U42" s="20"/>
      <c r="V42" s="191"/>
    </row>
    <row r="43" spans="1:22" ht="13.5">
      <c r="A43" s="282" t="s">
        <v>479</v>
      </c>
      <c r="B43" s="282"/>
      <c r="D43" s="63"/>
      <c r="E43" s="36"/>
      <c r="F43" s="36"/>
      <c r="G43" s="36"/>
      <c r="H43" s="36"/>
      <c r="I43" s="36"/>
      <c r="J43" s="36"/>
      <c r="K43" s="36"/>
      <c r="L43" s="36"/>
      <c r="M43" s="36"/>
      <c r="N43" s="36"/>
      <c r="O43" s="36"/>
      <c r="P43" s="36"/>
      <c r="Q43" s="36"/>
      <c r="V43" s="191"/>
    </row>
    <row r="44" s="63" customFormat="1" ht="13.5"/>
    <row r="45" s="63" customFormat="1" ht="13.5"/>
    <row r="46" s="63" customFormat="1" ht="13.5"/>
    <row r="47" s="63" customFormat="1" ht="13.5"/>
    <row r="48" s="63" customFormat="1" ht="13.5"/>
    <row r="49" s="63" customFormat="1" ht="13.5"/>
    <row r="50" s="63" customFormat="1" ht="13.5"/>
    <row r="51" s="63" customFormat="1" ht="13.5"/>
    <row r="52" s="63" customFormat="1" ht="13.5"/>
    <row r="53" s="63" customFormat="1" ht="13.5"/>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row r="76" s="63" customFormat="1" ht="13.5"/>
    <row r="77" s="63" customFormat="1" ht="13.5"/>
    <row r="78" s="63" customFormat="1" ht="13.5"/>
    <row r="79" s="63" customFormat="1" ht="13.5"/>
    <row r="80" s="63" customFormat="1" ht="13.5"/>
    <row r="81" s="63" customFormat="1" ht="13.5"/>
    <row r="82" s="63" customFormat="1" ht="13.5"/>
    <row r="83" s="63" customFormat="1" ht="13.5"/>
    <row r="84" s="63" customFormat="1" ht="13.5"/>
    <row r="85" s="63" customFormat="1" ht="13.5"/>
    <row r="86" s="63" customFormat="1" ht="13.5"/>
    <row r="87" s="63" customFormat="1" ht="13.5">
      <c r="D87" s="20"/>
    </row>
  </sheetData>
  <sheetProtection/>
  <mergeCells count="39">
    <mergeCell ref="B36:C36"/>
    <mergeCell ref="B37:C37"/>
    <mergeCell ref="B38:C38"/>
    <mergeCell ref="B39:C39"/>
    <mergeCell ref="B40:C40"/>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P4:P5"/>
    <mergeCell ref="Q4:U4"/>
    <mergeCell ref="A12:C12"/>
    <mergeCell ref="A14:C14"/>
    <mergeCell ref="A15:C15"/>
    <mergeCell ref="B17:C17"/>
    <mergeCell ref="A1:L1"/>
    <mergeCell ref="A3:D5"/>
    <mergeCell ref="E3:L3"/>
    <mergeCell ref="M3:O3"/>
    <mergeCell ref="Q3:T3"/>
    <mergeCell ref="V3:V5"/>
    <mergeCell ref="G4:J4"/>
    <mergeCell ref="M4:M5"/>
    <mergeCell ref="N4:N5"/>
    <mergeCell ref="O4:O5"/>
  </mergeCells>
  <printOptions/>
  <pageMargins left="0.5905511811023623" right="0.5905511811023623" top="0.984251968503937" bottom="0.5905511811023623" header="0.5905511811023623" footer="0.5118110236220472"/>
  <pageSetup horizontalDpi="600" verticalDpi="600" orientation="portrait" paperSize="9" scale="70" r:id="rId1"/>
  <headerFooter differentOddEven="1" scaleWithDoc="0" alignWithMargins="0">
    <oddHeader>&amp;L&amp;"ＭＳ 明朝,標準"&amp;9 82　財政</oddHeader>
    <evenHeader>&amp;R&amp;"ＭＳ 明朝,標準"&amp;9財政　83</evenHeader>
  </headerFooter>
</worksheet>
</file>

<file path=xl/worksheets/sheet11.xml><?xml version="1.0" encoding="utf-8"?>
<worksheet xmlns="http://schemas.openxmlformats.org/spreadsheetml/2006/main" xmlns:r="http://schemas.openxmlformats.org/officeDocument/2006/relationships">
  <dimension ref="A1:BN48"/>
  <sheetViews>
    <sheetView view="pageBreakPreview" zoomScale="90" zoomScaleSheetLayoutView="90" zoomScalePageLayoutView="0" workbookViewId="0" topLeftCell="A1">
      <selection activeCell="A11" sqref="A11"/>
    </sheetView>
  </sheetViews>
  <sheetFormatPr defaultColWidth="9.00390625" defaultRowHeight="13.5"/>
  <cols>
    <col min="1" max="1" width="5.25390625" style="20" customWidth="1"/>
    <col min="2" max="2" width="4.125" style="20" customWidth="1"/>
    <col min="3" max="3" width="5.00390625" style="20" customWidth="1"/>
    <col min="4" max="4" width="0.74609375" style="20" customWidth="1"/>
    <col min="5" max="8" width="13.75390625" style="20" customWidth="1"/>
    <col min="9" max="11" width="10.875" style="20" customWidth="1"/>
    <col min="12" max="13" width="16.75390625" style="20" bestFit="1" customWidth="1"/>
    <col min="14" max="14" width="13.00390625" style="20" bestFit="1" customWidth="1"/>
    <col min="15" max="16" width="13.75390625" style="20" customWidth="1"/>
    <col min="17" max="18" width="16.75390625" style="20" bestFit="1" customWidth="1"/>
    <col min="19" max="19" width="13.00390625" style="20" customWidth="1"/>
    <col min="20" max="20" width="8.625" style="20" customWidth="1"/>
    <col min="21" max="16384" width="9.00390625" style="20" customWidth="1"/>
  </cols>
  <sheetData>
    <row r="1" spans="1:20" s="5" customFormat="1" ht="26.25" customHeight="1">
      <c r="A1" s="450" t="s">
        <v>480</v>
      </c>
      <c r="B1" s="450"/>
      <c r="C1" s="450"/>
      <c r="D1" s="450"/>
      <c r="E1" s="450"/>
      <c r="F1" s="450"/>
      <c r="G1" s="450"/>
      <c r="H1" s="450"/>
      <c r="I1" s="450"/>
      <c r="J1" s="450"/>
      <c r="K1" s="450"/>
      <c r="L1" s="450"/>
      <c r="M1" s="6" t="s">
        <v>510</v>
      </c>
      <c r="N1" s="7"/>
      <c r="O1" s="7"/>
      <c r="P1" s="10"/>
      <c r="Q1" s="10"/>
      <c r="R1" s="10"/>
      <c r="T1" s="248"/>
    </row>
    <row r="2" spans="1:24" s="5" customFormat="1" ht="23.25" customHeight="1" thickBot="1">
      <c r="A2" s="93" t="s">
        <v>133</v>
      </c>
      <c r="B2" s="93"/>
      <c r="S2" s="283"/>
      <c r="T2" s="283"/>
      <c r="X2" s="297"/>
    </row>
    <row r="3" spans="1:20" ht="24" customHeight="1" thickTop="1">
      <c r="A3" s="515" t="s">
        <v>271</v>
      </c>
      <c r="B3" s="515"/>
      <c r="C3" s="515"/>
      <c r="D3" s="516"/>
      <c r="E3" s="560" t="s">
        <v>511</v>
      </c>
      <c r="F3" s="554"/>
      <c r="G3" s="554"/>
      <c r="H3" s="554"/>
      <c r="I3" s="554"/>
      <c r="J3" s="554"/>
      <c r="K3" s="555"/>
      <c r="L3" s="249" t="s">
        <v>512</v>
      </c>
      <c r="M3" s="455" t="s">
        <v>513</v>
      </c>
      <c r="N3" s="456"/>
      <c r="O3" s="521" t="s">
        <v>514</v>
      </c>
      <c r="P3" s="561" t="s">
        <v>515</v>
      </c>
      <c r="Q3" s="521" t="s">
        <v>516</v>
      </c>
      <c r="R3" s="521" t="s">
        <v>188</v>
      </c>
      <c r="S3" s="561" t="s">
        <v>517</v>
      </c>
      <c r="T3" s="525" t="s">
        <v>518</v>
      </c>
    </row>
    <row r="4" spans="1:20" ht="24" customHeight="1">
      <c r="A4" s="517"/>
      <c r="B4" s="517"/>
      <c r="C4" s="517"/>
      <c r="D4" s="518"/>
      <c r="E4" s="557" t="s">
        <v>519</v>
      </c>
      <c r="F4" s="562"/>
      <c r="G4" s="562"/>
      <c r="H4" s="563"/>
      <c r="I4" s="564" t="s">
        <v>520</v>
      </c>
      <c r="J4" s="556"/>
      <c r="K4" s="565"/>
      <c r="L4" s="533" t="s">
        <v>521</v>
      </c>
      <c r="M4" s="566" t="s">
        <v>522</v>
      </c>
      <c r="N4" s="532" t="s">
        <v>523</v>
      </c>
      <c r="O4" s="522"/>
      <c r="P4" s="522"/>
      <c r="Q4" s="522"/>
      <c r="R4" s="522"/>
      <c r="S4" s="522"/>
      <c r="T4" s="526"/>
    </row>
    <row r="5" spans="1:20" ht="24" customHeight="1">
      <c r="A5" s="519"/>
      <c r="B5" s="519"/>
      <c r="C5" s="519"/>
      <c r="D5" s="520"/>
      <c r="E5" s="69" t="s">
        <v>524</v>
      </c>
      <c r="F5" s="69" t="s">
        <v>498</v>
      </c>
      <c r="G5" s="69" t="s">
        <v>189</v>
      </c>
      <c r="H5" s="69" t="s">
        <v>525</v>
      </c>
      <c r="I5" s="69" t="s">
        <v>526</v>
      </c>
      <c r="J5" s="298" t="s">
        <v>527</v>
      </c>
      <c r="K5" s="298" t="s">
        <v>528</v>
      </c>
      <c r="L5" s="534"/>
      <c r="M5" s="520"/>
      <c r="N5" s="567"/>
      <c r="O5" s="523"/>
      <c r="P5" s="523"/>
      <c r="Q5" s="523"/>
      <c r="R5" s="523"/>
      <c r="S5" s="523"/>
      <c r="T5" s="527"/>
    </row>
    <row r="6" spans="1:20" s="5" customFormat="1" ht="6.75" customHeight="1">
      <c r="A6" s="29"/>
      <c r="B6" s="29"/>
      <c r="C6" s="29"/>
      <c r="D6" s="32"/>
      <c r="E6" s="31"/>
      <c r="F6" s="32"/>
      <c r="G6" s="288"/>
      <c r="H6" s="288"/>
      <c r="I6" s="32"/>
      <c r="J6" s="32"/>
      <c r="K6" s="32"/>
      <c r="L6" s="32"/>
      <c r="M6" s="32"/>
      <c r="N6" s="32"/>
      <c r="O6" s="32"/>
      <c r="P6" s="32"/>
      <c r="Q6" s="32"/>
      <c r="R6" s="32"/>
      <c r="S6" s="299"/>
      <c r="T6" s="32"/>
    </row>
    <row r="7" spans="1:20" s="7" customFormat="1" ht="15.75" customHeight="1">
      <c r="A7" s="105" t="s">
        <v>529</v>
      </c>
      <c r="B7" s="232" t="s">
        <v>379</v>
      </c>
      <c r="C7" s="105" t="s">
        <v>288</v>
      </c>
      <c r="E7" s="51">
        <v>3457509</v>
      </c>
      <c r="F7" s="60">
        <v>2908358</v>
      </c>
      <c r="G7" s="60">
        <v>549151</v>
      </c>
      <c r="H7" s="36">
        <v>0</v>
      </c>
      <c r="I7" s="36">
        <v>0</v>
      </c>
      <c r="J7" s="36">
        <v>0</v>
      </c>
      <c r="K7" s="36">
        <v>0</v>
      </c>
      <c r="L7" s="60">
        <v>39088299</v>
      </c>
      <c r="M7" s="60">
        <v>39067164</v>
      </c>
      <c r="N7" s="60">
        <v>21135</v>
      </c>
      <c r="O7" s="60">
        <v>6266886</v>
      </c>
      <c r="P7" s="60">
        <v>1213750</v>
      </c>
      <c r="Q7" s="60">
        <v>16961829</v>
      </c>
      <c r="R7" s="60">
        <v>32256129</v>
      </c>
      <c r="S7" s="36">
        <v>0</v>
      </c>
      <c r="T7" s="112" t="s">
        <v>453</v>
      </c>
    </row>
    <row r="8" spans="1:20" s="7" customFormat="1" ht="15.75" customHeight="1">
      <c r="A8" s="105"/>
      <c r="B8" s="232" t="s">
        <v>381</v>
      </c>
      <c r="C8" s="105"/>
      <c r="D8" s="33"/>
      <c r="E8" s="51">
        <v>831157</v>
      </c>
      <c r="F8" s="60">
        <v>430864</v>
      </c>
      <c r="G8" s="60">
        <v>400293</v>
      </c>
      <c r="H8" s="36">
        <v>0</v>
      </c>
      <c r="I8" s="36">
        <v>0</v>
      </c>
      <c r="J8" s="36">
        <v>0</v>
      </c>
      <c r="K8" s="36">
        <v>0</v>
      </c>
      <c r="L8" s="60">
        <v>37039939</v>
      </c>
      <c r="M8" s="60">
        <v>37015023</v>
      </c>
      <c r="N8" s="60">
        <v>24916</v>
      </c>
      <c r="O8" s="60">
        <v>9685159</v>
      </c>
      <c r="P8" s="60">
        <v>1513733</v>
      </c>
      <c r="Q8" s="60">
        <v>16353950</v>
      </c>
      <c r="R8" s="60">
        <v>35784839</v>
      </c>
      <c r="S8" s="36">
        <v>0</v>
      </c>
      <c r="T8" s="112" t="s">
        <v>500</v>
      </c>
    </row>
    <row r="9" spans="1:20" s="7" customFormat="1" ht="15.75" customHeight="1">
      <c r="A9" s="105"/>
      <c r="B9" s="232" t="s">
        <v>384</v>
      </c>
      <c r="C9" s="105"/>
      <c r="D9" s="33"/>
      <c r="E9" s="51">
        <v>1018182</v>
      </c>
      <c r="F9" s="60">
        <v>791489</v>
      </c>
      <c r="G9" s="60">
        <v>224489</v>
      </c>
      <c r="H9" s="36">
        <v>2204</v>
      </c>
      <c r="I9" s="36">
        <v>0</v>
      </c>
      <c r="J9" s="36">
        <v>0</v>
      </c>
      <c r="K9" s="36">
        <v>0</v>
      </c>
      <c r="L9" s="60">
        <v>36975125</v>
      </c>
      <c r="M9" s="60">
        <v>36952548</v>
      </c>
      <c r="N9" s="60">
        <v>22577</v>
      </c>
      <c r="O9" s="60">
        <v>6859083</v>
      </c>
      <c r="P9" s="60">
        <v>1203504</v>
      </c>
      <c r="Q9" s="60">
        <v>18423746</v>
      </c>
      <c r="R9" s="60">
        <v>33315796</v>
      </c>
      <c r="S9" s="36">
        <v>0</v>
      </c>
      <c r="T9" s="112" t="s">
        <v>530</v>
      </c>
    </row>
    <row r="10" spans="1:20" s="7" customFormat="1" ht="15.75" customHeight="1">
      <c r="A10" s="105"/>
      <c r="B10" s="232" t="s">
        <v>386</v>
      </c>
      <c r="C10" s="105"/>
      <c r="D10" s="33"/>
      <c r="E10" s="51">
        <v>244072</v>
      </c>
      <c r="F10" s="60">
        <v>171990</v>
      </c>
      <c r="G10" s="60">
        <v>71394</v>
      </c>
      <c r="H10" s="60">
        <v>688</v>
      </c>
      <c r="I10" s="36">
        <v>0</v>
      </c>
      <c r="J10" s="36">
        <v>0</v>
      </c>
      <c r="K10" s="36">
        <v>0</v>
      </c>
      <c r="L10" s="60">
        <v>34512782</v>
      </c>
      <c r="M10" s="60">
        <v>34496151</v>
      </c>
      <c r="N10" s="60">
        <v>16631</v>
      </c>
      <c r="O10" s="60">
        <v>9404842</v>
      </c>
      <c r="P10" s="60">
        <v>1364632</v>
      </c>
      <c r="Q10" s="60">
        <v>19057999</v>
      </c>
      <c r="R10" s="60">
        <v>35330116</v>
      </c>
      <c r="S10" s="60">
        <v>0</v>
      </c>
      <c r="T10" s="112" t="s">
        <v>457</v>
      </c>
    </row>
    <row r="11" spans="1:20" s="44" customFormat="1" ht="15.75" customHeight="1">
      <c r="A11" s="78"/>
      <c r="B11" s="235" t="s">
        <v>389</v>
      </c>
      <c r="C11" s="78"/>
      <c r="D11" s="39"/>
      <c r="E11" s="52">
        <f>E14+E15</f>
        <v>928181</v>
      </c>
      <c r="F11" s="113">
        <f aca="true" t="shared" si="0" ref="F11:S11">F14+F15</f>
        <v>287296</v>
      </c>
      <c r="G11" s="113">
        <f t="shared" si="0"/>
        <v>640197</v>
      </c>
      <c r="H11" s="113">
        <f t="shared" si="0"/>
        <v>688</v>
      </c>
      <c r="I11" s="113">
        <f t="shared" si="0"/>
        <v>0</v>
      </c>
      <c r="J11" s="113">
        <f t="shared" si="0"/>
        <v>0</v>
      </c>
      <c r="K11" s="113">
        <f t="shared" si="0"/>
        <v>0</v>
      </c>
      <c r="L11" s="113">
        <f t="shared" si="0"/>
        <v>33217188</v>
      </c>
      <c r="M11" s="113">
        <f t="shared" si="0"/>
        <v>33203929</v>
      </c>
      <c r="N11" s="113">
        <f t="shared" si="0"/>
        <v>13259</v>
      </c>
      <c r="O11" s="113">
        <f t="shared" si="0"/>
        <v>6743829</v>
      </c>
      <c r="P11" s="113">
        <f t="shared" si="0"/>
        <v>1178366</v>
      </c>
      <c r="Q11" s="113">
        <f t="shared" si="0"/>
        <v>21426457</v>
      </c>
      <c r="R11" s="113">
        <f t="shared" si="0"/>
        <v>33131378</v>
      </c>
      <c r="S11" s="290">
        <f t="shared" si="0"/>
        <v>0</v>
      </c>
      <c r="T11" s="115" t="s">
        <v>458</v>
      </c>
    </row>
    <row r="12" spans="1:20" s="44" customFormat="1" ht="28.5" customHeight="1">
      <c r="A12" s="539" t="s">
        <v>392</v>
      </c>
      <c r="B12" s="539"/>
      <c r="C12" s="539"/>
      <c r="D12" s="227"/>
      <c r="E12" s="300">
        <f>E11/'[1]6-7-1'!E12*100</f>
        <v>0.30266286327114394</v>
      </c>
      <c r="F12" s="301">
        <f>F11/'[1]6-7-1'!E12*100</f>
        <v>0.0936819757852688</v>
      </c>
      <c r="G12" s="301">
        <f>G11/'[1]6-7-1'!E12*100</f>
        <v>0.2087565432578307</v>
      </c>
      <c r="H12" s="301">
        <f>H11/'[1]6-7-1'!E12*100</f>
        <v>0.00022434422804447305</v>
      </c>
      <c r="I12" s="302" t="s">
        <v>531</v>
      </c>
      <c r="J12" s="302" t="s">
        <v>532</v>
      </c>
      <c r="K12" s="302" t="s">
        <v>532</v>
      </c>
      <c r="L12" s="303">
        <f>L11/'[1]6-7-1'!E12*100</f>
        <v>10.83151802277345</v>
      </c>
      <c r="M12" s="303">
        <f>M11/'[1]6-7-1'!E12*100</f>
        <v>10.827194505157692</v>
      </c>
      <c r="N12" s="301">
        <f>N11/'[1]6-7-1'!E12*100</f>
        <v>0.0043235176157582385</v>
      </c>
      <c r="O12" s="303">
        <f>O11/'[1]6-7-1'!E12*100</f>
        <v>2.199039405623446</v>
      </c>
      <c r="P12" s="303">
        <f>P11/'[1]6-7-1'!E12*100</f>
        <v>0.3842436200928103</v>
      </c>
      <c r="Q12" s="303">
        <f>Q11/'[1]6-7-1'!E12*100</f>
        <v>6.986776097955081</v>
      </c>
      <c r="R12" s="303">
        <f>R11/'[1]6-7-1'!E12*100</f>
        <v>10.803536949795985</v>
      </c>
      <c r="S12" s="304" t="s">
        <v>533</v>
      </c>
      <c r="T12" s="257" t="s">
        <v>295</v>
      </c>
    </row>
    <row r="13" spans="1:20" s="44" customFormat="1" ht="17.25" customHeight="1">
      <c r="A13" s="254"/>
      <c r="B13" s="254"/>
      <c r="C13" s="254"/>
      <c r="D13" s="227"/>
      <c r="E13" s="305"/>
      <c r="F13" s="306"/>
      <c r="G13" s="306"/>
      <c r="H13" s="306"/>
      <c r="I13" s="307"/>
      <c r="J13" s="307"/>
      <c r="K13" s="307"/>
      <c r="L13" s="308"/>
      <c r="M13" s="308"/>
      <c r="N13" s="308"/>
      <c r="O13" s="308"/>
      <c r="P13" s="308"/>
      <c r="Q13" s="308"/>
      <c r="R13" s="308"/>
      <c r="S13" s="307"/>
      <c r="T13" s="115"/>
    </row>
    <row r="14" spans="1:20" s="44" customFormat="1" ht="17.25" customHeight="1">
      <c r="A14" s="537" t="s">
        <v>296</v>
      </c>
      <c r="B14" s="537"/>
      <c r="C14" s="537"/>
      <c r="D14" s="227"/>
      <c r="E14" s="42">
        <f>SUM(E17:E20)</f>
        <v>508625</v>
      </c>
      <c r="F14" s="79">
        <f aca="true" t="shared" si="1" ref="F14:S14">SUM(F17:F20)</f>
        <v>179943</v>
      </c>
      <c r="G14" s="79">
        <f t="shared" si="1"/>
        <v>327994</v>
      </c>
      <c r="H14" s="79">
        <f t="shared" si="1"/>
        <v>688</v>
      </c>
      <c r="I14" s="79">
        <f t="shared" si="1"/>
        <v>0</v>
      </c>
      <c r="J14" s="79">
        <f t="shared" si="1"/>
        <v>0</v>
      </c>
      <c r="K14" s="79">
        <f t="shared" si="1"/>
        <v>0</v>
      </c>
      <c r="L14" s="79">
        <f t="shared" si="1"/>
        <v>20790206</v>
      </c>
      <c r="M14" s="79">
        <f t="shared" si="1"/>
        <v>20777889</v>
      </c>
      <c r="N14" s="79">
        <f t="shared" si="1"/>
        <v>12317</v>
      </c>
      <c r="O14" s="79">
        <f t="shared" si="1"/>
        <v>3193001</v>
      </c>
      <c r="P14" s="79">
        <f t="shared" si="1"/>
        <v>803421</v>
      </c>
      <c r="Q14" s="79">
        <f t="shared" si="1"/>
        <v>20854480</v>
      </c>
      <c r="R14" s="79">
        <f t="shared" si="1"/>
        <v>20336970</v>
      </c>
      <c r="S14" s="114">
        <f t="shared" si="1"/>
        <v>0</v>
      </c>
      <c r="T14" s="261" t="s">
        <v>297</v>
      </c>
    </row>
    <row r="15" spans="1:20" s="44" customFormat="1" ht="17.25" customHeight="1">
      <c r="A15" s="537" t="s">
        <v>534</v>
      </c>
      <c r="B15" s="537"/>
      <c r="C15" s="537"/>
      <c r="D15" s="227"/>
      <c r="E15" s="42">
        <f>E21+E23+E27+E32+E37</f>
        <v>419556</v>
      </c>
      <c r="F15" s="79">
        <f aca="true" t="shared" si="2" ref="F15:S15">F21+F23+F27+F32+F37</f>
        <v>107353</v>
      </c>
      <c r="G15" s="79">
        <f t="shared" si="2"/>
        <v>312203</v>
      </c>
      <c r="H15" s="79">
        <f t="shared" si="2"/>
        <v>0</v>
      </c>
      <c r="I15" s="79">
        <f t="shared" si="2"/>
        <v>0</v>
      </c>
      <c r="J15" s="79">
        <f t="shared" si="2"/>
        <v>0</v>
      </c>
      <c r="K15" s="79">
        <f t="shared" si="2"/>
        <v>0</v>
      </c>
      <c r="L15" s="79">
        <f t="shared" si="2"/>
        <v>12426982</v>
      </c>
      <c r="M15" s="79">
        <f t="shared" si="2"/>
        <v>12426040</v>
      </c>
      <c r="N15" s="79">
        <f t="shared" si="2"/>
        <v>942</v>
      </c>
      <c r="O15" s="79">
        <f t="shared" si="2"/>
        <v>3550828</v>
      </c>
      <c r="P15" s="79">
        <f t="shared" si="2"/>
        <v>374945</v>
      </c>
      <c r="Q15" s="79">
        <f t="shared" si="2"/>
        <v>571977</v>
      </c>
      <c r="R15" s="79">
        <f t="shared" si="2"/>
        <v>12794408</v>
      </c>
      <c r="S15" s="114">
        <f t="shared" si="2"/>
        <v>0</v>
      </c>
      <c r="T15" s="261" t="s">
        <v>299</v>
      </c>
    </row>
    <row r="16" spans="1:20" s="7" customFormat="1" ht="17.25" customHeight="1">
      <c r="A16" s="227"/>
      <c r="B16" s="227"/>
      <c r="C16" s="227"/>
      <c r="D16" s="71"/>
      <c r="E16" s="309"/>
      <c r="F16" s="310"/>
      <c r="G16" s="310"/>
      <c r="H16" s="310"/>
      <c r="I16" s="310"/>
      <c r="J16" s="310"/>
      <c r="K16" s="310"/>
      <c r="L16" s="310"/>
      <c r="M16" s="310"/>
      <c r="N16" s="310"/>
      <c r="O16" s="310"/>
      <c r="P16" s="310"/>
      <c r="Q16" s="310"/>
      <c r="R16" s="310"/>
      <c r="S16" s="310"/>
      <c r="T16" s="279"/>
    </row>
    <row r="17" spans="1:20" s="7" customFormat="1" ht="17.25" customHeight="1">
      <c r="A17" s="232" t="s">
        <v>300</v>
      </c>
      <c r="B17" s="458" t="s">
        <v>301</v>
      </c>
      <c r="C17" s="458"/>
      <c r="D17" s="28"/>
      <c r="E17" s="35">
        <v>83932</v>
      </c>
      <c r="F17" s="36">
        <v>65854</v>
      </c>
      <c r="G17" s="36">
        <v>18078</v>
      </c>
      <c r="H17" s="36">
        <v>0</v>
      </c>
      <c r="I17" s="36">
        <v>0</v>
      </c>
      <c r="J17" s="36">
        <v>0</v>
      </c>
      <c r="K17" s="36">
        <v>0</v>
      </c>
      <c r="L17" s="36">
        <v>10052149</v>
      </c>
      <c r="M17" s="36">
        <v>10044903</v>
      </c>
      <c r="N17" s="36">
        <v>7246</v>
      </c>
      <c r="O17" s="36">
        <v>922372</v>
      </c>
      <c r="P17" s="36">
        <v>772417</v>
      </c>
      <c r="Q17" s="36">
        <v>10011974</v>
      </c>
      <c r="R17" s="36">
        <v>7313700</v>
      </c>
      <c r="S17" s="36">
        <v>0</v>
      </c>
      <c r="T17" s="234" t="s">
        <v>302</v>
      </c>
    </row>
    <row r="18" spans="1:20" s="7" customFormat="1" ht="17.25" customHeight="1">
      <c r="A18" s="232" t="s">
        <v>535</v>
      </c>
      <c r="B18" s="458" t="s">
        <v>304</v>
      </c>
      <c r="C18" s="458"/>
      <c r="D18" s="28"/>
      <c r="E18" s="35">
        <v>688</v>
      </c>
      <c r="F18" s="36">
        <v>0</v>
      </c>
      <c r="G18" s="36">
        <v>0</v>
      </c>
      <c r="H18" s="36">
        <v>688</v>
      </c>
      <c r="I18" s="36">
        <v>0</v>
      </c>
      <c r="J18" s="36">
        <v>0</v>
      </c>
      <c r="K18" s="36">
        <v>0</v>
      </c>
      <c r="L18" s="36">
        <v>6509268</v>
      </c>
      <c r="M18" s="36">
        <v>6506848</v>
      </c>
      <c r="N18" s="36">
        <v>2420</v>
      </c>
      <c r="O18" s="36">
        <v>841187</v>
      </c>
      <c r="P18" s="36">
        <v>31004</v>
      </c>
      <c r="Q18" s="36">
        <v>7399565</v>
      </c>
      <c r="R18" s="36">
        <v>7553262</v>
      </c>
      <c r="S18" s="36">
        <v>0</v>
      </c>
      <c r="T18" s="234" t="s">
        <v>305</v>
      </c>
    </row>
    <row r="19" spans="1:20" s="7" customFormat="1" ht="17.25" customHeight="1">
      <c r="A19" s="232" t="s">
        <v>536</v>
      </c>
      <c r="B19" s="458" t="s">
        <v>307</v>
      </c>
      <c r="C19" s="458"/>
      <c r="D19" s="28"/>
      <c r="E19" s="35">
        <v>424005</v>
      </c>
      <c r="F19" s="36">
        <v>114089</v>
      </c>
      <c r="G19" s="36">
        <v>309916</v>
      </c>
      <c r="H19" s="36">
        <v>0</v>
      </c>
      <c r="I19" s="36">
        <v>0</v>
      </c>
      <c r="J19" s="36">
        <v>0</v>
      </c>
      <c r="K19" s="36">
        <v>0</v>
      </c>
      <c r="L19" s="36">
        <v>2769478</v>
      </c>
      <c r="M19" s="36">
        <v>2768016</v>
      </c>
      <c r="N19" s="36">
        <v>1462</v>
      </c>
      <c r="O19" s="36">
        <v>976333</v>
      </c>
      <c r="P19" s="36">
        <v>0</v>
      </c>
      <c r="Q19" s="36">
        <v>2243216</v>
      </c>
      <c r="R19" s="36">
        <v>3390865</v>
      </c>
      <c r="S19" s="36">
        <v>0</v>
      </c>
      <c r="T19" s="234" t="s">
        <v>308</v>
      </c>
    </row>
    <row r="20" spans="1:20" s="7" customFormat="1" ht="17.25" customHeight="1">
      <c r="A20" s="232" t="s">
        <v>537</v>
      </c>
      <c r="B20" s="458" t="s">
        <v>310</v>
      </c>
      <c r="C20" s="458"/>
      <c r="D20" s="262"/>
      <c r="E20" s="35">
        <v>0</v>
      </c>
      <c r="F20" s="36">
        <v>0</v>
      </c>
      <c r="G20" s="36">
        <v>0</v>
      </c>
      <c r="H20" s="36">
        <v>0</v>
      </c>
      <c r="I20" s="36">
        <v>0</v>
      </c>
      <c r="J20" s="36">
        <v>0</v>
      </c>
      <c r="K20" s="36">
        <v>0</v>
      </c>
      <c r="L20" s="36">
        <v>1459311</v>
      </c>
      <c r="M20" s="36">
        <v>1458122</v>
      </c>
      <c r="N20" s="36">
        <v>1189</v>
      </c>
      <c r="O20" s="36">
        <v>453109</v>
      </c>
      <c r="P20" s="36">
        <v>0</v>
      </c>
      <c r="Q20" s="36">
        <v>1199725</v>
      </c>
      <c r="R20" s="36">
        <v>2079143</v>
      </c>
      <c r="S20" s="36">
        <v>0</v>
      </c>
      <c r="T20" s="234" t="s">
        <v>311</v>
      </c>
    </row>
    <row r="21" spans="1:20" s="44" customFormat="1" ht="28.5" customHeight="1">
      <c r="A21" s="235" t="s">
        <v>312</v>
      </c>
      <c r="B21" s="457" t="s">
        <v>313</v>
      </c>
      <c r="C21" s="457"/>
      <c r="D21" s="263"/>
      <c r="E21" s="42">
        <f>E22</f>
        <v>8374</v>
      </c>
      <c r="F21" s="79">
        <f aca="true" t="shared" si="3" ref="F21:S21">F22</f>
        <v>5993</v>
      </c>
      <c r="G21" s="79">
        <f t="shared" si="3"/>
        <v>2381</v>
      </c>
      <c r="H21" s="79">
        <f t="shared" si="3"/>
        <v>0</v>
      </c>
      <c r="I21" s="79">
        <f t="shared" si="3"/>
        <v>0</v>
      </c>
      <c r="J21" s="79">
        <f t="shared" si="3"/>
        <v>0</v>
      </c>
      <c r="K21" s="79">
        <f t="shared" si="3"/>
        <v>0</v>
      </c>
      <c r="L21" s="79">
        <f t="shared" si="3"/>
        <v>732238</v>
      </c>
      <c r="M21" s="79">
        <f t="shared" si="3"/>
        <v>732238</v>
      </c>
      <c r="N21" s="79">
        <f t="shared" si="3"/>
        <v>0</v>
      </c>
      <c r="O21" s="79">
        <f t="shared" si="3"/>
        <v>172680</v>
      </c>
      <c r="P21" s="79">
        <f t="shared" si="3"/>
        <v>123438</v>
      </c>
      <c r="Q21" s="79">
        <f t="shared" si="3"/>
        <v>10000</v>
      </c>
      <c r="R21" s="79">
        <f t="shared" si="3"/>
        <v>818883</v>
      </c>
      <c r="S21" s="114">
        <f t="shared" si="3"/>
        <v>0</v>
      </c>
      <c r="T21" s="236" t="s">
        <v>312</v>
      </c>
    </row>
    <row r="22" spans="1:20" s="7" customFormat="1" ht="17.25" customHeight="1">
      <c r="A22" s="232" t="s">
        <v>398</v>
      </c>
      <c r="B22" s="458" t="s">
        <v>315</v>
      </c>
      <c r="C22" s="458"/>
      <c r="D22" s="262"/>
      <c r="E22" s="35">
        <v>8374</v>
      </c>
      <c r="F22" s="36">
        <v>5993</v>
      </c>
      <c r="G22" s="36">
        <v>2381</v>
      </c>
      <c r="H22" s="36">
        <v>0</v>
      </c>
      <c r="I22" s="36">
        <v>0</v>
      </c>
      <c r="J22" s="36">
        <v>0</v>
      </c>
      <c r="K22" s="36">
        <v>0</v>
      </c>
      <c r="L22" s="36">
        <v>732238</v>
      </c>
      <c r="M22" s="36">
        <v>732238</v>
      </c>
      <c r="N22" s="36">
        <v>0</v>
      </c>
      <c r="O22" s="36">
        <v>172680</v>
      </c>
      <c r="P22" s="36">
        <v>123438</v>
      </c>
      <c r="Q22" s="36">
        <v>10000</v>
      </c>
      <c r="R22" s="36">
        <v>818883</v>
      </c>
      <c r="S22" s="36">
        <v>0</v>
      </c>
      <c r="T22" s="234" t="s">
        <v>316</v>
      </c>
    </row>
    <row r="23" spans="1:20" s="44" customFormat="1" ht="28.5" customHeight="1">
      <c r="A23" s="235" t="s">
        <v>317</v>
      </c>
      <c r="B23" s="457" t="s">
        <v>318</v>
      </c>
      <c r="C23" s="457"/>
      <c r="D23" s="263"/>
      <c r="E23" s="42">
        <f>SUM(E24:E26)</f>
        <v>2360</v>
      </c>
      <c r="F23" s="79">
        <f aca="true" t="shared" si="4" ref="F23:S23">SUM(F24:F26)</f>
        <v>2032</v>
      </c>
      <c r="G23" s="79">
        <f t="shared" si="4"/>
        <v>328</v>
      </c>
      <c r="H23" s="79">
        <f t="shared" si="4"/>
        <v>0</v>
      </c>
      <c r="I23" s="79">
        <f t="shared" si="4"/>
        <v>0</v>
      </c>
      <c r="J23" s="79">
        <f t="shared" si="4"/>
        <v>0</v>
      </c>
      <c r="K23" s="79">
        <f t="shared" si="4"/>
        <v>0</v>
      </c>
      <c r="L23" s="79">
        <f t="shared" si="4"/>
        <v>2064323</v>
      </c>
      <c r="M23" s="79">
        <f t="shared" si="4"/>
        <v>2064242</v>
      </c>
      <c r="N23" s="79">
        <f t="shared" si="4"/>
        <v>81</v>
      </c>
      <c r="O23" s="79">
        <f t="shared" si="4"/>
        <v>632466</v>
      </c>
      <c r="P23" s="79">
        <f t="shared" si="4"/>
        <v>137958</v>
      </c>
      <c r="Q23" s="79">
        <f t="shared" si="4"/>
        <v>19271</v>
      </c>
      <c r="R23" s="79">
        <f t="shared" si="4"/>
        <v>2714675</v>
      </c>
      <c r="S23" s="114">
        <f t="shared" si="4"/>
        <v>0</v>
      </c>
      <c r="T23" s="236" t="s">
        <v>317</v>
      </c>
    </row>
    <row r="24" spans="1:20" s="7" customFormat="1" ht="17.25" customHeight="1">
      <c r="A24" s="232" t="s">
        <v>463</v>
      </c>
      <c r="B24" s="458" t="s">
        <v>320</v>
      </c>
      <c r="C24" s="458"/>
      <c r="D24" s="262"/>
      <c r="E24" s="35">
        <v>328</v>
      </c>
      <c r="F24" s="36">
        <v>0</v>
      </c>
      <c r="G24" s="36">
        <v>328</v>
      </c>
      <c r="H24" s="36">
        <v>0</v>
      </c>
      <c r="I24" s="36">
        <v>0</v>
      </c>
      <c r="J24" s="36">
        <v>0</v>
      </c>
      <c r="K24" s="36">
        <v>0</v>
      </c>
      <c r="L24" s="36">
        <v>318441</v>
      </c>
      <c r="M24" s="36">
        <v>318360</v>
      </c>
      <c r="N24" s="36">
        <v>81</v>
      </c>
      <c r="O24" s="36">
        <v>40889</v>
      </c>
      <c r="P24" s="36">
        <v>0</v>
      </c>
      <c r="Q24" s="36">
        <v>15720</v>
      </c>
      <c r="R24" s="36">
        <v>421947</v>
      </c>
      <c r="S24" s="36">
        <v>0</v>
      </c>
      <c r="T24" s="234" t="s">
        <v>464</v>
      </c>
    </row>
    <row r="25" spans="1:20" s="7" customFormat="1" ht="17.25" customHeight="1">
      <c r="A25" s="232" t="s">
        <v>402</v>
      </c>
      <c r="B25" s="458" t="s">
        <v>323</v>
      </c>
      <c r="C25" s="458"/>
      <c r="D25" s="262"/>
      <c r="E25" s="35">
        <v>2032</v>
      </c>
      <c r="F25" s="36">
        <v>2032</v>
      </c>
      <c r="G25" s="36">
        <v>0</v>
      </c>
      <c r="H25" s="36">
        <v>0</v>
      </c>
      <c r="I25" s="36">
        <v>0</v>
      </c>
      <c r="J25" s="36">
        <v>0</v>
      </c>
      <c r="K25" s="36">
        <v>0</v>
      </c>
      <c r="L25" s="36">
        <v>487552</v>
      </c>
      <c r="M25" s="36">
        <v>487552</v>
      </c>
      <c r="N25" s="36">
        <v>0</v>
      </c>
      <c r="O25" s="36">
        <v>117672</v>
      </c>
      <c r="P25" s="36">
        <v>137958</v>
      </c>
      <c r="Q25" s="36">
        <v>850</v>
      </c>
      <c r="R25" s="36">
        <v>744251</v>
      </c>
      <c r="S25" s="36">
        <v>0</v>
      </c>
      <c r="T25" s="234" t="s">
        <v>538</v>
      </c>
    </row>
    <row r="26" spans="1:20" s="7" customFormat="1" ht="17.25" customHeight="1">
      <c r="A26" s="232" t="s">
        <v>325</v>
      </c>
      <c r="B26" s="458" t="s">
        <v>326</v>
      </c>
      <c r="C26" s="458"/>
      <c r="D26" s="262"/>
      <c r="E26" s="35">
        <v>0</v>
      </c>
      <c r="F26" s="36">
        <v>0</v>
      </c>
      <c r="G26" s="36">
        <v>0</v>
      </c>
      <c r="H26" s="36">
        <v>0</v>
      </c>
      <c r="I26" s="36">
        <v>0</v>
      </c>
      <c r="J26" s="36">
        <v>0</v>
      </c>
      <c r="K26" s="36">
        <v>0</v>
      </c>
      <c r="L26" s="36">
        <v>1258330</v>
      </c>
      <c r="M26" s="36">
        <v>1258330</v>
      </c>
      <c r="N26" s="36">
        <v>0</v>
      </c>
      <c r="O26" s="36">
        <v>473905</v>
      </c>
      <c r="P26" s="36">
        <v>0</v>
      </c>
      <c r="Q26" s="36">
        <v>2701</v>
      </c>
      <c r="R26" s="36">
        <v>1548477</v>
      </c>
      <c r="S26" s="36">
        <v>0</v>
      </c>
      <c r="T26" s="234" t="s">
        <v>327</v>
      </c>
    </row>
    <row r="27" spans="1:20" s="44" customFormat="1" ht="28.5" customHeight="1">
      <c r="A27" s="235" t="s">
        <v>539</v>
      </c>
      <c r="B27" s="457" t="s">
        <v>329</v>
      </c>
      <c r="C27" s="457"/>
      <c r="D27" s="263"/>
      <c r="E27" s="42">
        <f>SUM(E28:E31)</f>
        <v>270053</v>
      </c>
      <c r="F27" s="79">
        <f aca="true" t="shared" si="5" ref="F27:S27">SUM(F28:F31)</f>
        <v>92877</v>
      </c>
      <c r="G27" s="79">
        <f t="shared" si="5"/>
        <v>177176</v>
      </c>
      <c r="H27" s="79">
        <f t="shared" si="5"/>
        <v>0</v>
      </c>
      <c r="I27" s="79">
        <f t="shared" si="5"/>
        <v>0</v>
      </c>
      <c r="J27" s="79">
        <f t="shared" si="5"/>
        <v>0</v>
      </c>
      <c r="K27" s="79">
        <f t="shared" si="5"/>
        <v>0</v>
      </c>
      <c r="L27" s="79">
        <f t="shared" si="5"/>
        <v>4548497</v>
      </c>
      <c r="M27" s="79">
        <f t="shared" si="5"/>
        <v>4547792</v>
      </c>
      <c r="N27" s="79">
        <f t="shared" si="5"/>
        <v>705</v>
      </c>
      <c r="O27" s="79">
        <f t="shared" si="5"/>
        <v>1634047</v>
      </c>
      <c r="P27" s="79">
        <f t="shared" si="5"/>
        <v>85936</v>
      </c>
      <c r="Q27" s="79">
        <f t="shared" si="5"/>
        <v>318653</v>
      </c>
      <c r="R27" s="79">
        <f t="shared" si="5"/>
        <v>4735959</v>
      </c>
      <c r="S27" s="114">
        <f t="shared" si="5"/>
        <v>0</v>
      </c>
      <c r="T27" s="236" t="s">
        <v>328</v>
      </c>
    </row>
    <row r="28" spans="1:20" s="7" customFormat="1" ht="17.25" customHeight="1">
      <c r="A28" s="232" t="s">
        <v>540</v>
      </c>
      <c r="B28" s="458" t="s">
        <v>332</v>
      </c>
      <c r="C28" s="458"/>
      <c r="D28" s="262"/>
      <c r="E28" s="35">
        <v>61935</v>
      </c>
      <c r="F28" s="36">
        <v>15637</v>
      </c>
      <c r="G28" s="36">
        <v>46298</v>
      </c>
      <c r="H28" s="36">
        <v>0</v>
      </c>
      <c r="I28" s="36">
        <v>0</v>
      </c>
      <c r="J28" s="36">
        <v>0</v>
      </c>
      <c r="K28" s="36">
        <v>0</v>
      </c>
      <c r="L28" s="36">
        <v>437296</v>
      </c>
      <c r="M28" s="36">
        <v>437112</v>
      </c>
      <c r="N28" s="36">
        <v>184</v>
      </c>
      <c r="O28" s="36">
        <v>247957</v>
      </c>
      <c r="P28" s="36">
        <v>68536</v>
      </c>
      <c r="Q28" s="36">
        <v>10000</v>
      </c>
      <c r="R28" s="36">
        <v>570628</v>
      </c>
      <c r="S28" s="36">
        <v>0</v>
      </c>
      <c r="T28" s="234" t="s">
        <v>409</v>
      </c>
    </row>
    <row r="29" spans="1:20" s="7" customFormat="1" ht="17.25" customHeight="1">
      <c r="A29" s="232" t="s">
        <v>470</v>
      </c>
      <c r="B29" s="458" t="s">
        <v>335</v>
      </c>
      <c r="C29" s="458"/>
      <c r="D29" s="262"/>
      <c r="E29" s="35">
        <v>60006</v>
      </c>
      <c r="F29" s="36">
        <v>5229</v>
      </c>
      <c r="G29" s="36">
        <v>54777</v>
      </c>
      <c r="H29" s="36">
        <v>0</v>
      </c>
      <c r="I29" s="36">
        <v>0</v>
      </c>
      <c r="J29" s="36">
        <v>0</v>
      </c>
      <c r="K29" s="36">
        <v>0</v>
      </c>
      <c r="L29" s="36">
        <v>1600813</v>
      </c>
      <c r="M29" s="36">
        <v>1600292</v>
      </c>
      <c r="N29" s="36">
        <v>521</v>
      </c>
      <c r="O29" s="36">
        <v>140546</v>
      </c>
      <c r="P29" s="36">
        <v>2400</v>
      </c>
      <c r="Q29" s="36">
        <v>266283</v>
      </c>
      <c r="R29" s="36">
        <v>1497436</v>
      </c>
      <c r="S29" s="36">
        <v>0</v>
      </c>
      <c r="T29" s="234" t="s">
        <v>411</v>
      </c>
    </row>
    <row r="30" spans="1:20" s="7" customFormat="1" ht="17.25" customHeight="1">
      <c r="A30" s="232" t="s">
        <v>471</v>
      </c>
      <c r="B30" s="458" t="s">
        <v>338</v>
      </c>
      <c r="C30" s="458"/>
      <c r="D30" s="262"/>
      <c r="E30" s="35">
        <v>32986</v>
      </c>
      <c r="F30" s="36">
        <v>25512</v>
      </c>
      <c r="G30" s="36">
        <v>7474</v>
      </c>
      <c r="H30" s="36">
        <v>0</v>
      </c>
      <c r="I30" s="36">
        <v>0</v>
      </c>
      <c r="J30" s="36">
        <v>0</v>
      </c>
      <c r="K30" s="36">
        <v>0</v>
      </c>
      <c r="L30" s="36">
        <v>1490510</v>
      </c>
      <c r="M30" s="36">
        <v>1490510</v>
      </c>
      <c r="N30" s="36">
        <v>0</v>
      </c>
      <c r="O30" s="36">
        <v>876995</v>
      </c>
      <c r="P30" s="36">
        <v>0</v>
      </c>
      <c r="Q30" s="36">
        <v>13020</v>
      </c>
      <c r="R30" s="36">
        <v>1325805</v>
      </c>
      <c r="S30" s="36">
        <v>0</v>
      </c>
      <c r="T30" s="234" t="s">
        <v>413</v>
      </c>
    </row>
    <row r="31" spans="1:20" s="7" customFormat="1" ht="17.25" customHeight="1">
      <c r="A31" s="232" t="s">
        <v>541</v>
      </c>
      <c r="B31" s="458" t="s">
        <v>341</v>
      </c>
      <c r="C31" s="458"/>
      <c r="D31" s="262"/>
      <c r="E31" s="35">
        <v>115126</v>
      </c>
      <c r="F31" s="36">
        <v>46499</v>
      </c>
      <c r="G31" s="36">
        <v>68627</v>
      </c>
      <c r="H31" s="36">
        <v>0</v>
      </c>
      <c r="I31" s="36">
        <v>0</v>
      </c>
      <c r="J31" s="36">
        <v>0</v>
      </c>
      <c r="K31" s="36">
        <v>0</v>
      </c>
      <c r="L31" s="36">
        <v>1019878</v>
      </c>
      <c r="M31" s="36">
        <v>1019878</v>
      </c>
      <c r="N31" s="36">
        <v>0</v>
      </c>
      <c r="O31" s="36">
        <v>368549</v>
      </c>
      <c r="P31" s="36">
        <v>15000</v>
      </c>
      <c r="Q31" s="36">
        <v>29350</v>
      </c>
      <c r="R31" s="36">
        <v>1342090</v>
      </c>
      <c r="S31" s="36">
        <v>0</v>
      </c>
      <c r="T31" s="234" t="s">
        <v>415</v>
      </c>
    </row>
    <row r="32" spans="1:20" s="44" customFormat="1" ht="28.5" customHeight="1">
      <c r="A32" s="235" t="s">
        <v>345</v>
      </c>
      <c r="B32" s="457" t="s">
        <v>344</v>
      </c>
      <c r="C32" s="457"/>
      <c r="D32" s="263"/>
      <c r="E32" s="42">
        <f>SUM(E33:E36)</f>
        <v>7144</v>
      </c>
      <c r="F32" s="79">
        <f aca="true" t="shared" si="6" ref="F32:S32">SUM(F33:F36)</f>
        <v>0</v>
      </c>
      <c r="G32" s="79">
        <f t="shared" si="6"/>
        <v>7144</v>
      </c>
      <c r="H32" s="79">
        <f t="shared" si="6"/>
        <v>0</v>
      </c>
      <c r="I32" s="79">
        <f t="shared" si="6"/>
        <v>0</v>
      </c>
      <c r="J32" s="79">
        <f t="shared" si="6"/>
        <v>0</v>
      </c>
      <c r="K32" s="79">
        <f t="shared" si="6"/>
        <v>0</v>
      </c>
      <c r="L32" s="79">
        <f t="shared" si="6"/>
        <v>3791997</v>
      </c>
      <c r="M32" s="79">
        <f t="shared" si="6"/>
        <v>3791841</v>
      </c>
      <c r="N32" s="79">
        <f t="shared" si="6"/>
        <v>156</v>
      </c>
      <c r="O32" s="79">
        <f t="shared" si="6"/>
        <v>547946</v>
      </c>
      <c r="P32" s="79">
        <f t="shared" si="6"/>
        <v>27613</v>
      </c>
      <c r="Q32" s="79">
        <f t="shared" si="6"/>
        <v>5555</v>
      </c>
      <c r="R32" s="79">
        <f t="shared" si="6"/>
        <v>3144307</v>
      </c>
      <c r="S32" s="114">
        <f t="shared" si="6"/>
        <v>0</v>
      </c>
      <c r="T32" s="236" t="s">
        <v>416</v>
      </c>
    </row>
    <row r="33" spans="1:20" s="7" customFormat="1" ht="17.25" customHeight="1">
      <c r="A33" s="232" t="s">
        <v>417</v>
      </c>
      <c r="B33" s="458" t="s">
        <v>347</v>
      </c>
      <c r="C33" s="458"/>
      <c r="D33" s="262"/>
      <c r="E33" s="35">
        <v>0</v>
      </c>
      <c r="F33" s="36">
        <v>0</v>
      </c>
      <c r="G33" s="36">
        <v>0</v>
      </c>
      <c r="H33" s="36">
        <v>0</v>
      </c>
      <c r="I33" s="36">
        <v>0</v>
      </c>
      <c r="J33" s="36">
        <v>0</v>
      </c>
      <c r="K33" s="36">
        <v>0</v>
      </c>
      <c r="L33" s="36">
        <v>186015</v>
      </c>
      <c r="M33" s="36">
        <v>186015</v>
      </c>
      <c r="N33" s="36">
        <v>0</v>
      </c>
      <c r="O33" s="36">
        <v>41624</v>
      </c>
      <c r="P33" s="36">
        <v>0</v>
      </c>
      <c r="Q33" s="36">
        <v>3864</v>
      </c>
      <c r="R33" s="36">
        <v>187705</v>
      </c>
      <c r="S33" s="36">
        <v>0</v>
      </c>
      <c r="T33" s="234" t="s">
        <v>418</v>
      </c>
    </row>
    <row r="34" spans="1:20" s="7" customFormat="1" ht="17.25" customHeight="1">
      <c r="A34" s="232" t="s">
        <v>473</v>
      </c>
      <c r="B34" s="458" t="s">
        <v>350</v>
      </c>
      <c r="C34" s="458"/>
      <c r="D34" s="262"/>
      <c r="E34" s="35">
        <v>399</v>
      </c>
      <c r="F34" s="36">
        <v>0</v>
      </c>
      <c r="G34" s="36">
        <v>399</v>
      </c>
      <c r="H34" s="36">
        <v>0</v>
      </c>
      <c r="I34" s="36">
        <v>0</v>
      </c>
      <c r="J34" s="36">
        <v>0</v>
      </c>
      <c r="K34" s="36">
        <v>0</v>
      </c>
      <c r="L34" s="36">
        <v>1539065</v>
      </c>
      <c r="M34" s="36">
        <v>1538919</v>
      </c>
      <c r="N34" s="36">
        <v>146</v>
      </c>
      <c r="O34" s="36">
        <v>353937</v>
      </c>
      <c r="P34" s="36">
        <v>27613</v>
      </c>
      <c r="Q34" s="36">
        <v>1287</v>
      </c>
      <c r="R34" s="36">
        <v>1428818</v>
      </c>
      <c r="S34" s="36">
        <v>0</v>
      </c>
      <c r="T34" s="234" t="s">
        <v>420</v>
      </c>
    </row>
    <row r="35" spans="1:20" s="7" customFormat="1" ht="17.25" customHeight="1">
      <c r="A35" s="232" t="s">
        <v>474</v>
      </c>
      <c r="B35" s="458" t="s">
        <v>353</v>
      </c>
      <c r="C35" s="458"/>
      <c r="D35" s="262"/>
      <c r="E35" s="35">
        <v>872</v>
      </c>
      <c r="F35" s="36">
        <v>0</v>
      </c>
      <c r="G35" s="36">
        <v>872</v>
      </c>
      <c r="H35" s="36">
        <v>0</v>
      </c>
      <c r="I35" s="36">
        <v>0</v>
      </c>
      <c r="J35" s="36">
        <v>0</v>
      </c>
      <c r="K35" s="36">
        <v>0</v>
      </c>
      <c r="L35" s="36">
        <v>856923</v>
      </c>
      <c r="M35" s="36">
        <v>856913</v>
      </c>
      <c r="N35" s="36">
        <v>10</v>
      </c>
      <c r="O35" s="36">
        <v>101262</v>
      </c>
      <c r="P35" s="36">
        <v>0</v>
      </c>
      <c r="Q35" s="36">
        <v>89</v>
      </c>
      <c r="R35" s="36">
        <v>674574</v>
      </c>
      <c r="S35" s="36">
        <v>0</v>
      </c>
      <c r="T35" s="234" t="s">
        <v>422</v>
      </c>
    </row>
    <row r="36" spans="1:20" s="7" customFormat="1" ht="17.25" customHeight="1">
      <c r="A36" s="232" t="s">
        <v>542</v>
      </c>
      <c r="B36" s="458" t="s">
        <v>356</v>
      </c>
      <c r="C36" s="458"/>
      <c r="D36" s="262"/>
      <c r="E36" s="35">
        <v>5873</v>
      </c>
      <c r="F36" s="36">
        <v>0</v>
      </c>
      <c r="G36" s="36">
        <v>5873</v>
      </c>
      <c r="H36" s="36">
        <v>0</v>
      </c>
      <c r="I36" s="36">
        <v>0</v>
      </c>
      <c r="J36" s="36">
        <v>0</v>
      </c>
      <c r="K36" s="36">
        <v>0</v>
      </c>
      <c r="L36" s="36">
        <v>1209994</v>
      </c>
      <c r="M36" s="36">
        <v>1209994</v>
      </c>
      <c r="N36" s="36">
        <v>0</v>
      </c>
      <c r="O36" s="36">
        <v>51123</v>
      </c>
      <c r="P36" s="36">
        <v>0</v>
      </c>
      <c r="Q36" s="36">
        <v>315</v>
      </c>
      <c r="R36" s="36">
        <v>853210</v>
      </c>
      <c r="S36" s="36">
        <v>0</v>
      </c>
      <c r="T36" s="234" t="s">
        <v>424</v>
      </c>
    </row>
    <row r="37" spans="1:20" s="44" customFormat="1" ht="28.5" customHeight="1">
      <c r="A37" s="235" t="s">
        <v>543</v>
      </c>
      <c r="B37" s="457" t="s">
        <v>359</v>
      </c>
      <c r="C37" s="457"/>
      <c r="D37" s="263"/>
      <c r="E37" s="42">
        <f>SUM(E38:E40)</f>
        <v>131625</v>
      </c>
      <c r="F37" s="79">
        <f aca="true" t="shared" si="7" ref="F37:S37">SUM(F38:F40)</f>
        <v>6451</v>
      </c>
      <c r="G37" s="79">
        <f t="shared" si="7"/>
        <v>125174</v>
      </c>
      <c r="H37" s="79">
        <f t="shared" si="7"/>
        <v>0</v>
      </c>
      <c r="I37" s="79">
        <f t="shared" si="7"/>
        <v>0</v>
      </c>
      <c r="J37" s="79">
        <f t="shared" si="7"/>
        <v>0</v>
      </c>
      <c r="K37" s="79">
        <f t="shared" si="7"/>
        <v>0</v>
      </c>
      <c r="L37" s="79">
        <f t="shared" si="7"/>
        <v>1289927</v>
      </c>
      <c r="M37" s="79">
        <f t="shared" si="7"/>
        <v>1289927</v>
      </c>
      <c r="N37" s="79">
        <f t="shared" si="7"/>
        <v>0</v>
      </c>
      <c r="O37" s="79">
        <f t="shared" si="7"/>
        <v>563689</v>
      </c>
      <c r="P37" s="79">
        <f t="shared" si="7"/>
        <v>0</v>
      </c>
      <c r="Q37" s="79">
        <f t="shared" si="7"/>
        <v>218498</v>
      </c>
      <c r="R37" s="79">
        <f t="shared" si="7"/>
        <v>1380584</v>
      </c>
      <c r="S37" s="114">
        <f t="shared" si="7"/>
        <v>0</v>
      </c>
      <c r="T37" s="236" t="s">
        <v>425</v>
      </c>
    </row>
    <row r="38" spans="1:20" s="7" customFormat="1" ht="17.25" customHeight="1">
      <c r="A38" s="232" t="s">
        <v>544</v>
      </c>
      <c r="B38" s="458" t="s">
        <v>362</v>
      </c>
      <c r="C38" s="458"/>
      <c r="D38" s="262"/>
      <c r="E38" s="35">
        <v>130357</v>
      </c>
      <c r="F38" s="36">
        <v>5229</v>
      </c>
      <c r="G38" s="36">
        <v>125128</v>
      </c>
      <c r="H38" s="36">
        <v>0</v>
      </c>
      <c r="I38" s="36">
        <v>0</v>
      </c>
      <c r="J38" s="36">
        <v>0</v>
      </c>
      <c r="K38" s="36">
        <v>0</v>
      </c>
      <c r="L38" s="36">
        <v>629347</v>
      </c>
      <c r="M38" s="36">
        <v>629347</v>
      </c>
      <c r="N38" s="36">
        <v>0</v>
      </c>
      <c r="O38" s="36">
        <v>288044</v>
      </c>
      <c r="P38" s="36">
        <v>0</v>
      </c>
      <c r="Q38" s="36">
        <v>210837</v>
      </c>
      <c r="R38" s="36">
        <v>590199</v>
      </c>
      <c r="S38" s="36">
        <v>0</v>
      </c>
      <c r="T38" s="234" t="s">
        <v>427</v>
      </c>
    </row>
    <row r="39" spans="1:20" s="7" customFormat="1" ht="17.25" customHeight="1">
      <c r="A39" s="232" t="s">
        <v>477</v>
      </c>
      <c r="B39" s="458" t="s">
        <v>365</v>
      </c>
      <c r="C39" s="458"/>
      <c r="D39" s="262"/>
      <c r="E39" s="35">
        <v>0</v>
      </c>
      <c r="F39" s="36">
        <v>0</v>
      </c>
      <c r="G39" s="36">
        <v>0</v>
      </c>
      <c r="H39" s="36">
        <v>0</v>
      </c>
      <c r="I39" s="36">
        <v>0</v>
      </c>
      <c r="J39" s="36">
        <v>0</v>
      </c>
      <c r="K39" s="36">
        <v>0</v>
      </c>
      <c r="L39" s="36">
        <v>282805</v>
      </c>
      <c r="M39" s="36">
        <v>282805</v>
      </c>
      <c r="N39" s="36">
        <v>0</v>
      </c>
      <c r="O39" s="36">
        <v>209833</v>
      </c>
      <c r="P39" s="36">
        <v>0</v>
      </c>
      <c r="Q39" s="36">
        <v>1161</v>
      </c>
      <c r="R39" s="36">
        <v>341704</v>
      </c>
      <c r="S39" s="36">
        <v>0</v>
      </c>
      <c r="T39" s="234" t="s">
        <v>429</v>
      </c>
    </row>
    <row r="40" spans="1:20" s="7" customFormat="1" ht="17.25" customHeight="1">
      <c r="A40" s="232" t="s">
        <v>478</v>
      </c>
      <c r="B40" s="458" t="s">
        <v>368</v>
      </c>
      <c r="C40" s="458"/>
      <c r="D40" s="262"/>
      <c r="E40" s="35">
        <v>1268</v>
      </c>
      <c r="F40" s="36">
        <v>1222</v>
      </c>
      <c r="G40" s="36">
        <v>46</v>
      </c>
      <c r="H40" s="36">
        <v>0</v>
      </c>
      <c r="I40" s="36">
        <v>0</v>
      </c>
      <c r="J40" s="36">
        <v>0</v>
      </c>
      <c r="K40" s="36">
        <v>0</v>
      </c>
      <c r="L40" s="36">
        <v>377775</v>
      </c>
      <c r="M40" s="36">
        <v>377775</v>
      </c>
      <c r="N40" s="36">
        <v>0</v>
      </c>
      <c r="O40" s="36">
        <v>65812</v>
      </c>
      <c r="P40" s="36">
        <v>0</v>
      </c>
      <c r="Q40" s="36">
        <v>6500</v>
      </c>
      <c r="R40" s="36">
        <v>448681</v>
      </c>
      <c r="S40" s="36">
        <v>0</v>
      </c>
      <c r="T40" s="234" t="s">
        <v>431</v>
      </c>
    </row>
    <row r="41" spans="5:66" s="58" customFormat="1" ht="6.75" customHeight="1" thickBot="1">
      <c r="E41" s="35"/>
      <c r="F41" s="311"/>
      <c r="G41" s="311"/>
      <c r="H41" s="311"/>
      <c r="I41" s="311"/>
      <c r="J41" s="311"/>
      <c r="K41" s="311"/>
      <c r="L41" s="311"/>
      <c r="M41" s="311"/>
      <c r="N41" s="311"/>
      <c r="O41" s="311"/>
      <c r="P41" s="311"/>
      <c r="Q41" s="311"/>
      <c r="R41" s="311"/>
      <c r="S41" s="311"/>
      <c r="T41" s="59"/>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row>
    <row r="42" spans="5:25" ht="8.25" customHeight="1" thickTop="1">
      <c r="E42" s="312"/>
      <c r="F42" s="312"/>
      <c r="G42" s="312"/>
      <c r="H42" s="312"/>
      <c r="I42" s="312"/>
      <c r="J42" s="312"/>
      <c r="K42" s="312"/>
      <c r="L42" s="312"/>
      <c r="M42" s="312"/>
      <c r="N42" s="312"/>
      <c r="O42" s="312"/>
      <c r="P42" s="312"/>
      <c r="Q42" s="312"/>
      <c r="R42" s="313"/>
      <c r="S42" s="313"/>
      <c r="T42" s="313"/>
      <c r="V42" s="314"/>
      <c r="W42" s="314"/>
      <c r="X42" s="314"/>
      <c r="Y42" s="315"/>
    </row>
    <row r="43" spans="1:25" ht="13.5">
      <c r="A43" s="282" t="s">
        <v>479</v>
      </c>
      <c r="B43" s="282"/>
      <c r="E43" s="36"/>
      <c r="F43" s="36"/>
      <c r="G43" s="36"/>
      <c r="H43" s="36"/>
      <c r="I43" s="36"/>
      <c r="J43" s="36"/>
      <c r="K43" s="36"/>
      <c r="L43" s="36"/>
      <c r="M43" s="36"/>
      <c r="N43" s="36"/>
      <c r="O43" s="36"/>
      <c r="P43" s="36"/>
      <c r="Q43" s="36"/>
      <c r="V43" s="314"/>
      <c r="W43" s="314"/>
      <c r="X43" s="314"/>
      <c r="Y43" s="315"/>
    </row>
    <row r="44" spans="5:66" s="63" customFormat="1" ht="13.5">
      <c r="E44" s="61"/>
      <c r="F44" s="61"/>
      <c r="G44" s="61"/>
      <c r="H44" s="61"/>
      <c r="I44" s="61"/>
      <c r="J44" s="61"/>
      <c r="K44" s="61"/>
      <c r="L44" s="61"/>
      <c r="M44" s="61"/>
      <c r="N44" s="61"/>
      <c r="O44" s="61"/>
      <c r="P44" s="61"/>
      <c r="Q44" s="61"/>
      <c r="R44" s="61"/>
      <c r="S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row>
    <row r="45" spans="5:19" s="63" customFormat="1" ht="13.5">
      <c r="E45" s="61"/>
      <c r="F45" s="61"/>
      <c r="G45" s="61"/>
      <c r="H45" s="61"/>
      <c r="I45" s="61"/>
      <c r="J45" s="61"/>
      <c r="K45" s="61"/>
      <c r="L45" s="61"/>
      <c r="M45" s="61"/>
      <c r="N45" s="61"/>
      <c r="O45" s="61"/>
      <c r="P45" s="61"/>
      <c r="Q45" s="61"/>
      <c r="R45" s="61"/>
      <c r="S45" s="61"/>
    </row>
    <row r="46" spans="5:19" s="63" customFormat="1" ht="13.5">
      <c r="E46" s="61"/>
      <c r="F46" s="61"/>
      <c r="G46" s="61"/>
      <c r="H46" s="61"/>
      <c r="I46" s="61"/>
      <c r="J46" s="61"/>
      <c r="K46" s="61"/>
      <c r="L46" s="61"/>
      <c r="M46" s="61"/>
      <c r="N46" s="61"/>
      <c r="O46" s="61"/>
      <c r="P46" s="61"/>
      <c r="Q46" s="61"/>
      <c r="R46" s="61"/>
      <c r="S46" s="61"/>
    </row>
    <row r="47" spans="5:19" s="63" customFormat="1" ht="13.5">
      <c r="E47" s="61"/>
      <c r="F47" s="61"/>
      <c r="G47" s="61"/>
      <c r="H47" s="61"/>
      <c r="I47" s="61"/>
      <c r="J47" s="61"/>
      <c r="K47" s="61"/>
      <c r="L47" s="61"/>
      <c r="M47" s="61"/>
      <c r="N47" s="61"/>
      <c r="O47" s="61"/>
      <c r="P47" s="61"/>
      <c r="Q47" s="61"/>
      <c r="R47" s="61"/>
      <c r="S47" s="61"/>
    </row>
    <row r="48" spans="5:19" s="63" customFormat="1" ht="13.5">
      <c r="E48" s="61"/>
      <c r="F48" s="61"/>
      <c r="G48" s="61"/>
      <c r="H48" s="61"/>
      <c r="I48" s="61"/>
      <c r="J48" s="61"/>
      <c r="K48" s="61"/>
      <c r="L48" s="61"/>
      <c r="M48" s="61"/>
      <c r="N48" s="61"/>
      <c r="O48" s="61"/>
      <c r="P48" s="61"/>
      <c r="Q48" s="61"/>
      <c r="R48" s="61"/>
      <c r="S48" s="61"/>
    </row>
    <row r="49" s="63" customFormat="1" ht="13.5"/>
    <row r="50" s="63" customFormat="1" ht="13.5"/>
  </sheetData>
  <sheetProtection/>
  <mergeCells count="42">
    <mergeCell ref="B38:C38"/>
    <mergeCell ref="B39:C39"/>
    <mergeCell ref="B40:C40"/>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A12:C12"/>
    <mergeCell ref="A14:C14"/>
    <mergeCell ref="A15:C15"/>
    <mergeCell ref="B17:C17"/>
    <mergeCell ref="B18:C18"/>
    <mergeCell ref="B19:C19"/>
    <mergeCell ref="Q3:Q5"/>
    <mergeCell ref="R3:R5"/>
    <mergeCell ref="S3:S5"/>
    <mergeCell ref="T3:T5"/>
    <mergeCell ref="E4:H4"/>
    <mergeCell ref="I4:K4"/>
    <mergeCell ref="L4:L5"/>
    <mergeCell ref="M4:M5"/>
    <mergeCell ref="N4:N5"/>
    <mergeCell ref="A1:L1"/>
    <mergeCell ref="A3:D5"/>
    <mergeCell ref="E3:K3"/>
    <mergeCell ref="M3:N3"/>
    <mergeCell ref="O3:O5"/>
    <mergeCell ref="P3:P5"/>
  </mergeCells>
  <printOptions/>
  <pageMargins left="0.5905511811023623" right="0.5905511811023623" top="0.984251968503937" bottom="0.5905511811023623" header="0.5905511811023623" footer="0.5118110236220472"/>
  <pageSetup horizontalDpi="600" verticalDpi="600" orientation="portrait" paperSize="9" scale="74" r:id="rId1"/>
  <headerFooter differentOddEven="1" scaleWithDoc="0" alignWithMargins="0">
    <oddHeader>&amp;L&amp;"ＭＳ 明朝,標準"&amp;9 84　財政</oddHeader>
    <evenHeader>&amp;R&amp;"ＭＳ 明朝,標準"&amp;9財政　85</evenHeader>
  </headerFooter>
  <colBreaks count="1" manualBreakCount="1">
    <brk id="12" max="51" man="1"/>
  </colBreaks>
</worksheet>
</file>

<file path=xl/worksheets/sheet12.xml><?xml version="1.0" encoding="utf-8"?>
<worksheet xmlns="http://schemas.openxmlformats.org/spreadsheetml/2006/main" xmlns:r="http://schemas.openxmlformats.org/officeDocument/2006/relationships">
  <dimension ref="A1:J69"/>
  <sheetViews>
    <sheetView showGridLines="0" view="pageBreakPreview" zoomScale="90" zoomScaleNormal="75" zoomScaleSheetLayoutView="90" zoomScalePageLayoutView="0" workbookViewId="0" topLeftCell="A1">
      <selection activeCell="A8" sqref="A8"/>
    </sheetView>
  </sheetViews>
  <sheetFormatPr defaultColWidth="9.00390625" defaultRowHeight="13.5"/>
  <cols>
    <col min="1" max="1" width="7.50390625" style="321" customWidth="1"/>
    <col min="2" max="2" width="3.125" style="321" customWidth="1"/>
    <col min="3" max="3" width="4.50390625" style="321" customWidth="1"/>
    <col min="4" max="4" width="0.5" style="321" customWidth="1"/>
    <col min="5" max="10" width="18.00390625" style="321" customWidth="1"/>
    <col min="11" max="16384" width="9.00390625" style="321" customWidth="1"/>
  </cols>
  <sheetData>
    <row r="1" spans="1:10" s="316" customFormat="1" ht="25.5">
      <c r="A1" s="568" t="s">
        <v>545</v>
      </c>
      <c r="B1" s="568"/>
      <c r="C1" s="568"/>
      <c r="D1" s="568"/>
      <c r="E1" s="568"/>
      <c r="F1" s="568"/>
      <c r="G1" s="568"/>
      <c r="H1" s="568"/>
      <c r="I1" s="568"/>
      <c r="J1" s="568"/>
    </row>
    <row r="2" spans="1:7" s="318" customFormat="1" ht="21.75" customHeight="1">
      <c r="A2" s="569" t="s">
        <v>546</v>
      </c>
      <c r="B2" s="569"/>
      <c r="C2" s="569"/>
      <c r="D2" s="569"/>
      <c r="E2" s="569"/>
      <c r="F2" s="569"/>
      <c r="G2" s="317"/>
    </row>
    <row r="3" spans="1:7" s="318" customFormat="1" ht="21.75" customHeight="1" thickBot="1">
      <c r="A3" s="569" t="s">
        <v>547</v>
      </c>
      <c r="B3" s="569"/>
      <c r="C3" s="569"/>
      <c r="D3" s="569"/>
      <c r="E3" s="569"/>
      <c r="F3" s="569"/>
      <c r="G3" s="317"/>
    </row>
    <row r="4" spans="1:10" ht="16.5" customHeight="1" thickTop="1">
      <c r="A4" s="570" t="s">
        <v>548</v>
      </c>
      <c r="B4" s="570"/>
      <c r="C4" s="570"/>
      <c r="D4" s="571"/>
      <c r="E4" s="574" t="s">
        <v>549</v>
      </c>
      <c r="F4" s="575"/>
      <c r="G4" s="576" t="s">
        <v>550</v>
      </c>
      <c r="H4" s="576"/>
      <c r="I4" s="576" t="s">
        <v>551</v>
      </c>
      <c r="J4" s="577"/>
    </row>
    <row r="5" spans="1:10" ht="16.5" customHeight="1">
      <c r="A5" s="572"/>
      <c r="B5" s="572"/>
      <c r="C5" s="572"/>
      <c r="D5" s="573"/>
      <c r="E5" s="322" t="s">
        <v>552</v>
      </c>
      <c r="F5" s="323" t="s">
        <v>553</v>
      </c>
      <c r="G5" s="324" t="s">
        <v>552</v>
      </c>
      <c r="H5" s="323" t="s">
        <v>553</v>
      </c>
      <c r="I5" s="323" t="s">
        <v>552</v>
      </c>
      <c r="J5" s="325" t="s">
        <v>553</v>
      </c>
    </row>
    <row r="6" spans="1:10" ht="6" customHeight="1">
      <c r="A6" s="326"/>
      <c r="B6" s="326"/>
      <c r="C6" s="326"/>
      <c r="D6" s="327"/>
      <c r="E6" s="328"/>
      <c r="F6" s="329"/>
      <c r="G6" s="330"/>
      <c r="H6" s="329"/>
      <c r="I6" s="328"/>
      <c r="J6" s="329"/>
    </row>
    <row r="7" spans="1:10" s="316" customFormat="1" ht="16.5" customHeight="1">
      <c r="A7" s="446" t="s">
        <v>784</v>
      </c>
      <c r="B7" s="447" t="s">
        <v>779</v>
      </c>
      <c r="C7" s="445" t="s">
        <v>785</v>
      </c>
      <c r="D7" s="331"/>
      <c r="E7" s="332">
        <v>1349919978</v>
      </c>
      <c r="F7" s="332">
        <v>1784314609</v>
      </c>
      <c r="G7" s="332">
        <v>253200839</v>
      </c>
      <c r="H7" s="332">
        <v>54077450</v>
      </c>
      <c r="I7" s="333">
        <v>153239836</v>
      </c>
      <c r="J7" s="333">
        <v>47430601</v>
      </c>
    </row>
    <row r="8" spans="1:10" s="316" customFormat="1" ht="16.5" customHeight="1">
      <c r="A8" s="334"/>
      <c r="B8" s="447" t="s">
        <v>780</v>
      </c>
      <c r="C8" s="334"/>
      <c r="D8" s="331"/>
      <c r="E8" s="332">
        <v>1350229390</v>
      </c>
      <c r="F8" s="332">
        <v>1717176525</v>
      </c>
      <c r="G8" s="332">
        <v>252631113</v>
      </c>
      <c r="H8" s="332">
        <v>51500033</v>
      </c>
      <c r="I8" s="333">
        <v>152889937</v>
      </c>
      <c r="J8" s="333">
        <v>44059184</v>
      </c>
    </row>
    <row r="9" spans="1:10" s="316" customFormat="1" ht="16.5" customHeight="1">
      <c r="A9" s="334"/>
      <c r="B9" s="447" t="s">
        <v>781</v>
      </c>
      <c r="C9" s="334"/>
      <c r="D9" s="331"/>
      <c r="E9" s="332">
        <v>1353918866</v>
      </c>
      <c r="F9" s="332">
        <v>1641994335</v>
      </c>
      <c r="G9" s="332">
        <v>251795811</v>
      </c>
      <c r="H9" s="332">
        <v>48844622</v>
      </c>
      <c r="I9" s="333">
        <v>151885923</v>
      </c>
      <c r="J9" s="333">
        <v>40429637</v>
      </c>
    </row>
    <row r="10" spans="1:10" s="316" customFormat="1" ht="16.5" customHeight="1">
      <c r="A10" s="334"/>
      <c r="B10" s="447" t="s">
        <v>782</v>
      </c>
      <c r="C10" s="334"/>
      <c r="D10" s="331"/>
      <c r="E10" s="332">
        <v>1351847884</v>
      </c>
      <c r="F10" s="332">
        <v>1618037439</v>
      </c>
      <c r="G10" s="332">
        <v>250984225</v>
      </c>
      <c r="H10" s="332">
        <v>47494336</v>
      </c>
      <c r="I10" s="333">
        <v>151052967</v>
      </c>
      <c r="J10" s="333">
        <v>38469567</v>
      </c>
    </row>
    <row r="11" spans="1:10" s="339" customFormat="1" ht="16.5" customHeight="1">
      <c r="A11" s="335"/>
      <c r="B11" s="448" t="s">
        <v>783</v>
      </c>
      <c r="C11" s="335"/>
      <c r="D11" s="336"/>
      <c r="E11" s="337">
        <v>1356242606</v>
      </c>
      <c r="F11" s="337">
        <v>1604954319</v>
      </c>
      <c r="G11" s="337">
        <v>250070273</v>
      </c>
      <c r="H11" s="337">
        <v>45890338</v>
      </c>
      <c r="I11" s="338">
        <v>149967739</v>
      </c>
      <c r="J11" s="338">
        <v>37122493</v>
      </c>
    </row>
    <row r="12" spans="1:10" ht="16.5" customHeight="1">
      <c r="A12" s="340"/>
      <c r="B12" s="340"/>
      <c r="C12" s="340"/>
      <c r="D12" s="331"/>
      <c r="E12" s="341"/>
      <c r="F12" s="341"/>
      <c r="G12" s="341"/>
      <c r="H12" s="341"/>
      <c r="I12" s="342"/>
      <c r="J12" s="342"/>
    </row>
    <row r="13" spans="1:10" s="316" customFormat="1" ht="16.5" customHeight="1">
      <c r="A13" s="578" t="s">
        <v>301</v>
      </c>
      <c r="B13" s="578"/>
      <c r="C13" s="578"/>
      <c r="D13" s="344"/>
      <c r="E13" s="332">
        <v>295423784</v>
      </c>
      <c r="F13" s="332">
        <v>641915959</v>
      </c>
      <c r="G13" s="332">
        <v>60309660</v>
      </c>
      <c r="H13" s="332">
        <v>14627981</v>
      </c>
      <c r="I13" s="333">
        <v>25232605</v>
      </c>
      <c r="J13" s="333">
        <v>14375317</v>
      </c>
    </row>
    <row r="14" spans="1:10" s="316" customFormat="1" ht="16.5" customHeight="1">
      <c r="A14" s="578" t="s">
        <v>304</v>
      </c>
      <c r="B14" s="578"/>
      <c r="C14" s="578"/>
      <c r="D14" s="344"/>
      <c r="E14" s="332">
        <v>87574049</v>
      </c>
      <c r="F14" s="332">
        <v>457517114</v>
      </c>
      <c r="G14" s="332">
        <v>21530799</v>
      </c>
      <c r="H14" s="332">
        <v>10708375</v>
      </c>
      <c r="I14" s="333">
        <v>15446581</v>
      </c>
      <c r="J14" s="333">
        <v>13049342</v>
      </c>
    </row>
    <row r="15" spans="1:10" s="316" customFormat="1" ht="16.5" customHeight="1">
      <c r="A15" s="578" t="s">
        <v>307</v>
      </c>
      <c r="B15" s="578"/>
      <c r="C15" s="578"/>
      <c r="D15" s="345"/>
      <c r="E15" s="332">
        <v>126700299</v>
      </c>
      <c r="F15" s="332">
        <v>126448214</v>
      </c>
      <c r="G15" s="332">
        <v>26914090</v>
      </c>
      <c r="H15" s="332">
        <v>3158702</v>
      </c>
      <c r="I15" s="333">
        <v>13797495</v>
      </c>
      <c r="J15" s="333">
        <v>780885</v>
      </c>
    </row>
    <row r="16" spans="1:10" s="316" customFormat="1" ht="16.5" customHeight="1">
      <c r="A16" s="578" t="s">
        <v>310</v>
      </c>
      <c r="B16" s="578"/>
      <c r="C16" s="578"/>
      <c r="D16" s="344"/>
      <c r="E16" s="332">
        <v>15067004</v>
      </c>
      <c r="F16" s="332">
        <v>78028088</v>
      </c>
      <c r="G16" s="332">
        <v>1135037</v>
      </c>
      <c r="H16" s="332">
        <v>179417</v>
      </c>
      <c r="I16" s="333">
        <v>5446195</v>
      </c>
      <c r="J16" s="333">
        <v>4829852</v>
      </c>
    </row>
    <row r="17" spans="1:10" s="316" customFormat="1" ht="7.5" customHeight="1">
      <c r="A17" s="343"/>
      <c r="B17" s="343"/>
      <c r="C17" s="343"/>
      <c r="D17" s="344"/>
      <c r="E17" s="332"/>
      <c r="F17" s="332"/>
      <c r="G17" s="332"/>
      <c r="H17" s="332"/>
      <c r="I17" s="333"/>
      <c r="J17" s="333"/>
    </row>
    <row r="18" spans="1:10" s="316" customFormat="1" ht="16.5" customHeight="1">
      <c r="A18" s="578" t="s">
        <v>315</v>
      </c>
      <c r="B18" s="578"/>
      <c r="C18" s="578"/>
      <c r="D18" s="344"/>
      <c r="E18" s="332">
        <v>52176057</v>
      </c>
      <c r="F18" s="332">
        <v>24930050</v>
      </c>
      <c r="G18" s="332">
        <v>8772933</v>
      </c>
      <c r="H18" s="332">
        <v>952202</v>
      </c>
      <c r="I18" s="333">
        <v>2208326</v>
      </c>
      <c r="J18" s="333">
        <v>84031</v>
      </c>
    </row>
    <row r="19" spans="1:10" s="316" customFormat="1" ht="16.5" customHeight="1">
      <c r="A19" s="578" t="s">
        <v>320</v>
      </c>
      <c r="B19" s="578"/>
      <c r="C19" s="578"/>
      <c r="D19" s="344"/>
      <c r="E19" s="332">
        <v>28644952</v>
      </c>
      <c r="F19" s="332">
        <v>4010963</v>
      </c>
      <c r="G19" s="332">
        <v>2692931</v>
      </c>
      <c r="H19" s="332">
        <v>234178</v>
      </c>
      <c r="I19" s="333">
        <v>1889345</v>
      </c>
      <c r="J19" s="333">
        <v>50061</v>
      </c>
    </row>
    <row r="20" spans="1:10" s="316" customFormat="1" ht="16.5" customHeight="1">
      <c r="A20" s="578" t="s">
        <v>557</v>
      </c>
      <c r="B20" s="578"/>
      <c r="C20" s="578"/>
      <c r="D20" s="344"/>
      <c r="E20" s="332">
        <v>18598535</v>
      </c>
      <c r="F20" s="332">
        <v>12207599</v>
      </c>
      <c r="G20" s="332">
        <v>5770208</v>
      </c>
      <c r="H20" s="332">
        <v>667080</v>
      </c>
      <c r="I20" s="333">
        <v>1241274</v>
      </c>
      <c r="J20" s="333">
        <v>57882</v>
      </c>
    </row>
    <row r="21" spans="1:10" s="316" customFormat="1" ht="16.5" customHeight="1">
      <c r="A21" s="578" t="s">
        <v>558</v>
      </c>
      <c r="B21" s="578"/>
      <c r="C21" s="578"/>
      <c r="D21" s="344"/>
      <c r="E21" s="332">
        <v>79010459</v>
      </c>
      <c r="F21" s="332">
        <v>30711279</v>
      </c>
      <c r="G21" s="332">
        <v>14992321</v>
      </c>
      <c r="H21" s="332">
        <v>2131075</v>
      </c>
      <c r="I21" s="333">
        <v>6053648</v>
      </c>
      <c r="J21" s="333">
        <v>315131</v>
      </c>
    </row>
    <row r="22" spans="1:10" s="316" customFormat="1" ht="16.5" customHeight="1">
      <c r="A22" s="578" t="s">
        <v>332</v>
      </c>
      <c r="B22" s="578"/>
      <c r="C22" s="578"/>
      <c r="D22" s="344"/>
      <c r="E22" s="332">
        <v>45565991</v>
      </c>
      <c r="F22" s="332">
        <v>13493620</v>
      </c>
      <c r="G22" s="332">
        <v>6045980</v>
      </c>
      <c r="H22" s="332">
        <v>673106</v>
      </c>
      <c r="I22" s="333">
        <v>1742245</v>
      </c>
      <c r="J22" s="333">
        <v>71519</v>
      </c>
    </row>
    <row r="23" spans="1:10" s="316" customFormat="1" ht="7.5" customHeight="1">
      <c r="A23" s="343"/>
      <c r="B23" s="343"/>
      <c r="C23" s="343"/>
      <c r="D23" s="344"/>
      <c r="E23" s="332"/>
      <c r="F23" s="332"/>
      <c r="G23" s="332"/>
      <c r="H23" s="332"/>
      <c r="I23" s="333"/>
      <c r="J23" s="333"/>
    </row>
    <row r="24" spans="1:10" s="339" customFormat="1" ht="16.5" customHeight="1">
      <c r="A24" s="578" t="s">
        <v>559</v>
      </c>
      <c r="B24" s="578"/>
      <c r="C24" s="578"/>
      <c r="D24" s="344"/>
      <c r="E24" s="332">
        <v>42900562</v>
      </c>
      <c r="F24" s="332">
        <v>30217219</v>
      </c>
      <c r="G24" s="332">
        <v>6693566</v>
      </c>
      <c r="H24" s="332">
        <v>879833</v>
      </c>
      <c r="I24" s="333">
        <v>7337872</v>
      </c>
      <c r="J24" s="333">
        <v>362988</v>
      </c>
    </row>
    <row r="25" spans="1:10" s="316" customFormat="1" ht="16.5" customHeight="1">
      <c r="A25" s="578" t="s">
        <v>560</v>
      </c>
      <c r="B25" s="578"/>
      <c r="C25" s="578"/>
      <c r="D25" s="344"/>
      <c r="E25" s="332">
        <v>61726618</v>
      </c>
      <c r="F25" s="332">
        <v>42638931</v>
      </c>
      <c r="G25" s="332">
        <v>15019130</v>
      </c>
      <c r="H25" s="332">
        <v>1913346</v>
      </c>
      <c r="I25" s="333">
        <v>15477650</v>
      </c>
      <c r="J25" s="333">
        <v>685800</v>
      </c>
    </row>
    <row r="26" spans="1:10" s="316" customFormat="1" ht="16.5" customHeight="1">
      <c r="A26" s="578" t="s">
        <v>561</v>
      </c>
      <c r="B26" s="578"/>
      <c r="C26" s="578"/>
      <c r="D26" s="344"/>
      <c r="E26" s="332">
        <v>43149422</v>
      </c>
      <c r="F26" s="332">
        <v>32562501</v>
      </c>
      <c r="G26" s="332">
        <v>9184691</v>
      </c>
      <c r="H26" s="332">
        <v>1242053</v>
      </c>
      <c r="I26" s="333">
        <v>16281982</v>
      </c>
      <c r="J26" s="333">
        <v>1009507</v>
      </c>
    </row>
    <row r="27" spans="1:10" s="316" customFormat="1" ht="16.5" customHeight="1">
      <c r="A27" s="578" t="s">
        <v>347</v>
      </c>
      <c r="B27" s="578"/>
      <c r="C27" s="578"/>
      <c r="D27" s="344"/>
      <c r="E27" s="332">
        <v>2869656</v>
      </c>
      <c r="F27" s="332">
        <v>18391096</v>
      </c>
      <c r="G27" s="332">
        <v>1066021</v>
      </c>
      <c r="H27" s="332">
        <v>550469</v>
      </c>
      <c r="I27" s="333">
        <v>556774</v>
      </c>
      <c r="J27" s="333">
        <v>179373</v>
      </c>
    </row>
    <row r="28" spans="1:10" s="316" customFormat="1" ht="16.5" customHeight="1">
      <c r="A28" s="578" t="s">
        <v>350</v>
      </c>
      <c r="B28" s="578"/>
      <c r="C28" s="578"/>
      <c r="D28" s="344"/>
      <c r="E28" s="332">
        <v>100999544</v>
      </c>
      <c r="F28" s="332">
        <v>30867587</v>
      </c>
      <c r="G28" s="332">
        <v>21820650</v>
      </c>
      <c r="H28" s="332">
        <v>2458920</v>
      </c>
      <c r="I28" s="333">
        <v>23204819</v>
      </c>
      <c r="J28" s="333">
        <v>728147</v>
      </c>
    </row>
    <row r="29" spans="1:10" s="316" customFormat="1" ht="7.5" customHeight="1">
      <c r="A29" s="343"/>
      <c r="B29" s="343"/>
      <c r="C29" s="343"/>
      <c r="D29" s="344"/>
      <c r="E29" s="332"/>
      <c r="F29" s="332"/>
      <c r="G29" s="332"/>
      <c r="H29" s="332"/>
      <c r="I29" s="333"/>
      <c r="J29" s="333"/>
    </row>
    <row r="30" spans="1:10" s="316" customFormat="1" ht="16.5" customHeight="1">
      <c r="A30" s="578" t="s">
        <v>562</v>
      </c>
      <c r="B30" s="578"/>
      <c r="C30" s="578"/>
      <c r="D30" s="344"/>
      <c r="E30" s="332">
        <v>68244895</v>
      </c>
      <c r="F30" s="332">
        <v>18336763</v>
      </c>
      <c r="G30" s="332">
        <v>10771481</v>
      </c>
      <c r="H30" s="332">
        <v>1314988</v>
      </c>
      <c r="I30" s="333">
        <v>3275683</v>
      </c>
      <c r="J30" s="333">
        <v>168367</v>
      </c>
    </row>
    <row r="31" spans="1:10" s="316" customFormat="1" ht="16.5" customHeight="1">
      <c r="A31" s="578" t="s">
        <v>563</v>
      </c>
      <c r="B31" s="578"/>
      <c r="C31" s="578"/>
      <c r="D31" s="344"/>
      <c r="E31" s="332">
        <v>76799117</v>
      </c>
      <c r="F31" s="332">
        <v>27350170</v>
      </c>
      <c r="G31" s="332">
        <v>13193349</v>
      </c>
      <c r="H31" s="332">
        <v>1633951</v>
      </c>
      <c r="I31" s="333">
        <v>5312648</v>
      </c>
      <c r="J31" s="333">
        <v>212378</v>
      </c>
    </row>
    <row r="32" spans="1:10" s="316" customFormat="1" ht="16.5" customHeight="1">
      <c r="A32" s="578" t="s">
        <v>362</v>
      </c>
      <c r="B32" s="578"/>
      <c r="C32" s="578"/>
      <c r="D32" s="344"/>
      <c r="E32" s="332">
        <v>123614640</v>
      </c>
      <c r="F32" s="332">
        <v>6665718</v>
      </c>
      <c r="G32" s="332">
        <v>14071278</v>
      </c>
      <c r="H32" s="332">
        <v>1502122</v>
      </c>
      <c r="I32" s="333">
        <v>2496013</v>
      </c>
      <c r="J32" s="333">
        <v>66604</v>
      </c>
    </row>
    <row r="33" spans="1:10" s="316" customFormat="1" ht="16.5" customHeight="1">
      <c r="A33" s="578" t="s">
        <v>365</v>
      </c>
      <c r="B33" s="578"/>
      <c r="C33" s="578"/>
      <c r="D33" s="344"/>
      <c r="E33" s="332">
        <v>46070172</v>
      </c>
      <c r="F33" s="332">
        <v>4630335</v>
      </c>
      <c r="G33" s="332">
        <v>4407834</v>
      </c>
      <c r="H33" s="332">
        <v>382372</v>
      </c>
      <c r="I33" s="333">
        <v>1534210</v>
      </c>
      <c r="J33" s="333">
        <v>41777</v>
      </c>
    </row>
    <row r="34" spans="1:10" s="316" customFormat="1" ht="16.5" customHeight="1">
      <c r="A34" s="578" t="s">
        <v>368</v>
      </c>
      <c r="B34" s="578"/>
      <c r="C34" s="578"/>
      <c r="D34" s="344"/>
      <c r="E34" s="332">
        <v>41106850</v>
      </c>
      <c r="F34" s="332">
        <v>4031113</v>
      </c>
      <c r="G34" s="332">
        <v>5678314</v>
      </c>
      <c r="H34" s="332">
        <v>680168</v>
      </c>
      <c r="I34" s="333">
        <v>1432374</v>
      </c>
      <c r="J34" s="333">
        <v>53532</v>
      </c>
    </row>
    <row r="35" spans="1:10" ht="6" customHeight="1" thickBot="1">
      <c r="A35" s="346"/>
      <c r="B35" s="346"/>
      <c r="C35" s="347"/>
      <c r="D35" s="348"/>
      <c r="E35" s="349"/>
      <c r="F35" s="349"/>
      <c r="G35" s="349"/>
      <c r="H35" s="349"/>
      <c r="I35" s="349"/>
      <c r="J35" s="349"/>
    </row>
    <row r="36" spans="1:10" ht="16.5" customHeight="1" thickTop="1">
      <c r="A36" s="570" t="s">
        <v>548</v>
      </c>
      <c r="B36" s="570"/>
      <c r="C36" s="570"/>
      <c r="D36" s="571"/>
      <c r="E36" s="319" t="s">
        <v>564</v>
      </c>
      <c r="F36" s="320" t="s">
        <v>565</v>
      </c>
      <c r="G36" s="579" t="s">
        <v>566</v>
      </c>
      <c r="H36" s="579"/>
      <c r="I36" s="579" t="s">
        <v>567</v>
      </c>
      <c r="J36" s="574"/>
    </row>
    <row r="37" spans="1:10" ht="16.5" customHeight="1">
      <c r="A37" s="572"/>
      <c r="B37" s="572"/>
      <c r="C37" s="572"/>
      <c r="D37" s="573"/>
      <c r="E37" s="323" t="s">
        <v>552</v>
      </c>
      <c r="F37" s="322" t="s">
        <v>553</v>
      </c>
      <c r="G37" s="323" t="s">
        <v>552</v>
      </c>
      <c r="H37" s="323" t="s">
        <v>553</v>
      </c>
      <c r="I37" s="323" t="s">
        <v>552</v>
      </c>
      <c r="J37" s="325" t="s">
        <v>553</v>
      </c>
    </row>
    <row r="38" spans="1:10" ht="6" customHeight="1">
      <c r="A38" s="326"/>
      <c r="B38" s="326"/>
      <c r="C38" s="326"/>
      <c r="D38" s="327"/>
      <c r="E38" s="328"/>
      <c r="F38" s="329"/>
      <c r="G38" s="328"/>
      <c r="H38" s="329"/>
      <c r="I38" s="328"/>
      <c r="J38" s="329"/>
    </row>
    <row r="39" spans="1:10" s="316" customFormat="1" ht="16.5" customHeight="1">
      <c r="A39" s="580" t="s">
        <v>554</v>
      </c>
      <c r="B39" s="580"/>
      <c r="C39" s="580"/>
      <c r="D39" s="331"/>
      <c r="E39" s="332">
        <v>106935821</v>
      </c>
      <c r="F39" s="332">
        <v>1564145441</v>
      </c>
      <c r="G39" s="332">
        <v>672283298</v>
      </c>
      <c r="H39" s="332">
        <v>9447810</v>
      </c>
      <c r="I39" s="333">
        <v>164260184</v>
      </c>
      <c r="J39" s="333">
        <v>109213307</v>
      </c>
    </row>
    <row r="40" spans="1:10" s="316" customFormat="1" ht="16.5" customHeight="1">
      <c r="A40" s="581" t="s">
        <v>568</v>
      </c>
      <c r="B40" s="581"/>
      <c r="C40" s="581"/>
      <c r="D40" s="331"/>
      <c r="E40" s="332">
        <v>107267463</v>
      </c>
      <c r="F40" s="332">
        <v>1504421736</v>
      </c>
      <c r="G40" s="332">
        <v>673182471</v>
      </c>
      <c r="H40" s="332">
        <v>9311238</v>
      </c>
      <c r="I40" s="333">
        <v>164258406</v>
      </c>
      <c r="J40" s="333">
        <v>107884334</v>
      </c>
    </row>
    <row r="41" spans="1:10" s="316" customFormat="1" ht="16.5" customHeight="1">
      <c r="A41" s="581" t="s">
        <v>569</v>
      </c>
      <c r="B41" s="581"/>
      <c r="C41" s="581"/>
      <c r="D41" s="331"/>
      <c r="E41" s="332">
        <v>107434967</v>
      </c>
      <c r="F41" s="332">
        <v>1437600043</v>
      </c>
      <c r="G41" s="332">
        <v>677684511</v>
      </c>
      <c r="H41" s="332">
        <v>9225952</v>
      </c>
      <c r="I41" s="333">
        <v>165117654</v>
      </c>
      <c r="J41" s="333">
        <v>105894081</v>
      </c>
    </row>
    <row r="42" spans="1:10" s="316" customFormat="1" ht="16.5" customHeight="1">
      <c r="A42" s="581" t="s">
        <v>555</v>
      </c>
      <c r="B42" s="581"/>
      <c r="C42" s="581"/>
      <c r="D42" s="331"/>
      <c r="E42" s="332">
        <v>107803321</v>
      </c>
      <c r="F42" s="332">
        <v>1418569897</v>
      </c>
      <c r="G42" s="332">
        <v>677569884</v>
      </c>
      <c r="H42" s="332">
        <v>9171574</v>
      </c>
      <c r="I42" s="333">
        <v>164437487</v>
      </c>
      <c r="J42" s="333">
        <v>104332065</v>
      </c>
    </row>
    <row r="43" spans="1:10" s="339" customFormat="1" ht="16.5" customHeight="1">
      <c r="A43" s="582" t="s">
        <v>556</v>
      </c>
      <c r="B43" s="582"/>
      <c r="C43" s="582"/>
      <c r="D43" s="336"/>
      <c r="E43" s="337">
        <v>108215308</v>
      </c>
      <c r="F43" s="337">
        <v>1407606439</v>
      </c>
      <c r="G43" s="337">
        <v>682522633</v>
      </c>
      <c r="H43" s="337">
        <v>9073246</v>
      </c>
      <c r="I43" s="338">
        <f>E11-G11-I11-E43-G43</f>
        <v>165466653</v>
      </c>
      <c r="J43" s="338">
        <f>F11-H11-J11-F43-H43</f>
        <v>105261803</v>
      </c>
    </row>
    <row r="44" spans="1:10" ht="16.5" customHeight="1">
      <c r="A44" s="340"/>
      <c r="B44" s="340"/>
      <c r="C44" s="340"/>
      <c r="D44" s="331"/>
      <c r="E44" s="341"/>
      <c r="F44" s="341"/>
      <c r="G44" s="341"/>
      <c r="H44" s="341"/>
      <c r="I44" s="342"/>
      <c r="J44" s="342"/>
    </row>
    <row r="45" spans="1:10" s="316" customFormat="1" ht="16.5" customHeight="1">
      <c r="A45" s="578" t="s">
        <v>301</v>
      </c>
      <c r="B45" s="578"/>
      <c r="C45" s="578"/>
      <c r="D45" s="344"/>
      <c r="E45" s="332">
        <v>28550308</v>
      </c>
      <c r="F45" s="332">
        <v>579115098</v>
      </c>
      <c r="G45" s="332">
        <v>139637782</v>
      </c>
      <c r="H45" s="332">
        <v>1557430</v>
      </c>
      <c r="I45" s="333">
        <f aca="true" t="shared" si="0" ref="I45:J48">E13-G13-I13-E45-G45</f>
        <v>41693429</v>
      </c>
      <c r="J45" s="333">
        <f t="shared" si="0"/>
        <v>32240133</v>
      </c>
    </row>
    <row r="46" spans="1:10" s="316" customFormat="1" ht="16.5" customHeight="1">
      <c r="A46" s="578" t="s">
        <v>304</v>
      </c>
      <c r="B46" s="578"/>
      <c r="C46" s="578"/>
      <c r="D46" s="344"/>
      <c r="E46" s="332">
        <v>23943606</v>
      </c>
      <c r="F46" s="332">
        <v>399820145</v>
      </c>
      <c r="G46" s="332">
        <v>17505810</v>
      </c>
      <c r="H46" s="332">
        <v>1108167</v>
      </c>
      <c r="I46" s="333">
        <f t="shared" si="0"/>
        <v>9147253</v>
      </c>
      <c r="J46" s="333">
        <f t="shared" si="0"/>
        <v>32831085</v>
      </c>
    </row>
    <row r="47" spans="1:10" s="316" customFormat="1" ht="16.5" customHeight="1">
      <c r="A47" s="578" t="s">
        <v>307</v>
      </c>
      <c r="B47" s="578"/>
      <c r="C47" s="578"/>
      <c r="D47" s="345"/>
      <c r="E47" s="332">
        <v>9752849</v>
      </c>
      <c r="F47" s="332">
        <v>108741568</v>
      </c>
      <c r="G47" s="332">
        <v>46322436</v>
      </c>
      <c r="H47" s="332">
        <v>561433</v>
      </c>
      <c r="I47" s="333">
        <f t="shared" si="0"/>
        <v>29913429</v>
      </c>
      <c r="J47" s="333">
        <f t="shared" si="0"/>
        <v>13205626</v>
      </c>
    </row>
    <row r="48" spans="1:10" s="316" customFormat="1" ht="16.5" customHeight="1">
      <c r="A48" s="578" t="s">
        <v>310</v>
      </c>
      <c r="B48" s="578"/>
      <c r="C48" s="578"/>
      <c r="D48" s="344"/>
      <c r="E48" s="332">
        <v>7119076</v>
      </c>
      <c r="F48" s="332">
        <v>67150620</v>
      </c>
      <c r="G48" s="332">
        <v>183259</v>
      </c>
      <c r="H48" s="332">
        <v>124629</v>
      </c>
      <c r="I48" s="333">
        <f t="shared" si="0"/>
        <v>1183437</v>
      </c>
      <c r="J48" s="333">
        <f t="shared" si="0"/>
        <v>5743570</v>
      </c>
    </row>
    <row r="49" spans="1:10" s="316" customFormat="1" ht="7.5" customHeight="1">
      <c r="A49" s="343"/>
      <c r="B49" s="343"/>
      <c r="C49" s="343"/>
      <c r="D49" s="344"/>
      <c r="E49" s="332"/>
      <c r="F49" s="332"/>
      <c r="G49" s="332"/>
      <c r="H49" s="332"/>
      <c r="I49" s="333"/>
      <c r="J49" s="333"/>
    </row>
    <row r="50" spans="1:10" s="316" customFormat="1" ht="16.5" customHeight="1">
      <c r="A50" s="578" t="s">
        <v>315</v>
      </c>
      <c r="B50" s="578"/>
      <c r="C50" s="578"/>
      <c r="D50" s="344"/>
      <c r="E50" s="332">
        <v>2182340</v>
      </c>
      <c r="F50" s="332">
        <v>20794122</v>
      </c>
      <c r="G50" s="332">
        <v>36604715</v>
      </c>
      <c r="H50" s="332">
        <v>256251</v>
      </c>
      <c r="I50" s="333">
        <f aca="true" t="shared" si="1" ref="I50:J54">E18-G18-I18-E50-G50</f>
        <v>2407743</v>
      </c>
      <c r="J50" s="333">
        <f t="shared" si="1"/>
        <v>2843444</v>
      </c>
    </row>
    <row r="51" spans="1:10" s="316" customFormat="1" ht="16.5" customHeight="1">
      <c r="A51" s="578" t="s">
        <v>320</v>
      </c>
      <c r="B51" s="578"/>
      <c r="C51" s="578"/>
      <c r="D51" s="344"/>
      <c r="E51" s="332">
        <v>683833</v>
      </c>
      <c r="F51" s="332">
        <v>3293975</v>
      </c>
      <c r="G51" s="332">
        <v>20460017</v>
      </c>
      <c r="H51" s="332">
        <v>370574</v>
      </c>
      <c r="I51" s="333">
        <f>E19-G19-I19-E51-G51</f>
        <v>2918826</v>
      </c>
      <c r="J51" s="333">
        <f t="shared" si="1"/>
        <v>62175</v>
      </c>
    </row>
    <row r="52" spans="1:10" s="316" customFormat="1" ht="16.5" customHeight="1">
      <c r="A52" s="578" t="s">
        <v>557</v>
      </c>
      <c r="B52" s="578"/>
      <c r="C52" s="578"/>
      <c r="D52" s="344"/>
      <c r="E52" s="332">
        <v>1413656</v>
      </c>
      <c r="F52" s="332">
        <v>10967446</v>
      </c>
      <c r="G52" s="332">
        <v>8316484</v>
      </c>
      <c r="H52" s="332">
        <v>182191</v>
      </c>
      <c r="I52" s="333">
        <f t="shared" si="1"/>
        <v>1856913</v>
      </c>
      <c r="J52" s="333">
        <f t="shared" si="1"/>
        <v>333000</v>
      </c>
    </row>
    <row r="53" spans="1:10" s="316" customFormat="1" ht="16.5" customHeight="1">
      <c r="A53" s="578" t="s">
        <v>558</v>
      </c>
      <c r="B53" s="578"/>
      <c r="C53" s="578"/>
      <c r="D53" s="344"/>
      <c r="E53" s="332">
        <v>3781600</v>
      </c>
      <c r="F53" s="332">
        <v>26473220</v>
      </c>
      <c r="G53" s="332">
        <v>44492752</v>
      </c>
      <c r="H53" s="332">
        <v>681166</v>
      </c>
      <c r="I53" s="333">
        <f t="shared" si="1"/>
        <v>9690138</v>
      </c>
      <c r="J53" s="333">
        <f t="shared" si="1"/>
        <v>1110687</v>
      </c>
    </row>
    <row r="54" spans="1:10" s="316" customFormat="1" ht="16.5" customHeight="1">
      <c r="A54" s="578" t="s">
        <v>332</v>
      </c>
      <c r="B54" s="578"/>
      <c r="C54" s="578"/>
      <c r="D54" s="344"/>
      <c r="E54" s="332">
        <v>1574154</v>
      </c>
      <c r="F54" s="332">
        <v>10925933</v>
      </c>
      <c r="G54" s="332">
        <v>30389504</v>
      </c>
      <c r="H54" s="332">
        <v>399206</v>
      </c>
      <c r="I54" s="333">
        <f t="shared" si="1"/>
        <v>5814108</v>
      </c>
      <c r="J54" s="333">
        <f t="shared" si="1"/>
        <v>1423856</v>
      </c>
    </row>
    <row r="55" spans="1:10" s="316" customFormat="1" ht="7.5" customHeight="1">
      <c r="A55" s="343"/>
      <c r="B55" s="343"/>
      <c r="C55" s="343"/>
      <c r="D55" s="344"/>
      <c r="E55" s="332"/>
      <c r="F55" s="332"/>
      <c r="G55" s="332"/>
      <c r="H55" s="332"/>
      <c r="I55" s="333"/>
      <c r="J55" s="333"/>
    </row>
    <row r="56" spans="1:10" s="339" customFormat="1" ht="16.5" customHeight="1">
      <c r="A56" s="578" t="s">
        <v>559</v>
      </c>
      <c r="B56" s="578"/>
      <c r="C56" s="578"/>
      <c r="D56" s="344"/>
      <c r="E56" s="332">
        <v>3261852</v>
      </c>
      <c r="F56" s="332">
        <v>25604040</v>
      </c>
      <c r="G56" s="332">
        <v>21139315</v>
      </c>
      <c r="H56" s="332">
        <v>239152</v>
      </c>
      <c r="I56" s="333">
        <f aca="true" t="shared" si="2" ref="I56:J60">E24-G24-I24-E56-G56</f>
        <v>4467957</v>
      </c>
      <c r="J56" s="333">
        <f t="shared" si="2"/>
        <v>3131206</v>
      </c>
    </row>
    <row r="57" spans="1:10" s="316" customFormat="1" ht="16.5" customHeight="1">
      <c r="A57" s="578" t="s">
        <v>560</v>
      </c>
      <c r="B57" s="578"/>
      <c r="C57" s="578"/>
      <c r="D57" s="344"/>
      <c r="E57" s="332">
        <v>5109254</v>
      </c>
      <c r="F57" s="332">
        <v>37406850</v>
      </c>
      <c r="G57" s="332">
        <v>23288053</v>
      </c>
      <c r="H57" s="332">
        <v>378139</v>
      </c>
      <c r="I57" s="333">
        <f t="shared" si="2"/>
        <v>2832531</v>
      </c>
      <c r="J57" s="333">
        <f t="shared" si="2"/>
        <v>2254796</v>
      </c>
    </row>
    <row r="58" spans="1:10" s="316" customFormat="1" ht="16.5" customHeight="1">
      <c r="A58" s="578" t="s">
        <v>561</v>
      </c>
      <c r="B58" s="578"/>
      <c r="C58" s="578"/>
      <c r="D58" s="344"/>
      <c r="E58" s="332">
        <v>4134032</v>
      </c>
      <c r="F58" s="332">
        <v>28225041</v>
      </c>
      <c r="G58" s="332">
        <v>11178086</v>
      </c>
      <c r="H58" s="332">
        <v>188919</v>
      </c>
      <c r="I58" s="333">
        <f t="shared" si="2"/>
        <v>2370631</v>
      </c>
      <c r="J58" s="333">
        <f t="shared" si="2"/>
        <v>1896981</v>
      </c>
    </row>
    <row r="59" spans="1:10" s="316" customFormat="1" ht="16.5" customHeight="1">
      <c r="A59" s="578" t="s">
        <v>347</v>
      </c>
      <c r="B59" s="578"/>
      <c r="C59" s="578"/>
      <c r="D59" s="344"/>
      <c r="E59" s="332">
        <v>1163571</v>
      </c>
      <c r="F59" s="332">
        <v>17472504</v>
      </c>
      <c r="G59" s="332">
        <v>30497</v>
      </c>
      <c r="H59" s="332">
        <v>647</v>
      </c>
      <c r="I59" s="333">
        <f t="shared" si="2"/>
        <v>52793</v>
      </c>
      <c r="J59" s="333">
        <f t="shared" si="2"/>
        <v>188103</v>
      </c>
    </row>
    <row r="60" spans="1:10" s="316" customFormat="1" ht="16.5" customHeight="1">
      <c r="A60" s="578" t="s">
        <v>350</v>
      </c>
      <c r="B60" s="578"/>
      <c r="C60" s="578"/>
      <c r="D60" s="344"/>
      <c r="E60" s="332">
        <v>5770249</v>
      </c>
      <c r="F60" s="332">
        <v>25514207</v>
      </c>
      <c r="G60" s="332">
        <v>39187756</v>
      </c>
      <c r="H60" s="332">
        <v>592776</v>
      </c>
      <c r="I60" s="333">
        <f t="shared" si="2"/>
        <v>11016070</v>
      </c>
      <c r="J60" s="333">
        <f t="shared" si="2"/>
        <v>1573537</v>
      </c>
    </row>
    <row r="61" spans="1:10" s="316" customFormat="1" ht="7.5" customHeight="1">
      <c r="A61" s="343"/>
      <c r="B61" s="343"/>
      <c r="C61" s="343"/>
      <c r="D61" s="344"/>
      <c r="E61" s="332"/>
      <c r="F61" s="332"/>
      <c r="G61" s="332"/>
      <c r="H61" s="332"/>
      <c r="I61" s="333"/>
      <c r="J61" s="333"/>
    </row>
    <row r="62" spans="1:10" s="316" customFormat="1" ht="16.5" customHeight="1">
      <c r="A62" s="578" t="s">
        <v>562</v>
      </c>
      <c r="B62" s="578"/>
      <c r="C62" s="578"/>
      <c r="D62" s="344"/>
      <c r="E62" s="332">
        <v>2587483</v>
      </c>
      <c r="F62" s="332">
        <v>15302939</v>
      </c>
      <c r="G62" s="332">
        <v>45218000</v>
      </c>
      <c r="H62" s="332">
        <v>525486</v>
      </c>
      <c r="I62" s="333">
        <f aca="true" t="shared" si="3" ref="I62:J66">E30-G30-I30-E62-G62</f>
        <v>6392248</v>
      </c>
      <c r="J62" s="333">
        <f t="shared" si="3"/>
        <v>1024983</v>
      </c>
    </row>
    <row r="63" spans="1:10" s="316" customFormat="1" ht="16.5" customHeight="1">
      <c r="A63" s="578" t="s">
        <v>563</v>
      </c>
      <c r="B63" s="578"/>
      <c r="C63" s="578"/>
      <c r="D63" s="344"/>
      <c r="E63" s="332">
        <v>3748659</v>
      </c>
      <c r="F63" s="332">
        <v>20524256</v>
      </c>
      <c r="G63" s="332">
        <v>41601039</v>
      </c>
      <c r="H63" s="332">
        <v>500610</v>
      </c>
      <c r="I63" s="333">
        <f t="shared" si="3"/>
        <v>12943422</v>
      </c>
      <c r="J63" s="333">
        <f t="shared" si="3"/>
        <v>4478975</v>
      </c>
    </row>
    <row r="64" spans="1:10" s="316" customFormat="1" ht="16.5" customHeight="1">
      <c r="A64" s="578" t="s">
        <v>362</v>
      </c>
      <c r="B64" s="578"/>
      <c r="C64" s="578"/>
      <c r="D64" s="344"/>
      <c r="E64" s="332">
        <v>1646395</v>
      </c>
      <c r="F64" s="332">
        <v>3585596</v>
      </c>
      <c r="G64" s="332">
        <v>96920759</v>
      </c>
      <c r="H64" s="332">
        <v>1012234</v>
      </c>
      <c r="I64" s="333">
        <f t="shared" si="3"/>
        <v>8480195</v>
      </c>
      <c r="J64" s="333">
        <f t="shared" si="3"/>
        <v>499162</v>
      </c>
    </row>
    <row r="65" spans="1:10" s="316" customFormat="1" ht="16.5" customHeight="1">
      <c r="A65" s="578" t="s">
        <v>365</v>
      </c>
      <c r="B65" s="578"/>
      <c r="C65" s="578"/>
      <c r="D65" s="344"/>
      <c r="E65" s="332">
        <v>926428</v>
      </c>
      <c r="F65" s="332">
        <v>3870232</v>
      </c>
      <c r="G65" s="332">
        <v>35733622</v>
      </c>
      <c r="H65" s="332">
        <v>207327</v>
      </c>
      <c r="I65" s="333">
        <f t="shared" si="3"/>
        <v>3468078</v>
      </c>
      <c r="J65" s="333">
        <f t="shared" si="3"/>
        <v>128627</v>
      </c>
    </row>
    <row r="66" spans="1:10" s="316" customFormat="1" ht="16.5" customHeight="1">
      <c r="A66" s="578" t="s">
        <v>368</v>
      </c>
      <c r="B66" s="578"/>
      <c r="C66" s="578"/>
      <c r="D66" s="344"/>
      <c r="E66" s="332">
        <v>865963</v>
      </c>
      <c r="F66" s="332">
        <v>2818647</v>
      </c>
      <c r="G66" s="332">
        <v>24312747</v>
      </c>
      <c r="H66" s="332">
        <v>186909</v>
      </c>
      <c r="I66" s="333">
        <f t="shared" si="3"/>
        <v>8817452</v>
      </c>
      <c r="J66" s="333">
        <f t="shared" si="3"/>
        <v>291857</v>
      </c>
    </row>
    <row r="67" spans="1:10" ht="6" customHeight="1" thickBot="1">
      <c r="A67" s="346"/>
      <c r="B67" s="346"/>
      <c r="C67" s="347"/>
      <c r="D67" s="348"/>
      <c r="E67" s="349"/>
      <c r="F67" s="350"/>
      <c r="G67" s="350"/>
      <c r="H67" s="350"/>
      <c r="I67" s="350"/>
      <c r="J67" s="350"/>
    </row>
    <row r="68" ht="7.5" customHeight="1" thickTop="1"/>
    <row r="69" spans="1:2" ht="13.5">
      <c r="A69" s="351" t="s">
        <v>570</v>
      </c>
      <c r="B69" s="351"/>
    </row>
  </sheetData>
  <sheetProtection/>
  <mergeCells count="53">
    <mergeCell ref="A56:C56"/>
    <mergeCell ref="A64:C64"/>
    <mergeCell ref="A65:C65"/>
    <mergeCell ref="A66:C66"/>
    <mergeCell ref="A57:C57"/>
    <mergeCell ref="A58:C58"/>
    <mergeCell ref="A59:C59"/>
    <mergeCell ref="A60:C60"/>
    <mergeCell ref="A62:C62"/>
    <mergeCell ref="A63:C63"/>
    <mergeCell ref="A48:C48"/>
    <mergeCell ref="A50:C50"/>
    <mergeCell ref="A51:C51"/>
    <mergeCell ref="A52:C52"/>
    <mergeCell ref="A53:C53"/>
    <mergeCell ref="A54:C54"/>
    <mergeCell ref="A41:C41"/>
    <mergeCell ref="A42:C42"/>
    <mergeCell ref="A43:C43"/>
    <mergeCell ref="A45:C45"/>
    <mergeCell ref="A46:C46"/>
    <mergeCell ref="A47:C47"/>
    <mergeCell ref="A34:C34"/>
    <mergeCell ref="A36:D37"/>
    <mergeCell ref="G36:H36"/>
    <mergeCell ref="I36:J36"/>
    <mergeCell ref="A39:C39"/>
    <mergeCell ref="A40:C40"/>
    <mergeCell ref="A27:C27"/>
    <mergeCell ref="A28:C28"/>
    <mergeCell ref="A30:C30"/>
    <mergeCell ref="A31:C31"/>
    <mergeCell ref="A32:C32"/>
    <mergeCell ref="A33:C33"/>
    <mergeCell ref="A20:C20"/>
    <mergeCell ref="A21:C21"/>
    <mergeCell ref="A22:C22"/>
    <mergeCell ref="A24:C24"/>
    <mergeCell ref="A25:C25"/>
    <mergeCell ref="A26:C26"/>
    <mergeCell ref="A13:C13"/>
    <mergeCell ref="A14:C14"/>
    <mergeCell ref="A15:C15"/>
    <mergeCell ref="A16:C16"/>
    <mergeCell ref="A18:C18"/>
    <mergeCell ref="A19:C19"/>
    <mergeCell ref="A1:J1"/>
    <mergeCell ref="A2:F2"/>
    <mergeCell ref="A3:F3"/>
    <mergeCell ref="A4:D5"/>
    <mergeCell ref="E4:F4"/>
    <mergeCell ref="G4:H4"/>
    <mergeCell ref="I4:J4"/>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4" r:id="rId1"/>
  <headerFooter scaleWithDoc="0" alignWithMargins="0">
    <oddHeader>&amp;L&amp;"ＭＳ 明朝,標準"&amp;9 86　財政</oddHeader>
  </headerFooter>
  <rowBreaks count="1" manualBreakCount="1">
    <brk id="69" max="8" man="1"/>
  </rowBreaks>
</worksheet>
</file>

<file path=xl/worksheets/sheet13.xml><?xml version="1.0" encoding="utf-8"?>
<worksheet xmlns="http://schemas.openxmlformats.org/spreadsheetml/2006/main" xmlns:r="http://schemas.openxmlformats.org/officeDocument/2006/relationships">
  <dimension ref="A1:P56"/>
  <sheetViews>
    <sheetView showGridLines="0" view="pageBreakPreview" zoomScale="90" zoomScaleSheetLayoutView="90" zoomScalePageLayoutView="0" workbookViewId="0" topLeftCell="A1">
      <selection activeCell="A12" sqref="A12"/>
    </sheetView>
  </sheetViews>
  <sheetFormatPr defaultColWidth="9.00390625" defaultRowHeight="13.5"/>
  <cols>
    <col min="1" max="1" width="7.00390625" style="409" customWidth="1"/>
    <col min="2" max="2" width="2.625" style="363" customWidth="1"/>
    <col min="3" max="3" width="11.75390625" style="363" customWidth="1"/>
    <col min="4" max="4" width="13.75390625" style="363" customWidth="1"/>
    <col min="5" max="5" width="15.00390625" style="363" customWidth="1"/>
    <col min="6" max="6" width="11.75390625" style="363" customWidth="1"/>
    <col min="7" max="7" width="13.75390625" style="363" customWidth="1"/>
    <col min="8" max="8" width="15.00390625" style="363" customWidth="1"/>
    <col min="9" max="9" width="12.25390625" style="363" customWidth="1"/>
    <col min="10" max="10" width="13.75390625" style="363" customWidth="1"/>
    <col min="11" max="11" width="14.875" style="363" customWidth="1"/>
    <col min="12" max="12" width="5.625" style="363" customWidth="1"/>
    <col min="13" max="21" width="6.00390625" style="363" bestFit="1" customWidth="1"/>
    <col min="22" max="16384" width="9.00390625" style="363" customWidth="1"/>
  </cols>
  <sheetData>
    <row r="1" spans="1:11" s="352" customFormat="1" ht="25.5" customHeight="1">
      <c r="A1" s="583" t="s">
        <v>571</v>
      </c>
      <c r="B1" s="583"/>
      <c r="C1" s="583"/>
      <c r="D1" s="583"/>
      <c r="E1" s="583"/>
      <c r="F1" s="583"/>
      <c r="G1" s="583"/>
      <c r="H1" s="583"/>
      <c r="I1" s="583"/>
      <c r="J1" s="583"/>
      <c r="K1" s="583"/>
    </row>
    <row r="2" spans="1:11" s="352" customFormat="1" ht="21.75" customHeight="1">
      <c r="A2" s="353" t="s">
        <v>572</v>
      </c>
      <c r="D2" s="354"/>
      <c r="F2" s="355"/>
      <c r="H2" s="356"/>
      <c r="I2" s="356"/>
      <c r="J2" s="357" t="s">
        <v>573</v>
      </c>
      <c r="K2" s="357"/>
    </row>
    <row r="3" spans="1:11" s="362" customFormat="1" ht="21.75" customHeight="1" thickBot="1">
      <c r="A3" s="358" t="s">
        <v>574</v>
      </c>
      <c r="B3" s="359"/>
      <c r="C3" s="359"/>
      <c r="D3" s="359"/>
      <c r="E3" s="359"/>
      <c r="F3" s="360"/>
      <c r="G3" s="361"/>
      <c r="H3" s="360"/>
      <c r="I3" s="360"/>
      <c r="J3" s="360"/>
      <c r="K3" s="360"/>
    </row>
    <row r="4" spans="1:11" ht="30" customHeight="1" thickTop="1">
      <c r="A4" s="584" t="s">
        <v>575</v>
      </c>
      <c r="B4" s="585"/>
      <c r="C4" s="588" t="s">
        <v>576</v>
      </c>
      <c r="D4" s="588"/>
      <c r="E4" s="588"/>
      <c r="F4" s="588"/>
      <c r="G4" s="588"/>
      <c r="H4" s="588"/>
      <c r="I4" s="589" t="s">
        <v>577</v>
      </c>
      <c r="J4" s="590"/>
      <c r="K4" s="590"/>
    </row>
    <row r="5" spans="1:11" ht="30" customHeight="1">
      <c r="A5" s="586"/>
      <c r="B5" s="587"/>
      <c r="C5" s="591" t="s">
        <v>578</v>
      </c>
      <c r="D5" s="592"/>
      <c r="E5" s="593" t="s">
        <v>579</v>
      </c>
      <c r="F5" s="593"/>
      <c r="G5" s="593" t="s">
        <v>580</v>
      </c>
      <c r="H5" s="593"/>
      <c r="I5" s="365" t="s">
        <v>578</v>
      </c>
      <c r="J5" s="364" t="s">
        <v>579</v>
      </c>
      <c r="K5" s="366" t="s">
        <v>581</v>
      </c>
    </row>
    <row r="6" spans="1:11" ht="15" customHeight="1">
      <c r="A6" s="367"/>
      <c r="B6" s="368"/>
      <c r="C6" s="369"/>
      <c r="D6" s="370"/>
      <c r="E6" s="370"/>
      <c r="F6" s="370"/>
      <c r="G6" s="370"/>
      <c r="H6" s="370"/>
      <c r="I6" s="370"/>
      <c r="J6" s="370"/>
      <c r="K6" s="370"/>
    </row>
    <row r="7" spans="1:11" s="356" customFormat="1" ht="19.5" customHeight="1">
      <c r="A7" s="371" t="s">
        <v>582</v>
      </c>
      <c r="B7" s="372" t="s">
        <v>583</v>
      </c>
      <c r="C7" s="373"/>
      <c r="D7" s="374">
        <v>364321</v>
      </c>
      <c r="E7" s="594">
        <v>31904754</v>
      </c>
      <c r="F7" s="594"/>
      <c r="G7" s="594">
        <v>457189949</v>
      </c>
      <c r="H7" s="594"/>
      <c r="I7" s="375">
        <v>210213</v>
      </c>
      <c r="J7" s="375">
        <v>24605889</v>
      </c>
      <c r="K7" s="375">
        <v>415396051</v>
      </c>
    </row>
    <row r="8" spans="1:11" s="356" customFormat="1" ht="19.5" customHeight="1">
      <c r="A8" s="371" t="s">
        <v>584</v>
      </c>
      <c r="B8" s="376"/>
      <c r="C8" s="377"/>
      <c r="D8" s="375">
        <v>363397</v>
      </c>
      <c r="E8" s="594">
        <v>31970174</v>
      </c>
      <c r="F8" s="594"/>
      <c r="G8" s="594">
        <v>468605972</v>
      </c>
      <c r="H8" s="594"/>
      <c r="I8" s="375">
        <v>210279</v>
      </c>
      <c r="J8" s="375">
        <v>24689950</v>
      </c>
      <c r="K8" s="375">
        <v>425600981</v>
      </c>
    </row>
    <row r="9" spans="1:11" s="356" customFormat="1" ht="19.5" customHeight="1">
      <c r="A9" s="371" t="s">
        <v>585</v>
      </c>
      <c r="B9" s="376"/>
      <c r="C9" s="377"/>
      <c r="D9" s="375">
        <v>365330</v>
      </c>
      <c r="E9" s="594">
        <v>32057977</v>
      </c>
      <c r="F9" s="594"/>
      <c r="G9" s="594">
        <v>451968302</v>
      </c>
      <c r="H9" s="594"/>
      <c r="I9" s="375">
        <v>212548</v>
      </c>
      <c r="J9" s="375">
        <v>24804664</v>
      </c>
      <c r="K9" s="375">
        <v>410542888</v>
      </c>
    </row>
    <row r="10" spans="1:11" s="356" customFormat="1" ht="19.5" customHeight="1">
      <c r="A10" s="371" t="s">
        <v>586</v>
      </c>
      <c r="B10" s="376"/>
      <c r="C10" s="377"/>
      <c r="D10" s="375">
        <v>364653</v>
      </c>
      <c r="E10" s="594">
        <v>32165006</v>
      </c>
      <c r="F10" s="594"/>
      <c r="G10" s="594">
        <v>463748109</v>
      </c>
      <c r="H10" s="594"/>
      <c r="I10" s="375">
        <v>212521</v>
      </c>
      <c r="J10" s="375">
        <v>24928131</v>
      </c>
      <c r="K10" s="375">
        <v>421583100</v>
      </c>
    </row>
    <row r="11" spans="1:11" s="382" customFormat="1" ht="19.5" customHeight="1">
      <c r="A11" s="378" t="s">
        <v>587</v>
      </c>
      <c r="B11" s="379"/>
      <c r="C11" s="380"/>
      <c r="D11" s="381">
        <v>364097</v>
      </c>
      <c r="E11" s="595">
        <v>32242011</v>
      </c>
      <c r="F11" s="595"/>
      <c r="G11" s="595">
        <v>475577508</v>
      </c>
      <c r="H11" s="595"/>
      <c r="I11" s="381">
        <v>212884</v>
      </c>
      <c r="J11" s="381">
        <v>25035551</v>
      </c>
      <c r="K11" s="381">
        <v>432639049</v>
      </c>
    </row>
    <row r="12" spans="1:11" s="385" customFormat="1" ht="18.75" customHeight="1">
      <c r="A12" s="383"/>
      <c r="B12" s="376"/>
      <c r="C12" s="377"/>
      <c r="D12" s="384"/>
      <c r="E12" s="384"/>
      <c r="F12" s="384"/>
      <c r="G12" s="384"/>
      <c r="H12" s="384"/>
      <c r="I12" s="384"/>
      <c r="J12" s="384"/>
      <c r="K12" s="384"/>
    </row>
    <row r="13" spans="1:11" s="356" customFormat="1" ht="18.75" customHeight="1">
      <c r="A13" s="596" t="s">
        <v>588</v>
      </c>
      <c r="B13" s="597"/>
      <c r="C13" s="386"/>
      <c r="D13" s="387">
        <v>219778</v>
      </c>
      <c r="E13" s="598">
        <v>19998564</v>
      </c>
      <c r="F13" s="598"/>
      <c r="G13" s="598">
        <v>323411866</v>
      </c>
      <c r="H13" s="598"/>
      <c r="I13" s="375">
        <v>143428</v>
      </c>
      <c r="J13" s="375">
        <v>16547762</v>
      </c>
      <c r="K13" s="375">
        <v>300503461</v>
      </c>
    </row>
    <row r="14" spans="1:11" s="356" customFormat="1" ht="18.75" customHeight="1">
      <c r="A14" s="596" t="s">
        <v>589</v>
      </c>
      <c r="B14" s="597"/>
      <c r="C14" s="386"/>
      <c r="D14" s="387">
        <v>144319</v>
      </c>
      <c r="E14" s="598">
        <v>12243447</v>
      </c>
      <c r="F14" s="598"/>
      <c r="G14" s="598">
        <v>152165642</v>
      </c>
      <c r="H14" s="598"/>
      <c r="I14" s="375">
        <v>69456</v>
      </c>
      <c r="J14" s="375">
        <v>8487789</v>
      </c>
      <c r="K14" s="375">
        <v>132135588</v>
      </c>
    </row>
    <row r="15" spans="1:11" ht="13.5" customHeight="1" thickBot="1">
      <c r="A15" s="358"/>
      <c r="B15" s="388"/>
      <c r="C15" s="389"/>
      <c r="D15" s="389"/>
      <c r="E15" s="389"/>
      <c r="F15" s="389"/>
      <c r="G15" s="389"/>
      <c r="H15" s="389"/>
      <c r="I15" s="389"/>
      <c r="J15" s="389"/>
      <c r="K15" s="389"/>
    </row>
    <row r="16" spans="1:11" ht="30" customHeight="1" thickTop="1">
      <c r="A16" s="584" t="s">
        <v>575</v>
      </c>
      <c r="B16" s="585"/>
      <c r="C16" s="599" t="s">
        <v>590</v>
      </c>
      <c r="D16" s="600"/>
      <c r="E16" s="601"/>
      <c r="F16" s="599" t="s">
        <v>591</v>
      </c>
      <c r="G16" s="602"/>
      <c r="H16" s="603"/>
      <c r="I16" s="599" t="s">
        <v>592</v>
      </c>
      <c r="J16" s="600"/>
      <c r="K16" s="600"/>
    </row>
    <row r="17" spans="1:11" ht="30" customHeight="1">
      <c r="A17" s="586"/>
      <c r="B17" s="587"/>
      <c r="C17" s="365" t="s">
        <v>578</v>
      </c>
      <c r="D17" s="364" t="s">
        <v>579</v>
      </c>
      <c r="E17" s="390" t="s">
        <v>581</v>
      </c>
      <c r="F17" s="365" t="s">
        <v>578</v>
      </c>
      <c r="G17" s="364" t="s">
        <v>579</v>
      </c>
      <c r="H17" s="390" t="s">
        <v>581</v>
      </c>
      <c r="I17" s="365" t="s">
        <v>593</v>
      </c>
      <c r="J17" s="364" t="s">
        <v>594</v>
      </c>
      <c r="K17" s="366" t="s">
        <v>581</v>
      </c>
    </row>
    <row r="18" spans="1:11" ht="15" customHeight="1">
      <c r="A18" s="367"/>
      <c r="B18" s="368"/>
      <c r="C18" s="370"/>
      <c r="D18" s="370"/>
      <c r="E18" s="370"/>
      <c r="F18" s="370"/>
      <c r="G18" s="370"/>
      <c r="H18" s="370"/>
      <c r="I18" s="370"/>
      <c r="J18" s="370"/>
      <c r="K18" s="391"/>
    </row>
    <row r="19" spans="1:11" s="356" customFormat="1" ht="19.5" customHeight="1">
      <c r="A19" s="371" t="s">
        <v>582</v>
      </c>
      <c r="B19" s="372" t="s">
        <v>583</v>
      </c>
      <c r="C19" s="375">
        <v>4667</v>
      </c>
      <c r="D19" s="375">
        <v>524411</v>
      </c>
      <c r="E19" s="375">
        <v>8671096</v>
      </c>
      <c r="F19" s="374">
        <v>4567</v>
      </c>
      <c r="G19" s="375">
        <v>453984</v>
      </c>
      <c r="H19" s="392">
        <v>2471216</v>
      </c>
      <c r="I19" s="375">
        <v>144874</v>
      </c>
      <c r="J19" s="375">
        <v>6320470</v>
      </c>
      <c r="K19" s="375">
        <v>30651586</v>
      </c>
    </row>
    <row r="20" spans="1:11" s="356" customFormat="1" ht="19.5" customHeight="1">
      <c r="A20" s="371" t="s">
        <v>584</v>
      </c>
      <c r="B20" s="376"/>
      <c r="C20" s="375">
        <v>4669</v>
      </c>
      <c r="D20" s="375">
        <v>526380</v>
      </c>
      <c r="E20" s="375">
        <v>9050203</v>
      </c>
      <c r="F20" s="374">
        <v>4551</v>
      </c>
      <c r="G20" s="375">
        <v>454511</v>
      </c>
      <c r="H20" s="375">
        <v>2583588</v>
      </c>
      <c r="I20" s="375">
        <v>143898</v>
      </c>
      <c r="J20" s="375">
        <v>6299333</v>
      </c>
      <c r="K20" s="375">
        <v>31371200</v>
      </c>
    </row>
    <row r="21" spans="1:11" s="356" customFormat="1" ht="19.5" customHeight="1">
      <c r="A21" s="371" t="s">
        <v>595</v>
      </c>
      <c r="B21" s="376"/>
      <c r="C21" s="375">
        <v>4744</v>
      </c>
      <c r="D21" s="375">
        <v>524609</v>
      </c>
      <c r="E21" s="375">
        <v>8769993</v>
      </c>
      <c r="F21" s="374">
        <v>4672</v>
      </c>
      <c r="G21" s="375">
        <v>462719</v>
      </c>
      <c r="H21" s="375">
        <v>2623173</v>
      </c>
      <c r="I21" s="375">
        <v>143366</v>
      </c>
      <c r="J21" s="375">
        <v>6265985</v>
      </c>
      <c r="K21" s="375">
        <v>30032248</v>
      </c>
    </row>
    <row r="22" spans="1:11" s="356" customFormat="1" ht="19.5" customHeight="1">
      <c r="A22" s="371" t="s">
        <v>596</v>
      </c>
      <c r="B22" s="376"/>
      <c r="C22" s="375">
        <v>4750</v>
      </c>
      <c r="D22" s="375">
        <v>528303</v>
      </c>
      <c r="E22" s="375">
        <v>9193523</v>
      </c>
      <c r="F22" s="374">
        <v>4870</v>
      </c>
      <c r="G22" s="375">
        <v>468008</v>
      </c>
      <c r="H22" s="375">
        <v>2741295</v>
      </c>
      <c r="I22" s="375">
        <v>142512</v>
      </c>
      <c r="J22" s="375">
        <v>6240564</v>
      </c>
      <c r="K22" s="375">
        <v>30230191</v>
      </c>
    </row>
    <row r="23" spans="1:11" s="382" customFormat="1" ht="19.5" customHeight="1">
      <c r="A23" s="378" t="s">
        <v>597</v>
      </c>
      <c r="B23" s="379"/>
      <c r="C23" s="381">
        <v>4782</v>
      </c>
      <c r="D23" s="381">
        <v>530992</v>
      </c>
      <c r="E23" s="381">
        <v>9628573</v>
      </c>
      <c r="F23" s="393">
        <v>4882</v>
      </c>
      <c r="G23" s="381">
        <v>465286</v>
      </c>
      <c r="H23" s="381">
        <v>2827984</v>
      </c>
      <c r="I23" s="381">
        <v>141549</v>
      </c>
      <c r="J23" s="381">
        <v>6210182</v>
      </c>
      <c r="K23" s="381">
        <v>30481902</v>
      </c>
    </row>
    <row r="24" spans="1:11" s="385" customFormat="1" ht="18.75" customHeight="1">
      <c r="A24" s="383"/>
      <c r="B24" s="376"/>
      <c r="C24" s="384"/>
      <c r="D24" s="384"/>
      <c r="E24" s="384"/>
      <c r="F24" s="394"/>
      <c r="G24" s="384"/>
      <c r="H24" s="384"/>
      <c r="I24" s="384"/>
      <c r="J24" s="384"/>
      <c r="K24" s="384"/>
    </row>
    <row r="25" spans="1:11" s="356" customFormat="1" ht="18.75" customHeight="1">
      <c r="A25" s="596" t="s">
        <v>598</v>
      </c>
      <c r="B25" s="597"/>
      <c r="C25" s="375">
        <v>3210</v>
      </c>
      <c r="D25" s="375">
        <v>346543</v>
      </c>
      <c r="E25" s="375">
        <v>6817817</v>
      </c>
      <c r="F25" s="374">
        <v>2157</v>
      </c>
      <c r="G25" s="375">
        <v>255859</v>
      </c>
      <c r="H25" s="375">
        <v>1349886</v>
      </c>
      <c r="I25" s="375">
        <v>70983</v>
      </c>
      <c r="J25" s="375">
        <v>2848400</v>
      </c>
      <c r="K25" s="375">
        <v>14740702</v>
      </c>
    </row>
    <row r="26" spans="1:11" s="356" customFormat="1" ht="18.75" customHeight="1">
      <c r="A26" s="596" t="s">
        <v>599</v>
      </c>
      <c r="B26" s="597"/>
      <c r="C26" s="375">
        <v>1572</v>
      </c>
      <c r="D26" s="375">
        <v>184449</v>
      </c>
      <c r="E26" s="375">
        <v>2810756</v>
      </c>
      <c r="F26" s="374">
        <v>2725</v>
      </c>
      <c r="G26" s="375">
        <v>209427</v>
      </c>
      <c r="H26" s="375">
        <v>1478098</v>
      </c>
      <c r="I26" s="375">
        <v>70566</v>
      </c>
      <c r="J26" s="375">
        <v>3361782</v>
      </c>
      <c r="K26" s="375">
        <v>15741200</v>
      </c>
    </row>
    <row r="27" spans="1:11" ht="13.5" customHeight="1" thickBot="1">
      <c r="A27" s="358"/>
      <c r="B27" s="388"/>
      <c r="C27" s="389"/>
      <c r="D27" s="389"/>
      <c r="E27" s="389"/>
      <c r="F27" s="389"/>
      <c r="G27" s="389"/>
      <c r="H27" s="389"/>
      <c r="I27" s="389"/>
      <c r="J27" s="389"/>
      <c r="K27" s="389"/>
    </row>
    <row r="28" spans="1:11" ht="7.5" customHeight="1" thickTop="1">
      <c r="A28" s="395"/>
      <c r="B28" s="396"/>
      <c r="C28" s="396"/>
      <c r="D28" s="396"/>
      <c r="E28" s="396"/>
      <c r="F28" s="396"/>
      <c r="G28" s="396"/>
      <c r="H28" s="396"/>
      <c r="I28" s="396"/>
      <c r="J28" s="396"/>
      <c r="K28" s="396"/>
    </row>
    <row r="29" spans="1:16" ht="15" customHeight="1">
      <c r="A29" s="604" t="s">
        <v>600</v>
      </c>
      <c r="B29" s="604"/>
      <c r="C29" s="604"/>
      <c r="D29" s="604"/>
      <c r="E29" s="604"/>
      <c r="F29" s="604"/>
      <c r="G29" s="604"/>
      <c r="H29" s="604"/>
      <c r="I29" s="604"/>
      <c r="J29" s="395"/>
      <c r="K29" s="397"/>
      <c r="L29" s="398"/>
      <c r="M29" s="398"/>
      <c r="N29" s="398"/>
      <c r="O29" s="396"/>
      <c r="P29" s="396"/>
    </row>
    <row r="30" spans="1:16" ht="15" customHeight="1">
      <c r="A30" s="399" t="s">
        <v>601</v>
      </c>
      <c r="B30" s="400"/>
      <c r="C30" s="400"/>
      <c r="D30" s="400"/>
      <c r="E30" s="400"/>
      <c r="F30" s="400"/>
      <c r="G30" s="400"/>
      <c r="H30" s="400"/>
      <c r="I30" s="400"/>
      <c r="J30" s="400"/>
      <c r="K30" s="397"/>
      <c r="L30" s="398"/>
      <c r="M30" s="398"/>
      <c r="N30" s="398"/>
      <c r="O30" s="396"/>
      <c r="P30" s="396"/>
    </row>
    <row r="31" spans="1:16" ht="13.5">
      <c r="A31" s="395" t="s">
        <v>602</v>
      </c>
      <c r="B31" s="396"/>
      <c r="C31" s="396"/>
      <c r="D31" s="396"/>
      <c r="E31" s="396"/>
      <c r="F31" s="396"/>
      <c r="G31" s="396"/>
      <c r="H31" s="396"/>
      <c r="I31" s="396"/>
      <c r="J31" s="396"/>
      <c r="K31" s="396"/>
      <c r="L31" s="398"/>
      <c r="M31" s="398"/>
      <c r="N31" s="398"/>
      <c r="O31" s="396"/>
      <c r="P31" s="396"/>
    </row>
    <row r="32" spans="1:16" ht="7.5" customHeight="1">
      <c r="A32" s="395"/>
      <c r="B32" s="396"/>
      <c r="C32" s="396"/>
      <c r="D32" s="396"/>
      <c r="E32" s="396"/>
      <c r="F32" s="396"/>
      <c r="G32" s="396"/>
      <c r="H32" s="396"/>
      <c r="I32" s="396"/>
      <c r="J32" s="396"/>
      <c r="K32" s="396"/>
      <c r="L32" s="398"/>
      <c r="M32" s="398"/>
      <c r="N32" s="398"/>
      <c r="O32" s="396"/>
      <c r="P32" s="396"/>
    </row>
    <row r="33" spans="1:16" ht="13.5">
      <c r="A33" s="395" t="s">
        <v>603</v>
      </c>
      <c r="B33" s="396"/>
      <c r="C33" s="396"/>
      <c r="D33" s="396"/>
      <c r="E33" s="396"/>
      <c r="F33" s="396"/>
      <c r="G33" s="396"/>
      <c r="H33" s="396"/>
      <c r="I33" s="396"/>
      <c r="J33" s="396"/>
      <c r="K33" s="396"/>
      <c r="L33" s="398"/>
      <c r="M33" s="398"/>
      <c r="N33" s="398"/>
      <c r="O33" s="396"/>
      <c r="P33" s="396"/>
    </row>
    <row r="34" spans="1:16" ht="13.5">
      <c r="A34" s="395"/>
      <c r="B34" s="396"/>
      <c r="C34" s="396"/>
      <c r="D34" s="396"/>
      <c r="E34" s="396"/>
      <c r="F34" s="396"/>
      <c r="G34" s="396"/>
      <c r="H34" s="396"/>
      <c r="I34" s="396"/>
      <c r="J34" s="396"/>
      <c r="K34" s="396"/>
      <c r="L34" s="398"/>
      <c r="M34" s="398"/>
      <c r="N34" s="398"/>
      <c r="O34" s="396"/>
      <c r="P34" s="396"/>
    </row>
    <row r="35" spans="1:16" ht="13.5">
      <c r="A35" s="401"/>
      <c r="B35" s="396"/>
      <c r="C35" s="396"/>
      <c r="D35" s="396"/>
      <c r="E35" s="396"/>
      <c r="F35" s="396"/>
      <c r="G35" s="396"/>
      <c r="H35" s="396"/>
      <c r="I35" s="396"/>
      <c r="J35" s="396"/>
      <c r="K35" s="396"/>
      <c r="L35" s="398"/>
      <c r="M35" s="398"/>
      <c r="N35" s="398"/>
      <c r="O35" s="396"/>
      <c r="P35" s="396"/>
    </row>
    <row r="36" spans="1:16" ht="14.25" customHeight="1">
      <c r="A36" s="395"/>
      <c r="B36" s="396"/>
      <c r="C36" s="396"/>
      <c r="D36" s="396"/>
      <c r="E36" s="396"/>
      <c r="F36" s="396"/>
      <c r="G36" s="396"/>
      <c r="H36" s="396"/>
      <c r="I36" s="396"/>
      <c r="J36" s="396"/>
      <c r="K36" s="396"/>
      <c r="L36" s="398"/>
      <c r="M36" s="398"/>
      <c r="N36" s="398"/>
      <c r="O36" s="396"/>
      <c r="P36" s="396"/>
    </row>
    <row r="37" spans="1:16" ht="13.5" customHeight="1">
      <c r="A37" s="395"/>
      <c r="B37" s="396"/>
      <c r="C37" s="396"/>
      <c r="D37" s="396"/>
      <c r="E37" s="396"/>
      <c r="F37" s="396"/>
      <c r="G37" s="396"/>
      <c r="H37" s="396"/>
      <c r="I37" s="396"/>
      <c r="J37" s="396"/>
      <c r="K37" s="396"/>
      <c r="L37" s="398"/>
      <c r="M37" s="398"/>
      <c r="N37" s="398"/>
      <c r="O37" s="396"/>
      <c r="P37" s="396"/>
    </row>
    <row r="38" spans="1:11" s="352" customFormat="1" ht="21.75" customHeight="1">
      <c r="A38" s="402" t="s">
        <v>604</v>
      </c>
      <c r="B38" s="403"/>
      <c r="C38" s="403"/>
      <c r="D38" s="403"/>
      <c r="E38" s="404"/>
      <c r="F38" s="405"/>
      <c r="G38" s="403"/>
      <c r="H38" s="406"/>
      <c r="I38" s="406"/>
      <c r="J38" s="407" t="s">
        <v>605</v>
      </c>
      <c r="K38" s="407"/>
    </row>
    <row r="39" spans="1:11" s="362" customFormat="1" ht="21.75" customHeight="1" thickBot="1">
      <c r="A39" s="358" t="s">
        <v>574</v>
      </c>
      <c r="B39" s="359"/>
      <c r="C39" s="359"/>
      <c r="D39" s="359"/>
      <c r="E39" s="359"/>
      <c r="F39" s="360"/>
      <c r="G39" s="361"/>
      <c r="H39" s="360"/>
      <c r="I39" s="360"/>
      <c r="J39" s="360"/>
      <c r="K39" s="360"/>
    </row>
    <row r="40" spans="1:11" ht="30" customHeight="1" thickTop="1">
      <c r="A40" s="584" t="s">
        <v>606</v>
      </c>
      <c r="B40" s="585"/>
      <c r="C40" s="605" t="s">
        <v>607</v>
      </c>
      <c r="D40" s="606"/>
      <c r="E40" s="607"/>
      <c r="F40" s="608" t="s">
        <v>608</v>
      </c>
      <c r="G40" s="609"/>
      <c r="H40" s="610"/>
      <c r="I40" s="599" t="s">
        <v>609</v>
      </c>
      <c r="J40" s="600"/>
      <c r="K40" s="600"/>
    </row>
    <row r="41" spans="1:11" ht="30" customHeight="1">
      <c r="A41" s="586"/>
      <c r="B41" s="587"/>
      <c r="C41" s="365" t="s">
        <v>593</v>
      </c>
      <c r="D41" s="364" t="s">
        <v>594</v>
      </c>
      <c r="E41" s="390" t="s">
        <v>581</v>
      </c>
      <c r="F41" s="365" t="s">
        <v>593</v>
      </c>
      <c r="G41" s="364" t="s">
        <v>594</v>
      </c>
      <c r="H41" s="390" t="s">
        <v>581</v>
      </c>
      <c r="I41" s="365" t="s">
        <v>593</v>
      </c>
      <c r="J41" s="364" t="s">
        <v>594</v>
      </c>
      <c r="K41" s="366" t="s">
        <v>581</v>
      </c>
    </row>
    <row r="42" spans="1:11" ht="15" customHeight="1">
      <c r="A42" s="367"/>
      <c r="B42" s="368"/>
      <c r="C42" s="370"/>
      <c r="D42" s="370"/>
      <c r="E42" s="370"/>
      <c r="F42" s="370"/>
      <c r="G42" s="370"/>
      <c r="H42" s="370"/>
      <c r="I42" s="370"/>
      <c r="J42" s="370"/>
      <c r="K42" s="370"/>
    </row>
    <row r="43" spans="1:11" s="356" customFormat="1" ht="18.75" customHeight="1">
      <c r="A43" s="371" t="s">
        <v>582</v>
      </c>
      <c r="B43" s="372" t="s">
        <v>583</v>
      </c>
      <c r="C43" s="375">
        <v>67935</v>
      </c>
      <c r="D43" s="375">
        <v>16142563</v>
      </c>
      <c r="E43" s="375">
        <v>577959270</v>
      </c>
      <c r="F43" s="375">
        <v>22112</v>
      </c>
      <c r="G43" s="375">
        <v>4363903</v>
      </c>
      <c r="H43" s="375">
        <v>169572159</v>
      </c>
      <c r="I43" s="375">
        <v>45823</v>
      </c>
      <c r="J43" s="375">
        <v>11778660</v>
      </c>
      <c r="K43" s="375">
        <v>408387111</v>
      </c>
    </row>
    <row r="44" spans="1:11" s="356" customFormat="1" ht="18.75" customHeight="1">
      <c r="A44" s="371" t="s">
        <v>584</v>
      </c>
      <c r="B44" s="376"/>
      <c r="C44" s="375">
        <v>67982</v>
      </c>
      <c r="D44" s="375">
        <v>16182549</v>
      </c>
      <c r="E44" s="375">
        <v>586060760</v>
      </c>
      <c r="F44" s="375">
        <v>22231</v>
      </c>
      <c r="G44" s="375">
        <v>4416306</v>
      </c>
      <c r="H44" s="375">
        <v>174180978</v>
      </c>
      <c r="I44" s="375">
        <v>45751</v>
      </c>
      <c r="J44" s="375">
        <v>11766243</v>
      </c>
      <c r="K44" s="375">
        <v>411879782</v>
      </c>
    </row>
    <row r="45" spans="1:11" s="356" customFormat="1" ht="18.75" customHeight="1">
      <c r="A45" s="371" t="s">
        <v>595</v>
      </c>
      <c r="B45" s="376"/>
      <c r="C45" s="375">
        <v>68523</v>
      </c>
      <c r="D45" s="375">
        <v>16179616</v>
      </c>
      <c r="E45" s="375">
        <v>563143424</v>
      </c>
      <c r="F45" s="375">
        <v>22367</v>
      </c>
      <c r="G45" s="375">
        <v>4441693</v>
      </c>
      <c r="H45" s="375">
        <v>169570065</v>
      </c>
      <c r="I45" s="375">
        <v>46156</v>
      </c>
      <c r="J45" s="375">
        <v>11737923</v>
      </c>
      <c r="K45" s="375">
        <v>393573359</v>
      </c>
    </row>
    <row r="46" spans="1:11" s="356" customFormat="1" ht="18.75" customHeight="1">
      <c r="A46" s="371" t="s">
        <v>596</v>
      </c>
      <c r="B46" s="376"/>
      <c r="C46" s="375">
        <v>68234</v>
      </c>
      <c r="D46" s="375">
        <v>16231032</v>
      </c>
      <c r="E46" s="375">
        <v>571482307</v>
      </c>
      <c r="F46" s="375">
        <v>22132</v>
      </c>
      <c r="G46" s="375">
        <v>4462000</v>
      </c>
      <c r="H46" s="375">
        <v>172185779</v>
      </c>
      <c r="I46" s="375">
        <v>46102</v>
      </c>
      <c r="J46" s="375">
        <v>11769032</v>
      </c>
      <c r="K46" s="375">
        <v>399296528</v>
      </c>
    </row>
    <row r="47" spans="1:11" s="382" customFormat="1" ht="18.75" customHeight="1">
      <c r="A47" s="378" t="s">
        <v>597</v>
      </c>
      <c r="B47" s="379"/>
      <c r="C47" s="381">
        <v>68294</v>
      </c>
      <c r="D47" s="381">
        <v>16312672</v>
      </c>
      <c r="E47" s="381">
        <v>584101850</v>
      </c>
      <c r="F47" s="381">
        <v>22236</v>
      </c>
      <c r="G47" s="381">
        <v>4505539</v>
      </c>
      <c r="H47" s="381">
        <v>176101692</v>
      </c>
      <c r="I47" s="381">
        <v>46058</v>
      </c>
      <c r="J47" s="381">
        <v>11807133</v>
      </c>
      <c r="K47" s="381">
        <v>408000158</v>
      </c>
    </row>
    <row r="48" spans="1:11" s="385" customFormat="1" ht="18.75" customHeight="1">
      <c r="A48" s="383"/>
      <c r="B48" s="376"/>
      <c r="C48" s="384"/>
      <c r="D48" s="384"/>
      <c r="E48" s="384"/>
      <c r="F48" s="384"/>
      <c r="G48" s="384"/>
      <c r="H48" s="384"/>
      <c r="I48" s="384"/>
      <c r="J48" s="384"/>
      <c r="K48" s="384"/>
    </row>
    <row r="49" spans="1:11" s="356" customFormat="1" ht="18.75" customHeight="1">
      <c r="A49" s="596" t="s">
        <v>598</v>
      </c>
      <c r="B49" s="597"/>
      <c r="C49" s="387">
        <v>48349</v>
      </c>
      <c r="D49" s="375">
        <v>12690904</v>
      </c>
      <c r="E49" s="375">
        <v>484728658</v>
      </c>
      <c r="F49" s="375">
        <v>18714</v>
      </c>
      <c r="G49" s="375">
        <v>4032420</v>
      </c>
      <c r="H49" s="375">
        <v>161099759</v>
      </c>
      <c r="I49" s="375">
        <v>29635</v>
      </c>
      <c r="J49" s="375">
        <v>8658484</v>
      </c>
      <c r="K49" s="375">
        <v>323628899</v>
      </c>
    </row>
    <row r="50" spans="1:11" s="356" customFormat="1" ht="18.75" customHeight="1">
      <c r="A50" s="596" t="s">
        <v>599</v>
      </c>
      <c r="B50" s="597"/>
      <c r="C50" s="387">
        <v>19945</v>
      </c>
      <c r="D50" s="375">
        <v>3621768</v>
      </c>
      <c r="E50" s="375">
        <v>99373192</v>
      </c>
      <c r="F50" s="375">
        <v>3522</v>
      </c>
      <c r="G50" s="375">
        <v>473119</v>
      </c>
      <c r="H50" s="375">
        <v>15001933</v>
      </c>
      <c r="I50" s="375">
        <v>16423</v>
      </c>
      <c r="J50" s="375">
        <v>3148649</v>
      </c>
      <c r="K50" s="375">
        <v>84371259</v>
      </c>
    </row>
    <row r="51" spans="1:11" ht="13.5" customHeight="1" thickBot="1">
      <c r="A51" s="358"/>
      <c r="B51" s="389"/>
      <c r="C51" s="408"/>
      <c r="D51" s="389"/>
      <c r="E51" s="389"/>
      <c r="F51" s="389"/>
      <c r="G51" s="389"/>
      <c r="H51" s="389"/>
      <c r="I51" s="389"/>
      <c r="J51" s="389"/>
      <c r="K51" s="389"/>
    </row>
    <row r="52" spans="1:11" ht="7.5" customHeight="1" thickTop="1">
      <c r="A52" s="395"/>
      <c r="B52" s="396"/>
      <c r="C52" s="396"/>
      <c r="D52" s="396"/>
      <c r="E52" s="396"/>
      <c r="F52" s="396"/>
      <c r="G52" s="396"/>
      <c r="H52" s="396"/>
      <c r="I52" s="396"/>
      <c r="J52" s="396"/>
      <c r="K52" s="396"/>
    </row>
    <row r="53" spans="1:16" ht="15" customHeight="1">
      <c r="A53" s="399" t="s">
        <v>610</v>
      </c>
      <c r="B53" s="399"/>
      <c r="C53" s="399"/>
      <c r="D53" s="399"/>
      <c r="E53" s="399"/>
      <c r="F53" s="399"/>
      <c r="G53" s="399"/>
      <c r="H53" s="399"/>
      <c r="I53" s="399"/>
      <c r="J53" s="395"/>
      <c r="K53" s="397"/>
      <c r="L53" s="398"/>
      <c r="M53" s="398"/>
      <c r="N53" s="398"/>
      <c r="O53" s="396"/>
      <c r="P53" s="396"/>
    </row>
    <row r="54" spans="1:16" ht="15" customHeight="1">
      <c r="A54" s="399" t="s">
        <v>611</v>
      </c>
      <c r="B54" s="400"/>
      <c r="C54" s="400"/>
      <c r="D54" s="400"/>
      <c r="E54" s="400"/>
      <c r="F54" s="400"/>
      <c r="G54" s="400"/>
      <c r="H54" s="400"/>
      <c r="I54" s="400"/>
      <c r="J54" s="400"/>
      <c r="K54" s="397"/>
      <c r="L54" s="398"/>
      <c r="M54" s="398"/>
      <c r="N54" s="398"/>
      <c r="O54" s="396"/>
      <c r="P54" s="396"/>
    </row>
    <row r="55" spans="12:16" ht="7.5" customHeight="1">
      <c r="L55" s="398"/>
      <c r="M55" s="398"/>
      <c r="N55" s="398"/>
      <c r="O55" s="396"/>
      <c r="P55" s="396"/>
    </row>
    <row r="56" spans="1:16" ht="13.5">
      <c r="A56" s="409" t="s">
        <v>603</v>
      </c>
      <c r="L56" s="398"/>
      <c r="M56" s="398"/>
      <c r="N56" s="398"/>
      <c r="O56" s="396"/>
      <c r="P56" s="396"/>
    </row>
    <row r="57" ht="13.5" customHeight="1"/>
    <row r="58" ht="13.5" customHeight="1"/>
    <row r="59" ht="13.5" customHeight="1"/>
    <row r="60" ht="13.5" customHeight="1"/>
    <row r="61" ht="13.5" customHeight="1"/>
    <row r="62" ht="14.25" customHeight="1"/>
  </sheetData>
  <sheetProtection/>
  <mergeCells count="36">
    <mergeCell ref="A49:B49"/>
    <mergeCell ref="A50:B50"/>
    <mergeCell ref="I16:K16"/>
    <mergeCell ref="A25:B25"/>
    <mergeCell ref="A26:B26"/>
    <mergeCell ref="A29:I29"/>
    <mergeCell ref="A40:B41"/>
    <mergeCell ref="C40:E40"/>
    <mergeCell ref="F40:H40"/>
    <mergeCell ref="I40:K40"/>
    <mergeCell ref="A14:B14"/>
    <mergeCell ref="E14:F14"/>
    <mergeCell ref="G14:H14"/>
    <mergeCell ref="A16:B17"/>
    <mergeCell ref="C16:E16"/>
    <mergeCell ref="F16:H16"/>
    <mergeCell ref="E10:F10"/>
    <mergeCell ref="G10:H10"/>
    <mergeCell ref="E11:F11"/>
    <mergeCell ref="G11:H11"/>
    <mergeCell ref="A13:B13"/>
    <mergeCell ref="E13:F13"/>
    <mergeCell ref="G13:H13"/>
    <mergeCell ref="E7:F7"/>
    <mergeCell ref="G7:H7"/>
    <mergeCell ref="E8:F8"/>
    <mergeCell ref="G8:H8"/>
    <mergeCell ref="E9:F9"/>
    <mergeCell ref="G9:H9"/>
    <mergeCell ref="A1:K1"/>
    <mergeCell ref="A4:B5"/>
    <mergeCell ref="C4:H4"/>
    <mergeCell ref="I4:K4"/>
    <mergeCell ref="C5:D5"/>
    <mergeCell ref="E5:F5"/>
    <mergeCell ref="G5:H5"/>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0" r:id="rId1"/>
  <headerFooter scaleWithDoc="0" alignWithMargins="0">
    <oddHeader>&amp;R&amp;"ＭＳ 明朝,標準"&amp;9財政　87</oddHeader>
  </headerFooter>
</worksheet>
</file>

<file path=xl/worksheets/sheet14.xml><?xml version="1.0" encoding="utf-8"?>
<worksheet xmlns="http://schemas.openxmlformats.org/spreadsheetml/2006/main" xmlns:r="http://schemas.openxmlformats.org/officeDocument/2006/relationships">
  <dimension ref="A1:H36"/>
  <sheetViews>
    <sheetView showGridLines="0" view="pageBreakPreview" zoomScale="90" zoomScaleSheetLayoutView="90" zoomScalePageLayoutView="0" workbookViewId="0" topLeftCell="A1">
      <pane xSplit="4" ySplit="5" topLeftCell="E6" activePane="bottomRight" state="frozen"/>
      <selection pane="topLeft" activeCell="A1" sqref="A1"/>
      <selection pane="topRight" activeCell="E1" sqref="E1"/>
      <selection pane="bottomLeft" activeCell="A7" sqref="A7"/>
      <selection pane="bottomRight" activeCell="A11" sqref="A11"/>
    </sheetView>
  </sheetViews>
  <sheetFormatPr defaultColWidth="9.00390625" defaultRowHeight="13.5"/>
  <cols>
    <col min="1" max="2" width="6.75390625" style="20" customWidth="1"/>
    <col min="3" max="3" width="22.75390625" style="20" customWidth="1"/>
    <col min="4" max="4" width="1.12109375" style="20" customWidth="1"/>
    <col min="5" max="5" width="22.50390625" style="20" customWidth="1"/>
    <col min="6" max="6" width="12.875" style="20" customWidth="1"/>
    <col min="7" max="8" width="22.375" style="20" customWidth="1"/>
    <col min="9" max="16384" width="9.00390625" style="20" customWidth="1"/>
  </cols>
  <sheetData>
    <row r="1" spans="1:8" s="5" customFormat="1" ht="25.5" customHeight="1">
      <c r="A1" s="450" t="s">
        <v>612</v>
      </c>
      <c r="B1" s="450"/>
      <c r="C1" s="450"/>
      <c r="D1" s="450"/>
      <c r="E1" s="450"/>
      <c r="F1" s="450"/>
      <c r="G1" s="450"/>
      <c r="H1" s="450"/>
    </row>
    <row r="2" spans="1:2" s="5" customFormat="1" ht="21.75" customHeight="1" thickBot="1">
      <c r="A2" s="93" t="s">
        <v>613</v>
      </c>
      <c r="B2" s="93"/>
    </row>
    <row r="3" spans="1:8" s="63" customFormat="1" ht="22.5" customHeight="1" thickTop="1">
      <c r="A3" s="611" t="s">
        <v>614</v>
      </c>
      <c r="B3" s="611"/>
      <c r="C3" s="611"/>
      <c r="D3" s="612"/>
      <c r="E3" s="616" t="s">
        <v>615</v>
      </c>
      <c r="F3" s="617"/>
      <c r="G3" s="410" t="s">
        <v>616</v>
      </c>
      <c r="H3" s="411" t="s">
        <v>617</v>
      </c>
    </row>
    <row r="4" spans="1:8" s="63" customFormat="1" ht="22.5" customHeight="1">
      <c r="A4" s="462"/>
      <c r="B4" s="462"/>
      <c r="C4" s="462"/>
      <c r="D4" s="613"/>
      <c r="E4" s="618" t="s">
        <v>618</v>
      </c>
      <c r="F4" s="493"/>
      <c r="G4" s="485" t="s">
        <v>526</v>
      </c>
      <c r="H4" s="619" t="s">
        <v>618</v>
      </c>
    </row>
    <row r="5" spans="1:8" s="63" customFormat="1" ht="22.5" customHeight="1">
      <c r="A5" s="614"/>
      <c r="B5" s="614"/>
      <c r="C5" s="614"/>
      <c r="D5" s="615"/>
      <c r="E5" s="100" t="s">
        <v>619</v>
      </c>
      <c r="F5" s="100" t="s">
        <v>8</v>
      </c>
      <c r="G5" s="472"/>
      <c r="H5" s="479"/>
    </row>
    <row r="6" spans="1:8" s="7" customFormat="1" ht="6" customHeight="1">
      <c r="A6" s="25"/>
      <c r="B6" s="25"/>
      <c r="C6" s="25"/>
      <c r="D6" s="26"/>
      <c r="E6" s="27"/>
      <c r="F6" s="28"/>
      <c r="G6" s="28"/>
      <c r="H6" s="25"/>
    </row>
    <row r="7" spans="1:8" s="7" customFormat="1" ht="17.25" customHeight="1">
      <c r="A7" s="412" t="s">
        <v>620</v>
      </c>
      <c r="B7" s="232" t="s">
        <v>379</v>
      </c>
      <c r="C7" s="7" t="s">
        <v>621</v>
      </c>
      <c r="D7" s="34"/>
      <c r="E7" s="51">
        <v>78636314</v>
      </c>
      <c r="F7" s="36" t="s">
        <v>390</v>
      </c>
      <c r="G7" s="36">
        <v>76959516</v>
      </c>
      <c r="H7" s="36">
        <v>1613964</v>
      </c>
    </row>
    <row r="8" spans="1:8" s="7" customFormat="1" ht="17.25" customHeight="1">
      <c r="A8" s="105"/>
      <c r="B8" s="232" t="s">
        <v>381</v>
      </c>
      <c r="C8" s="105"/>
      <c r="D8" s="34"/>
      <c r="E8" s="51">
        <v>75232052</v>
      </c>
      <c r="F8" s="36" t="s">
        <v>622</v>
      </c>
      <c r="G8" s="36">
        <v>73715455</v>
      </c>
      <c r="H8" s="36">
        <v>1407577</v>
      </c>
    </row>
    <row r="9" spans="1:8" s="7" customFormat="1" ht="17.25" customHeight="1">
      <c r="A9" s="105"/>
      <c r="B9" s="232" t="s">
        <v>384</v>
      </c>
      <c r="C9" s="105"/>
      <c r="D9" s="34"/>
      <c r="E9" s="51">
        <v>79212386</v>
      </c>
      <c r="F9" s="36" t="s">
        <v>622</v>
      </c>
      <c r="G9" s="36">
        <v>77794800</v>
      </c>
      <c r="H9" s="36">
        <v>1316506</v>
      </c>
    </row>
    <row r="10" spans="1:8" s="7" customFormat="1" ht="17.25" customHeight="1">
      <c r="A10" s="105"/>
      <c r="B10" s="232" t="s">
        <v>386</v>
      </c>
      <c r="C10" s="105"/>
      <c r="D10" s="34"/>
      <c r="E10" s="51">
        <v>95932084</v>
      </c>
      <c r="F10" s="36" t="s">
        <v>622</v>
      </c>
      <c r="G10" s="36">
        <v>94364129</v>
      </c>
      <c r="H10" s="36">
        <v>1510291</v>
      </c>
    </row>
    <row r="11" spans="1:8" s="44" customFormat="1" ht="17.25" customHeight="1">
      <c r="A11" s="78"/>
      <c r="B11" s="235" t="s">
        <v>389</v>
      </c>
      <c r="C11" s="78"/>
      <c r="D11" s="41"/>
      <c r="E11" s="79">
        <v>104458753</v>
      </c>
      <c r="F11" s="413">
        <v>100</v>
      </c>
      <c r="G11" s="79">
        <v>102912527</v>
      </c>
      <c r="H11" s="79">
        <v>1496093</v>
      </c>
    </row>
    <row r="12" spans="1:8" s="44" customFormat="1" ht="17.25" customHeight="1">
      <c r="A12" s="235"/>
      <c r="B12" s="235"/>
      <c r="C12" s="235"/>
      <c r="D12" s="41"/>
      <c r="E12" s="52"/>
      <c r="F12" s="414"/>
      <c r="G12" s="79"/>
      <c r="H12" s="79"/>
    </row>
    <row r="13" spans="1:8" s="7" customFormat="1" ht="17.25" customHeight="1">
      <c r="A13" s="458" t="s">
        <v>623</v>
      </c>
      <c r="B13" s="458"/>
      <c r="C13" s="33"/>
      <c r="D13" s="34"/>
      <c r="E13" s="35">
        <f>SUM(E14:E17)</f>
        <v>34047804</v>
      </c>
      <c r="F13" s="49">
        <v>32.59449593467768</v>
      </c>
      <c r="G13" s="36">
        <v>33574684</v>
      </c>
      <c r="H13" s="36">
        <f>SUM(H14:H17)</f>
        <v>450876</v>
      </c>
    </row>
    <row r="14" spans="1:8" s="7" customFormat="1" ht="17.25" customHeight="1">
      <c r="A14" s="28"/>
      <c r="B14" s="620" t="s">
        <v>624</v>
      </c>
      <c r="C14" s="620"/>
      <c r="E14" s="35">
        <v>68766</v>
      </c>
      <c r="F14" s="49">
        <v>0.0658307686288386</v>
      </c>
      <c r="G14" s="36">
        <v>32792</v>
      </c>
      <c r="H14" s="36">
        <v>31241</v>
      </c>
    </row>
    <row r="15" spans="1:8" s="7" customFormat="1" ht="17.25" customHeight="1">
      <c r="A15" s="28"/>
      <c r="B15" s="621" t="s">
        <v>625</v>
      </c>
      <c r="C15" s="621"/>
      <c r="E15" s="35">
        <v>26508250</v>
      </c>
      <c r="F15" s="49">
        <v>25.376762826184606</v>
      </c>
      <c r="G15" s="36">
        <v>26453462</v>
      </c>
      <c r="H15" s="36">
        <v>53321</v>
      </c>
    </row>
    <row r="16" spans="1:8" s="7" customFormat="1" ht="17.25" customHeight="1">
      <c r="A16" s="28"/>
      <c r="B16" s="620" t="s">
        <v>626</v>
      </c>
      <c r="C16" s="620"/>
      <c r="E16" s="35">
        <v>226853</v>
      </c>
      <c r="F16" s="49">
        <v>0.2171699292638502</v>
      </c>
      <c r="G16" s="36">
        <v>44338</v>
      </c>
      <c r="H16" s="36">
        <v>166666</v>
      </c>
    </row>
    <row r="17" spans="1:8" s="7" customFormat="1" ht="17.25" customHeight="1">
      <c r="A17" s="28"/>
      <c r="B17" s="621" t="s">
        <v>627</v>
      </c>
      <c r="C17" s="621"/>
      <c r="E17" s="35">
        <v>7243935</v>
      </c>
      <c r="F17" s="49">
        <v>6.934732410600383</v>
      </c>
      <c r="G17" s="36">
        <v>7044092</v>
      </c>
      <c r="H17" s="36">
        <v>199648</v>
      </c>
    </row>
    <row r="18" spans="1:8" s="7" customFormat="1" ht="17.25" customHeight="1">
      <c r="A18" s="458" t="s">
        <v>628</v>
      </c>
      <c r="B18" s="458"/>
      <c r="C18" s="28"/>
      <c r="D18" s="34"/>
      <c r="E18" s="35">
        <v>14713769</v>
      </c>
      <c r="F18" s="49">
        <v>14.085721471325623</v>
      </c>
      <c r="G18" s="36">
        <v>14581942</v>
      </c>
      <c r="H18" s="36">
        <v>131697</v>
      </c>
    </row>
    <row r="19" spans="1:8" s="7" customFormat="1" ht="17.25" customHeight="1">
      <c r="A19" s="458" t="s">
        <v>629</v>
      </c>
      <c r="B19" s="458"/>
      <c r="C19" s="32"/>
      <c r="D19" s="34"/>
      <c r="E19" s="36">
        <v>717762</v>
      </c>
      <c r="F19" s="49">
        <v>0.687124802265254</v>
      </c>
      <c r="G19" s="36">
        <v>714821</v>
      </c>
      <c r="H19" s="36">
        <v>2941</v>
      </c>
    </row>
    <row r="20" spans="1:8" s="7" customFormat="1" ht="17.25" customHeight="1">
      <c r="A20" s="37" t="s">
        <v>630</v>
      </c>
      <c r="B20" s="33"/>
      <c r="C20" s="28"/>
      <c r="D20" s="34"/>
      <c r="E20" s="190"/>
      <c r="F20" s="49">
        <v>0</v>
      </c>
      <c r="G20" s="190"/>
      <c r="H20" s="190"/>
    </row>
    <row r="21" spans="1:8" s="7" customFormat="1" ht="17.25" customHeight="1">
      <c r="A21" s="37" t="s">
        <v>631</v>
      </c>
      <c r="B21" s="28"/>
      <c r="C21" s="28"/>
      <c r="D21" s="34"/>
      <c r="E21" s="35">
        <v>3892034</v>
      </c>
      <c r="F21" s="49">
        <v>3.7259050948080916</v>
      </c>
      <c r="G21" s="36">
        <v>3838060</v>
      </c>
      <c r="H21" s="36">
        <v>53974</v>
      </c>
    </row>
    <row r="22" spans="1:8" s="7" customFormat="1" ht="17.25" customHeight="1">
      <c r="A22" s="458" t="s">
        <v>632</v>
      </c>
      <c r="B22" s="458"/>
      <c r="C22" s="28"/>
      <c r="D22" s="34"/>
      <c r="E22" s="35">
        <v>1</v>
      </c>
      <c r="F22" s="49">
        <v>9.57315659320574E-07</v>
      </c>
      <c r="G22" s="190">
        <v>0</v>
      </c>
      <c r="H22" s="190">
        <v>0</v>
      </c>
    </row>
    <row r="23" spans="1:8" s="7" customFormat="1" ht="17.25" customHeight="1">
      <c r="A23" s="37" t="s">
        <v>633</v>
      </c>
      <c r="B23" s="37"/>
      <c r="C23" s="415"/>
      <c r="D23" s="416"/>
      <c r="E23" s="35">
        <v>45600604</v>
      </c>
      <c r="F23" s="49">
        <v>43.65417228367641</v>
      </c>
      <c r="G23" s="36">
        <v>44718810</v>
      </c>
      <c r="H23" s="36">
        <v>854037</v>
      </c>
    </row>
    <row r="24" spans="1:8" s="7" customFormat="1" ht="17.25" customHeight="1">
      <c r="A24" s="458" t="s">
        <v>634</v>
      </c>
      <c r="B24" s="458"/>
      <c r="C24" s="28"/>
      <c r="D24" s="34"/>
      <c r="E24" s="35">
        <v>186527</v>
      </c>
      <c r="F24" s="49">
        <v>0.17856521798608874</v>
      </c>
      <c r="G24" s="36">
        <v>185749</v>
      </c>
      <c r="H24" s="36">
        <v>778</v>
      </c>
    </row>
    <row r="25" spans="1:8" s="7" customFormat="1" ht="17.25" customHeight="1">
      <c r="A25" s="33" t="s">
        <v>635</v>
      </c>
      <c r="B25" s="33"/>
      <c r="C25" s="415"/>
      <c r="D25" s="416"/>
      <c r="E25" s="35">
        <v>4967297</v>
      </c>
      <c r="F25" s="49">
        <v>4.75527120259611</v>
      </c>
      <c r="G25" s="36">
        <v>4967297</v>
      </c>
      <c r="H25" s="36">
        <v>0</v>
      </c>
    </row>
    <row r="26" spans="1:8" s="7" customFormat="1" ht="17.25" customHeight="1">
      <c r="A26" s="33" t="s">
        <v>636</v>
      </c>
      <c r="B26" s="33"/>
      <c r="C26" s="415"/>
      <c r="D26" s="416"/>
      <c r="E26" s="190">
        <v>0</v>
      </c>
      <c r="F26" s="190">
        <v>0</v>
      </c>
      <c r="G26" s="190">
        <v>0</v>
      </c>
      <c r="H26" s="190">
        <v>0</v>
      </c>
    </row>
    <row r="27" spans="1:8" s="7" customFormat="1" ht="17.25" customHeight="1">
      <c r="A27" s="458" t="s">
        <v>637</v>
      </c>
      <c r="B27" s="458"/>
      <c r="C27" s="28"/>
      <c r="D27" s="34"/>
      <c r="E27" s="35">
        <v>332956</v>
      </c>
      <c r="F27" s="49">
        <v>0.2</v>
      </c>
      <c r="G27" s="36">
        <v>331165</v>
      </c>
      <c r="H27" s="36">
        <v>1791</v>
      </c>
    </row>
    <row r="28" spans="1:8" s="7" customFormat="1" ht="6" customHeight="1" thickBot="1">
      <c r="A28" s="55"/>
      <c r="B28" s="55"/>
      <c r="C28" s="81"/>
      <c r="D28" s="55"/>
      <c r="E28" s="82"/>
      <c r="F28" s="417"/>
      <c r="G28" s="83"/>
      <c r="H28" s="83"/>
    </row>
    <row r="29" spans="1:8" s="7" customFormat="1" ht="7.5" customHeight="1" thickTop="1">
      <c r="A29" s="33"/>
      <c r="B29" s="33"/>
      <c r="C29" s="28"/>
      <c r="D29" s="33"/>
      <c r="E29" s="36"/>
      <c r="F29" s="418"/>
      <c r="G29" s="36"/>
      <c r="H29" s="36"/>
    </row>
    <row r="30" s="63" customFormat="1" ht="13.5">
      <c r="A30" s="63" t="s">
        <v>638</v>
      </c>
    </row>
    <row r="31" s="63" customFormat="1" ht="13.5">
      <c r="A31" s="63" t="s">
        <v>639</v>
      </c>
    </row>
    <row r="32" s="63" customFormat="1" ht="13.5">
      <c r="A32" s="63" t="s">
        <v>640</v>
      </c>
    </row>
    <row r="33" s="63" customFormat="1" ht="13.5">
      <c r="A33" s="63" t="s">
        <v>641</v>
      </c>
    </row>
    <row r="34" s="63" customFormat="1" ht="13.5">
      <c r="A34" s="63" t="s">
        <v>642</v>
      </c>
    </row>
    <row r="35" spans="1:8" ht="7.5" customHeight="1">
      <c r="A35" s="419"/>
      <c r="B35" s="419"/>
      <c r="F35" s="420"/>
      <c r="H35" s="420"/>
    </row>
    <row r="36" spans="1:8" ht="13.5">
      <c r="A36" s="20" t="s">
        <v>643</v>
      </c>
      <c r="F36" s="420"/>
      <c r="G36" s="420"/>
      <c r="H36" s="420"/>
    </row>
  </sheetData>
  <sheetProtection/>
  <mergeCells count="16">
    <mergeCell ref="A19:B19"/>
    <mergeCell ref="A22:B22"/>
    <mergeCell ref="A24:B24"/>
    <mergeCell ref="A27:B27"/>
    <mergeCell ref="A13:B13"/>
    <mergeCell ref="B14:C14"/>
    <mergeCell ref="B15:C15"/>
    <mergeCell ref="B16:C16"/>
    <mergeCell ref="B17:C17"/>
    <mergeCell ref="A18:B18"/>
    <mergeCell ref="A1:H1"/>
    <mergeCell ref="A3:D5"/>
    <mergeCell ref="E3:F3"/>
    <mergeCell ref="E4:F4"/>
    <mergeCell ref="G4:G5"/>
    <mergeCell ref="H4:H5"/>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&amp;L&amp;"ＭＳ 明朝,標準"&amp;9 88　財政</oddHeader>
  </headerFooter>
</worksheet>
</file>

<file path=xl/worksheets/sheet15.xml><?xml version="1.0" encoding="utf-8"?>
<worksheet xmlns="http://schemas.openxmlformats.org/spreadsheetml/2006/main" xmlns:r="http://schemas.openxmlformats.org/officeDocument/2006/relationships">
  <dimension ref="A1:R80"/>
  <sheetViews>
    <sheetView view="pageBreakPreview" zoomScale="90" zoomScaleSheetLayoutView="90" zoomScalePageLayoutView="0" workbookViewId="0" topLeftCell="A1">
      <selection activeCell="A11" sqref="A11"/>
    </sheetView>
  </sheetViews>
  <sheetFormatPr defaultColWidth="9.00390625" defaultRowHeight="13.5"/>
  <cols>
    <col min="1" max="3" width="2.875" style="20" customWidth="1"/>
    <col min="4" max="4" width="17.625" style="20" customWidth="1"/>
    <col min="5" max="5" width="1.625" style="20" customWidth="1"/>
    <col min="6" max="11" width="16.25390625" style="20" customWidth="1"/>
    <col min="12" max="13" width="5.875" style="20" customWidth="1"/>
    <col min="14" max="14" width="14.375" style="20" bestFit="1" customWidth="1"/>
    <col min="15" max="15" width="11.875" style="20" bestFit="1" customWidth="1"/>
    <col min="16" max="16" width="14.375" style="20" bestFit="1" customWidth="1"/>
    <col min="17" max="17" width="9.50390625" style="20" bestFit="1" customWidth="1"/>
    <col min="18" max="18" width="10.625" style="20" bestFit="1" customWidth="1"/>
    <col min="19" max="16384" width="9.00390625" style="20" customWidth="1"/>
  </cols>
  <sheetData>
    <row r="1" spans="1:11" s="421" customFormat="1" ht="25.5" customHeight="1">
      <c r="A1" s="450" t="s">
        <v>644</v>
      </c>
      <c r="B1" s="450"/>
      <c r="C1" s="450"/>
      <c r="D1" s="450"/>
      <c r="E1" s="450"/>
      <c r="F1" s="450"/>
      <c r="G1" s="450"/>
      <c r="H1" s="450"/>
      <c r="I1" s="450"/>
      <c r="J1" s="450"/>
      <c r="K1" s="450"/>
    </row>
    <row r="2" s="5" customFormat="1" ht="21.75" customHeight="1" thickBot="1">
      <c r="A2" s="93" t="s">
        <v>645</v>
      </c>
    </row>
    <row r="3" spans="1:11" ht="22.5" customHeight="1" thickTop="1">
      <c r="A3" s="622" t="s">
        <v>646</v>
      </c>
      <c r="B3" s="622"/>
      <c r="C3" s="622"/>
      <c r="D3" s="622"/>
      <c r="E3" s="623"/>
      <c r="F3" s="628" t="s">
        <v>647</v>
      </c>
      <c r="G3" s="629"/>
      <c r="H3" s="629"/>
      <c r="I3" s="629"/>
      <c r="J3" s="629"/>
      <c r="K3" s="629"/>
    </row>
    <row r="4" spans="1:11" ht="7.5" customHeight="1">
      <c r="A4" s="624"/>
      <c r="B4" s="624"/>
      <c r="C4" s="624"/>
      <c r="D4" s="624"/>
      <c r="E4" s="625"/>
      <c r="F4" s="630" t="s">
        <v>648</v>
      </c>
      <c r="G4" s="631"/>
      <c r="H4" s="522" t="s">
        <v>649</v>
      </c>
      <c r="I4" s="630" t="s">
        <v>650</v>
      </c>
      <c r="J4" s="634"/>
      <c r="K4" s="422"/>
    </row>
    <row r="5" spans="1:11" ht="15.75" customHeight="1">
      <c r="A5" s="626"/>
      <c r="B5" s="626"/>
      <c r="C5" s="626"/>
      <c r="D5" s="626"/>
      <c r="E5" s="627"/>
      <c r="F5" s="632"/>
      <c r="G5" s="633"/>
      <c r="H5" s="523"/>
      <c r="I5" s="632"/>
      <c r="J5" s="635"/>
      <c r="K5" s="70" t="s">
        <v>651</v>
      </c>
    </row>
    <row r="6" spans="1:12" ht="6.75" customHeight="1">
      <c r="A6" s="197"/>
      <c r="B6" s="197"/>
      <c r="C6" s="197"/>
      <c r="D6" s="197"/>
      <c r="E6" s="198"/>
      <c r="F6" s="197"/>
      <c r="G6" s="197"/>
      <c r="H6" s="197"/>
      <c r="I6" s="197"/>
      <c r="J6" s="205"/>
      <c r="K6" s="205"/>
      <c r="L6" s="423"/>
    </row>
    <row r="7" spans="1:11" s="7" customFormat="1" ht="14.25" customHeight="1">
      <c r="A7" s="33"/>
      <c r="B7" s="33" t="s">
        <v>652</v>
      </c>
      <c r="C7" s="33"/>
      <c r="D7" s="33" t="s">
        <v>653</v>
      </c>
      <c r="E7" s="34"/>
      <c r="F7" s="33"/>
      <c r="G7" s="36">
        <v>44516774</v>
      </c>
      <c r="H7" s="36">
        <v>1008447</v>
      </c>
      <c r="I7" s="636">
        <v>45525220</v>
      </c>
      <c r="J7" s="636"/>
      <c r="K7" s="418">
        <v>0</v>
      </c>
    </row>
    <row r="8" spans="1:11" s="7" customFormat="1" ht="14.25" customHeight="1">
      <c r="A8" s="33"/>
      <c r="B8" s="105"/>
      <c r="C8" s="105"/>
      <c r="D8" s="105" t="s">
        <v>654</v>
      </c>
      <c r="E8" s="34"/>
      <c r="F8" s="33"/>
      <c r="G8" s="36">
        <v>45889076</v>
      </c>
      <c r="H8" s="36">
        <v>944738</v>
      </c>
      <c r="I8" s="636">
        <v>46833815</v>
      </c>
      <c r="J8" s="636"/>
      <c r="K8" s="418">
        <v>0</v>
      </c>
    </row>
    <row r="9" spans="1:11" s="7" customFormat="1" ht="14.25" customHeight="1">
      <c r="A9" s="33"/>
      <c r="B9" s="105"/>
      <c r="C9" s="105"/>
      <c r="D9" s="105" t="s">
        <v>655</v>
      </c>
      <c r="E9" s="34"/>
      <c r="F9" s="33"/>
      <c r="G9" s="36">
        <v>47005421.984</v>
      </c>
      <c r="H9" s="36">
        <v>875452.69</v>
      </c>
      <c r="I9" s="636">
        <v>47880874.674</v>
      </c>
      <c r="J9" s="636"/>
      <c r="K9" s="418">
        <v>0</v>
      </c>
    </row>
    <row r="10" spans="1:11" s="7" customFormat="1" ht="14.25" customHeight="1">
      <c r="A10" s="33"/>
      <c r="B10" s="105"/>
      <c r="C10" s="105"/>
      <c r="D10" s="105" t="s">
        <v>656</v>
      </c>
      <c r="E10" s="34"/>
      <c r="F10" s="33"/>
      <c r="G10" s="36">
        <v>51525020</v>
      </c>
      <c r="H10" s="36">
        <v>812340</v>
      </c>
      <c r="I10" s="636">
        <v>52337359</v>
      </c>
      <c r="J10" s="636"/>
      <c r="K10" s="418">
        <v>0</v>
      </c>
    </row>
    <row r="11" spans="1:16" s="44" customFormat="1" ht="14.25" customHeight="1">
      <c r="A11" s="39"/>
      <c r="B11" s="78"/>
      <c r="C11" s="78"/>
      <c r="D11" s="78" t="s">
        <v>657</v>
      </c>
      <c r="E11" s="41"/>
      <c r="F11" s="39"/>
      <c r="G11" s="79">
        <v>52867466</v>
      </c>
      <c r="H11" s="79">
        <v>707444</v>
      </c>
      <c r="I11" s="637">
        <v>53574911</v>
      </c>
      <c r="J11" s="637"/>
      <c r="K11" s="302">
        <v>100</v>
      </c>
      <c r="N11" s="44">
        <v>52867466499</v>
      </c>
      <c r="O11" s="44">
        <v>707444180</v>
      </c>
      <c r="P11" s="44">
        <v>53574910679</v>
      </c>
    </row>
    <row r="12" spans="1:11" s="7" customFormat="1" ht="14.25" customHeight="1">
      <c r="A12" s="33"/>
      <c r="D12" s="282"/>
      <c r="E12" s="34"/>
      <c r="F12" s="33"/>
      <c r="G12" s="79"/>
      <c r="H12" s="79"/>
      <c r="I12" s="33"/>
      <c r="J12" s="79"/>
      <c r="K12" s="418"/>
    </row>
    <row r="13" spans="1:16" s="44" customFormat="1" ht="14.25" customHeight="1">
      <c r="A13" s="235" t="s">
        <v>658</v>
      </c>
      <c r="B13" s="39" t="s">
        <v>659</v>
      </c>
      <c r="C13" s="39"/>
      <c r="D13" s="39"/>
      <c r="E13" s="41"/>
      <c r="F13" s="39"/>
      <c r="G13" s="79">
        <v>52849070</v>
      </c>
      <c r="H13" s="79">
        <v>704419</v>
      </c>
      <c r="I13" s="113"/>
      <c r="J13" s="79">
        <v>53553489</v>
      </c>
      <c r="K13" s="302">
        <v>100</v>
      </c>
      <c r="N13" s="44">
        <v>52849069727</v>
      </c>
      <c r="O13" s="44">
        <v>704419010</v>
      </c>
      <c r="P13" s="44">
        <v>53553488737</v>
      </c>
    </row>
    <row r="14" spans="1:16" s="7" customFormat="1" ht="14.25" customHeight="1">
      <c r="A14" s="232" t="s">
        <v>660</v>
      </c>
      <c r="B14" s="33"/>
      <c r="C14" s="33" t="s">
        <v>14</v>
      </c>
      <c r="E14" s="34"/>
      <c r="F14" s="33"/>
      <c r="G14" s="36">
        <v>18014544</v>
      </c>
      <c r="H14" s="36">
        <v>590244</v>
      </c>
      <c r="I14" s="60"/>
      <c r="J14" s="36">
        <v>18604787</v>
      </c>
      <c r="K14" s="424">
        <v>34.7</v>
      </c>
      <c r="N14" s="7">
        <v>18014543599</v>
      </c>
      <c r="O14" s="7">
        <v>590243670</v>
      </c>
      <c r="P14" s="7">
        <v>18604787269</v>
      </c>
    </row>
    <row r="15" spans="1:16" s="7" customFormat="1" ht="14.25" customHeight="1">
      <c r="A15" s="232" t="s">
        <v>661</v>
      </c>
      <c r="B15" s="33"/>
      <c r="C15" s="33"/>
      <c r="D15" s="33" t="s">
        <v>662</v>
      </c>
      <c r="E15" s="34"/>
      <c r="F15" s="33"/>
      <c r="G15" s="36">
        <v>1969549</v>
      </c>
      <c r="H15" s="36">
        <v>3922</v>
      </c>
      <c r="I15" s="60"/>
      <c r="J15" s="36">
        <v>1973471</v>
      </c>
      <c r="K15" s="424">
        <v>3.7</v>
      </c>
      <c r="N15" s="7">
        <v>1969548800</v>
      </c>
      <c r="O15" s="7">
        <v>3921939</v>
      </c>
      <c r="P15" s="7">
        <v>1973470739</v>
      </c>
    </row>
    <row r="16" spans="1:16" s="7" customFormat="1" ht="14.25" customHeight="1">
      <c r="A16" s="232" t="s">
        <v>663</v>
      </c>
      <c r="B16" s="33"/>
      <c r="C16" s="33"/>
      <c r="D16" s="33" t="s">
        <v>664</v>
      </c>
      <c r="E16" s="34"/>
      <c r="F16" s="33"/>
      <c r="G16" s="36">
        <v>15299107</v>
      </c>
      <c r="H16" s="36">
        <v>586322</v>
      </c>
      <c r="I16" s="60"/>
      <c r="J16" s="36">
        <v>15885429</v>
      </c>
      <c r="K16" s="424">
        <v>29.7</v>
      </c>
      <c r="N16" s="7">
        <v>15299106866</v>
      </c>
      <c r="O16" s="7">
        <v>586321731</v>
      </c>
      <c r="P16" s="7">
        <v>15885428597</v>
      </c>
    </row>
    <row r="17" spans="1:16" s="7" customFormat="1" ht="14.25" customHeight="1">
      <c r="A17" s="232" t="s">
        <v>398</v>
      </c>
      <c r="B17" s="33"/>
      <c r="C17" s="33"/>
      <c r="D17" s="33" t="s">
        <v>665</v>
      </c>
      <c r="E17" s="34"/>
      <c r="F17" s="33"/>
      <c r="G17" s="36">
        <v>205812</v>
      </c>
      <c r="H17" s="36">
        <v>0</v>
      </c>
      <c r="I17" s="60"/>
      <c r="J17" s="36">
        <v>205812</v>
      </c>
      <c r="K17" s="424">
        <v>0.4</v>
      </c>
      <c r="N17" s="7">
        <v>205811730</v>
      </c>
      <c r="O17" s="7">
        <v>0</v>
      </c>
      <c r="P17" s="7">
        <v>205811730</v>
      </c>
    </row>
    <row r="18" spans="1:16" s="7" customFormat="1" ht="14.25" customHeight="1">
      <c r="A18" s="232" t="s">
        <v>666</v>
      </c>
      <c r="B18" s="33"/>
      <c r="C18" s="33"/>
      <c r="D18" s="33" t="s">
        <v>667</v>
      </c>
      <c r="E18" s="34"/>
      <c r="F18" s="33"/>
      <c r="G18" s="36">
        <v>339697</v>
      </c>
      <c r="H18" s="36">
        <v>0</v>
      </c>
      <c r="I18" s="60"/>
      <c r="J18" s="36">
        <v>339697</v>
      </c>
      <c r="K18" s="424">
        <v>0.6</v>
      </c>
      <c r="N18" s="7">
        <v>339697130</v>
      </c>
      <c r="O18" s="7">
        <v>0</v>
      </c>
      <c r="P18" s="7">
        <v>339697130</v>
      </c>
    </row>
    <row r="19" spans="1:16" s="7" customFormat="1" ht="14.25" customHeight="1">
      <c r="A19" s="232" t="s">
        <v>668</v>
      </c>
      <c r="B19" s="33"/>
      <c r="C19" s="33"/>
      <c r="D19" s="33" t="s">
        <v>669</v>
      </c>
      <c r="E19" s="34"/>
      <c r="F19" s="33"/>
      <c r="G19" s="36">
        <v>200379</v>
      </c>
      <c r="H19" s="36">
        <v>0</v>
      </c>
      <c r="I19" s="60"/>
      <c r="J19" s="36">
        <v>200379</v>
      </c>
      <c r="K19" s="424">
        <v>0.4</v>
      </c>
      <c r="N19" s="7">
        <v>200379073</v>
      </c>
      <c r="O19" s="7">
        <v>0</v>
      </c>
      <c r="P19" s="7">
        <v>200379073</v>
      </c>
    </row>
    <row r="20" spans="1:16" s="7" customFormat="1" ht="14.25" customHeight="1">
      <c r="A20" s="232" t="s">
        <v>670</v>
      </c>
      <c r="B20" s="33"/>
      <c r="C20" s="33" t="s">
        <v>16</v>
      </c>
      <c r="E20" s="34"/>
      <c r="F20" s="33"/>
      <c r="G20" s="36">
        <v>10925956</v>
      </c>
      <c r="H20" s="36">
        <v>27866</v>
      </c>
      <c r="I20" s="60"/>
      <c r="J20" s="36">
        <v>10953822</v>
      </c>
      <c r="K20" s="424">
        <v>20.4</v>
      </c>
      <c r="N20" s="7">
        <v>10925955700</v>
      </c>
      <c r="O20" s="7">
        <v>27865801</v>
      </c>
      <c r="P20" s="7">
        <v>10953821501</v>
      </c>
    </row>
    <row r="21" spans="1:16" s="7" customFormat="1" ht="14.25" customHeight="1">
      <c r="A21" s="232" t="s">
        <v>671</v>
      </c>
      <c r="B21" s="33"/>
      <c r="C21" s="33"/>
      <c r="D21" s="33" t="s">
        <v>662</v>
      </c>
      <c r="E21" s="34"/>
      <c r="F21" s="33"/>
      <c r="G21" s="36">
        <v>10479253</v>
      </c>
      <c r="H21" s="36">
        <v>12595</v>
      </c>
      <c r="I21" s="60"/>
      <c r="J21" s="36">
        <v>10491849</v>
      </c>
      <c r="K21" s="424">
        <v>19.6</v>
      </c>
      <c r="N21" s="7">
        <v>10479253400</v>
      </c>
      <c r="O21" s="7">
        <v>12595166</v>
      </c>
      <c r="P21" s="7">
        <v>10491848566</v>
      </c>
    </row>
    <row r="22" spans="1:16" s="7" customFormat="1" ht="14.25" customHeight="1">
      <c r="A22" s="71">
        <v>10</v>
      </c>
      <c r="B22" s="33"/>
      <c r="C22" s="33"/>
      <c r="D22" s="33" t="s">
        <v>664</v>
      </c>
      <c r="E22" s="34"/>
      <c r="F22" s="33"/>
      <c r="G22" s="36">
        <v>446702</v>
      </c>
      <c r="H22" s="36">
        <v>15271</v>
      </c>
      <c r="I22" s="60"/>
      <c r="J22" s="36">
        <v>461973</v>
      </c>
      <c r="K22" s="424">
        <v>0.9</v>
      </c>
      <c r="N22" s="7">
        <v>446702300</v>
      </c>
      <c r="O22" s="7">
        <v>15270635</v>
      </c>
      <c r="P22" s="7">
        <v>461972935</v>
      </c>
    </row>
    <row r="23" spans="1:16" s="7" customFormat="1" ht="14.25" customHeight="1">
      <c r="A23" s="71">
        <v>11</v>
      </c>
      <c r="B23" s="33"/>
      <c r="C23" s="33" t="s">
        <v>18</v>
      </c>
      <c r="E23" s="34"/>
      <c r="F23" s="33"/>
      <c r="G23" s="36">
        <v>9572513</v>
      </c>
      <c r="H23" s="36">
        <v>0</v>
      </c>
      <c r="I23" s="60"/>
      <c r="J23" s="36">
        <v>9572513</v>
      </c>
      <c r="K23" s="424">
        <v>17.9</v>
      </c>
      <c r="N23" s="7">
        <v>9572513174</v>
      </c>
      <c r="O23" s="7">
        <v>0</v>
      </c>
      <c r="P23" s="7">
        <v>9572513174</v>
      </c>
    </row>
    <row r="24" spans="1:16" s="7" customFormat="1" ht="14.25" customHeight="1">
      <c r="A24" s="71">
        <v>12</v>
      </c>
      <c r="B24" s="33"/>
      <c r="C24" s="33"/>
      <c r="D24" s="33" t="s">
        <v>672</v>
      </c>
      <c r="E24" s="34"/>
      <c r="F24" s="33"/>
      <c r="G24" s="36">
        <v>9169880</v>
      </c>
      <c r="H24" s="36">
        <v>0</v>
      </c>
      <c r="I24" s="60"/>
      <c r="J24" s="36">
        <v>9169880</v>
      </c>
      <c r="K24" s="424">
        <v>17.1</v>
      </c>
      <c r="N24" s="7">
        <v>9169880279</v>
      </c>
      <c r="O24" s="7">
        <v>0</v>
      </c>
      <c r="P24" s="7">
        <v>9169880279</v>
      </c>
    </row>
    <row r="25" spans="1:16" s="7" customFormat="1" ht="14.25" customHeight="1">
      <c r="A25" s="71">
        <v>13</v>
      </c>
      <c r="B25" s="33"/>
      <c r="C25" s="33"/>
      <c r="D25" s="33" t="s">
        <v>673</v>
      </c>
      <c r="E25" s="34"/>
      <c r="F25" s="33"/>
      <c r="G25" s="36">
        <v>402633</v>
      </c>
      <c r="H25" s="36">
        <v>0</v>
      </c>
      <c r="I25" s="60"/>
      <c r="J25" s="36">
        <v>402633</v>
      </c>
      <c r="K25" s="424">
        <v>0.8</v>
      </c>
      <c r="N25" s="7">
        <v>402632895</v>
      </c>
      <c r="O25" s="7">
        <v>0</v>
      </c>
      <c r="P25" s="7">
        <v>402632895</v>
      </c>
    </row>
    <row r="26" spans="1:16" s="7" customFormat="1" ht="14.25" customHeight="1">
      <c r="A26" s="71">
        <v>14</v>
      </c>
      <c r="B26" s="33"/>
      <c r="C26" s="33" t="s">
        <v>20</v>
      </c>
      <c r="E26" s="34"/>
      <c r="F26" s="33"/>
      <c r="G26" s="36">
        <v>1214877</v>
      </c>
      <c r="H26" s="36">
        <v>64044</v>
      </c>
      <c r="I26" s="60"/>
      <c r="J26" s="36">
        <v>1278920</v>
      </c>
      <c r="K26" s="424">
        <v>2.4</v>
      </c>
      <c r="N26" s="7">
        <v>1214876600</v>
      </c>
      <c r="O26" s="7">
        <v>64043591</v>
      </c>
      <c r="P26" s="7">
        <v>1278920191</v>
      </c>
    </row>
    <row r="27" spans="1:16" s="7" customFormat="1" ht="14.25" customHeight="1">
      <c r="A27" s="71">
        <v>15</v>
      </c>
      <c r="B27" s="33"/>
      <c r="C27" s="33" t="s">
        <v>22</v>
      </c>
      <c r="E27" s="34"/>
      <c r="F27" s="33"/>
      <c r="G27" s="36">
        <v>630544</v>
      </c>
      <c r="H27" s="36">
        <v>0</v>
      </c>
      <c r="I27" s="60"/>
      <c r="J27" s="36">
        <v>630544</v>
      </c>
      <c r="K27" s="424">
        <v>1.2</v>
      </c>
      <c r="N27" s="7">
        <v>630544013</v>
      </c>
      <c r="O27" s="7">
        <v>0</v>
      </c>
      <c r="P27" s="7">
        <v>630544013</v>
      </c>
    </row>
    <row r="28" spans="1:16" s="7" customFormat="1" ht="14.25" customHeight="1">
      <c r="A28" s="71">
        <v>16</v>
      </c>
      <c r="B28" s="33"/>
      <c r="C28" s="33" t="s">
        <v>24</v>
      </c>
      <c r="E28" s="34"/>
      <c r="F28" s="33"/>
      <c r="G28" s="36">
        <v>96861</v>
      </c>
      <c r="H28" s="36">
        <v>253</v>
      </c>
      <c r="I28" s="60"/>
      <c r="J28" s="36">
        <v>97114</v>
      </c>
      <c r="K28" s="424">
        <v>0.2</v>
      </c>
      <c r="N28" s="7">
        <v>96861381</v>
      </c>
      <c r="O28" s="7">
        <v>253000</v>
      </c>
      <c r="P28" s="7">
        <v>97114381</v>
      </c>
    </row>
    <row r="29" spans="1:16" s="7" customFormat="1" ht="14.25" customHeight="1">
      <c r="A29" s="71">
        <v>17</v>
      </c>
      <c r="B29" s="33"/>
      <c r="C29" s="33" t="s">
        <v>26</v>
      </c>
      <c r="E29" s="34"/>
      <c r="F29" s="33"/>
      <c r="G29" s="36">
        <v>611233</v>
      </c>
      <c r="H29" s="36">
        <v>0</v>
      </c>
      <c r="I29" s="60"/>
      <c r="J29" s="36">
        <v>611233</v>
      </c>
      <c r="K29" s="424">
        <v>1.1</v>
      </c>
      <c r="N29" s="7">
        <v>611233100</v>
      </c>
      <c r="O29" s="7">
        <v>0</v>
      </c>
      <c r="P29" s="7">
        <v>611233100</v>
      </c>
    </row>
    <row r="30" spans="1:16" s="7" customFormat="1" ht="14.25" customHeight="1">
      <c r="A30" s="71">
        <v>18</v>
      </c>
      <c r="B30" s="33"/>
      <c r="C30" s="33" t="s">
        <v>674</v>
      </c>
      <c r="E30" s="34"/>
      <c r="F30" s="33"/>
      <c r="G30" s="36">
        <v>4855618</v>
      </c>
      <c r="H30" s="36">
        <v>0</v>
      </c>
      <c r="I30" s="60"/>
      <c r="J30" s="36">
        <v>4855618</v>
      </c>
      <c r="K30" s="424">
        <v>9.1</v>
      </c>
      <c r="N30" s="7">
        <v>4855618457</v>
      </c>
      <c r="O30" s="7">
        <v>0</v>
      </c>
      <c r="P30" s="7">
        <v>4855618457</v>
      </c>
    </row>
    <row r="31" spans="1:16" s="7" customFormat="1" ht="14.25" customHeight="1">
      <c r="A31" s="71">
        <v>19</v>
      </c>
      <c r="B31" s="33"/>
      <c r="C31" s="33" t="s">
        <v>675</v>
      </c>
      <c r="E31" s="34"/>
      <c r="F31" s="33"/>
      <c r="G31" s="36">
        <v>6926197</v>
      </c>
      <c r="H31" s="36">
        <v>22013</v>
      </c>
      <c r="I31" s="60"/>
      <c r="J31" s="36">
        <v>6948210</v>
      </c>
      <c r="K31" s="424">
        <v>13</v>
      </c>
      <c r="N31" s="7">
        <v>6926196903</v>
      </c>
      <c r="O31" s="7">
        <v>22012948</v>
      </c>
      <c r="P31" s="7">
        <v>6948209851</v>
      </c>
    </row>
    <row r="32" spans="1:16" s="7" customFormat="1" ht="14.25" customHeight="1">
      <c r="A32" s="71">
        <v>20</v>
      </c>
      <c r="B32" s="33"/>
      <c r="C32" s="33" t="s">
        <v>676</v>
      </c>
      <c r="E32" s="34"/>
      <c r="F32" s="33"/>
      <c r="G32" s="36">
        <v>727</v>
      </c>
      <c r="H32" s="36">
        <v>0</v>
      </c>
      <c r="I32" s="60"/>
      <c r="J32" s="36">
        <v>727</v>
      </c>
      <c r="K32" s="424">
        <v>0</v>
      </c>
      <c r="N32" s="7">
        <v>726800</v>
      </c>
      <c r="O32" s="7">
        <v>0</v>
      </c>
      <c r="P32" s="7">
        <v>726800</v>
      </c>
    </row>
    <row r="33" spans="1:16" s="7" customFormat="1" ht="14.25" customHeight="1">
      <c r="A33" s="71">
        <v>21</v>
      </c>
      <c r="B33" s="33"/>
      <c r="C33" s="33" t="s">
        <v>677</v>
      </c>
      <c r="E33" s="34"/>
      <c r="F33" s="33"/>
      <c r="G33" s="36">
        <v>0</v>
      </c>
      <c r="H33" s="36">
        <v>0</v>
      </c>
      <c r="I33" s="60"/>
      <c r="J33" s="36">
        <v>0</v>
      </c>
      <c r="K33" s="36">
        <v>0</v>
      </c>
      <c r="N33" s="7" t="s">
        <v>678</v>
      </c>
      <c r="O33" s="7" t="s">
        <v>678</v>
      </c>
      <c r="P33" s="7" t="s">
        <v>678</v>
      </c>
    </row>
    <row r="34" spans="1:16" s="44" customFormat="1" ht="14.25" customHeight="1">
      <c r="A34" s="227">
        <v>22</v>
      </c>
      <c r="B34" s="39" t="s">
        <v>679</v>
      </c>
      <c r="C34" s="39"/>
      <c r="D34" s="39"/>
      <c r="E34" s="41"/>
      <c r="F34" s="39"/>
      <c r="G34" s="79">
        <v>18397</v>
      </c>
      <c r="H34" s="79">
        <v>0</v>
      </c>
      <c r="I34" s="60"/>
      <c r="J34" s="79">
        <v>18397</v>
      </c>
      <c r="K34" s="302">
        <v>0</v>
      </c>
      <c r="N34" s="44">
        <v>18396772</v>
      </c>
      <c r="O34" s="44">
        <v>0</v>
      </c>
      <c r="P34" s="44">
        <v>18396772</v>
      </c>
    </row>
    <row r="35" spans="1:16" s="7" customFormat="1" ht="14.25" customHeight="1">
      <c r="A35" s="71">
        <v>23</v>
      </c>
      <c r="B35" s="33"/>
      <c r="C35" s="33" t="s">
        <v>34</v>
      </c>
      <c r="E35" s="34"/>
      <c r="F35" s="33"/>
      <c r="G35" s="36">
        <v>6689</v>
      </c>
      <c r="H35" s="36">
        <v>0</v>
      </c>
      <c r="I35" s="60"/>
      <c r="J35" s="36">
        <v>6689</v>
      </c>
      <c r="K35" s="424">
        <v>0</v>
      </c>
      <c r="N35" s="7">
        <v>6688700</v>
      </c>
      <c r="O35" s="7">
        <v>0</v>
      </c>
      <c r="P35" s="7">
        <v>6688700</v>
      </c>
    </row>
    <row r="36" spans="1:16" s="7" customFormat="1" ht="14.25" customHeight="1">
      <c r="A36" s="71">
        <v>24</v>
      </c>
      <c r="B36" s="33"/>
      <c r="C36" s="33" t="s">
        <v>680</v>
      </c>
      <c r="E36" s="34"/>
      <c r="F36" s="33"/>
      <c r="G36" s="36">
        <v>11708</v>
      </c>
      <c r="H36" s="36">
        <v>0</v>
      </c>
      <c r="I36" s="60"/>
      <c r="J36" s="36">
        <v>11708</v>
      </c>
      <c r="K36" s="424">
        <v>0</v>
      </c>
      <c r="N36" s="7">
        <v>11708072</v>
      </c>
      <c r="O36" s="7">
        <v>0</v>
      </c>
      <c r="P36" s="7">
        <v>11708072</v>
      </c>
    </row>
    <row r="37" spans="1:16" s="44" customFormat="1" ht="14.25" customHeight="1">
      <c r="A37" s="227">
        <v>25</v>
      </c>
      <c r="B37" s="39" t="s">
        <v>681</v>
      </c>
      <c r="C37" s="39"/>
      <c r="D37" s="39"/>
      <c r="E37" s="41"/>
      <c r="F37" s="39"/>
      <c r="G37" s="79">
        <v>0</v>
      </c>
      <c r="H37" s="79">
        <v>3025</v>
      </c>
      <c r="I37" s="60"/>
      <c r="J37" s="79">
        <v>3025</v>
      </c>
      <c r="K37" s="302">
        <v>0</v>
      </c>
      <c r="N37" s="44">
        <v>0</v>
      </c>
      <c r="O37" s="44">
        <v>3025170</v>
      </c>
      <c r="P37" s="44">
        <v>3025170</v>
      </c>
    </row>
    <row r="38" spans="1:16" s="7" customFormat="1" ht="14.25" customHeight="1">
      <c r="A38" s="71">
        <v>26</v>
      </c>
      <c r="B38" s="33"/>
      <c r="C38" s="33" t="s">
        <v>682</v>
      </c>
      <c r="E38" s="34"/>
      <c r="F38" s="33"/>
      <c r="G38" s="36">
        <v>0</v>
      </c>
      <c r="H38" s="36">
        <v>3025</v>
      </c>
      <c r="I38" s="60"/>
      <c r="J38" s="36">
        <v>3025</v>
      </c>
      <c r="K38" s="424">
        <v>0</v>
      </c>
      <c r="N38" s="7">
        <v>0</v>
      </c>
      <c r="O38" s="7">
        <v>3025170</v>
      </c>
      <c r="P38" s="7">
        <v>3025170</v>
      </c>
    </row>
    <row r="39" spans="1:16" ht="4.5" customHeight="1" thickBot="1">
      <c r="A39" s="425"/>
      <c r="B39" s="425"/>
      <c r="C39" s="425"/>
      <c r="D39" s="425"/>
      <c r="E39" s="425"/>
      <c r="F39" s="425"/>
      <c r="G39" s="425"/>
      <c r="H39" s="425"/>
      <c r="I39" s="425"/>
      <c r="J39" s="425"/>
      <c r="K39" s="91"/>
      <c r="N39" s="20" t="s">
        <v>683</v>
      </c>
      <c r="O39" s="20" t="s">
        <v>683</v>
      </c>
      <c r="P39" s="20" t="s">
        <v>683</v>
      </c>
    </row>
    <row r="40" spans="1:11" ht="22.5" customHeight="1" thickTop="1">
      <c r="A40" s="622" t="s">
        <v>684</v>
      </c>
      <c r="B40" s="622"/>
      <c r="C40" s="622"/>
      <c r="D40" s="622"/>
      <c r="E40" s="623"/>
      <c r="F40" s="638" t="s">
        <v>685</v>
      </c>
      <c r="G40" s="639"/>
      <c r="H40" s="640"/>
      <c r="I40" s="521" t="s">
        <v>686</v>
      </c>
      <c r="J40" s="521" t="s">
        <v>687</v>
      </c>
      <c r="K40" s="641" t="s">
        <v>688</v>
      </c>
    </row>
    <row r="41" spans="1:11" ht="6.75" customHeight="1">
      <c r="A41" s="624"/>
      <c r="B41" s="624"/>
      <c r="C41" s="624"/>
      <c r="D41" s="624"/>
      <c r="E41" s="625"/>
      <c r="F41" s="522" t="s">
        <v>648</v>
      </c>
      <c r="G41" s="535" t="s">
        <v>649</v>
      </c>
      <c r="H41" s="644" t="s">
        <v>689</v>
      </c>
      <c r="I41" s="522"/>
      <c r="J41" s="522"/>
      <c r="K41" s="642"/>
    </row>
    <row r="42" spans="1:11" ht="15.75" customHeight="1">
      <c r="A42" s="626"/>
      <c r="B42" s="626"/>
      <c r="C42" s="626"/>
      <c r="D42" s="626"/>
      <c r="E42" s="627"/>
      <c r="F42" s="523"/>
      <c r="G42" s="520"/>
      <c r="H42" s="645"/>
      <c r="I42" s="523"/>
      <c r="J42" s="523"/>
      <c r="K42" s="643"/>
    </row>
    <row r="43" spans="1:12" ht="6.75" customHeight="1">
      <c r="A43" s="197"/>
      <c r="B43" s="197"/>
      <c r="C43" s="197"/>
      <c r="D43" s="197"/>
      <c r="E43" s="198"/>
      <c r="F43" s="197"/>
      <c r="G43" s="197"/>
      <c r="H43" s="197"/>
      <c r="I43" s="197"/>
      <c r="J43" s="197"/>
      <c r="K43" s="427"/>
      <c r="L43" s="423"/>
    </row>
    <row r="44" spans="1:11" s="7" customFormat="1" ht="14.25" customHeight="1">
      <c r="A44" s="33"/>
      <c r="B44" s="33" t="s">
        <v>690</v>
      </c>
      <c r="C44" s="33"/>
      <c r="D44" s="33" t="s">
        <v>653</v>
      </c>
      <c r="E44" s="34"/>
      <c r="F44" s="36">
        <v>44233469</v>
      </c>
      <c r="G44" s="36">
        <v>273263</v>
      </c>
      <c r="H44" s="36">
        <v>44506732</v>
      </c>
      <c r="I44" s="36">
        <v>54255</v>
      </c>
      <c r="J44" s="36">
        <v>964232</v>
      </c>
      <c r="K44" s="418">
        <v>97.8</v>
      </c>
    </row>
    <row r="45" spans="1:11" s="7" customFormat="1" ht="14.25" customHeight="1">
      <c r="A45" s="33"/>
      <c r="B45" s="105"/>
      <c r="C45" s="105"/>
      <c r="D45" s="105" t="s">
        <v>691</v>
      </c>
      <c r="E45" s="34"/>
      <c r="F45" s="36">
        <v>45625746</v>
      </c>
      <c r="G45" s="36">
        <v>263500</v>
      </c>
      <c r="H45" s="36">
        <v>45889246</v>
      </c>
      <c r="I45" s="36">
        <v>57826</v>
      </c>
      <c r="J45" s="36">
        <v>886742</v>
      </c>
      <c r="K45" s="418">
        <v>98</v>
      </c>
    </row>
    <row r="46" spans="1:11" s="7" customFormat="1" ht="14.25" customHeight="1">
      <c r="A46" s="33"/>
      <c r="B46" s="105"/>
      <c r="C46" s="105"/>
      <c r="D46" s="105" t="s">
        <v>692</v>
      </c>
      <c r="E46" s="34"/>
      <c r="F46" s="36">
        <v>46730967.253</v>
      </c>
      <c r="G46" s="36">
        <v>271156.73</v>
      </c>
      <c r="H46" s="36">
        <v>47002123.983</v>
      </c>
      <c r="I46" s="36">
        <v>59393.515</v>
      </c>
      <c r="J46" s="36">
        <v>819357.176</v>
      </c>
      <c r="K46" s="418">
        <v>98.16471462356728</v>
      </c>
    </row>
    <row r="47" spans="1:11" s="7" customFormat="1" ht="14.25" customHeight="1">
      <c r="A47" s="33"/>
      <c r="B47" s="105"/>
      <c r="C47" s="105"/>
      <c r="D47" s="105" t="s">
        <v>693</v>
      </c>
      <c r="E47" s="34"/>
      <c r="F47" s="36">
        <v>51333155</v>
      </c>
      <c r="G47" s="36">
        <v>232999</v>
      </c>
      <c r="H47" s="36">
        <v>51566154</v>
      </c>
      <c r="I47" s="36">
        <v>56222</v>
      </c>
      <c r="J47" s="36">
        <v>714984</v>
      </c>
      <c r="K47" s="418">
        <v>98.52647198159438</v>
      </c>
    </row>
    <row r="48" spans="1:18" s="44" customFormat="1" ht="14.25" customHeight="1">
      <c r="A48" s="39"/>
      <c r="B48" s="78"/>
      <c r="C48" s="78"/>
      <c r="D48" s="78" t="s">
        <v>694</v>
      </c>
      <c r="E48" s="41"/>
      <c r="F48" s="79">
        <v>52685622</v>
      </c>
      <c r="G48" s="79">
        <v>203978</v>
      </c>
      <c r="H48" s="79">
        <v>52889600</v>
      </c>
      <c r="I48" s="79">
        <v>58795</v>
      </c>
      <c r="J48" s="79">
        <v>626516</v>
      </c>
      <c r="K48" s="259">
        <v>98.72083564244069</v>
      </c>
      <c r="N48" s="44">
        <v>52685621631</v>
      </c>
      <c r="O48" s="44">
        <v>203977886</v>
      </c>
      <c r="P48" s="44">
        <v>52889599517</v>
      </c>
      <c r="Q48" s="44">
        <v>58794862</v>
      </c>
      <c r="R48" s="44">
        <v>626516300</v>
      </c>
    </row>
    <row r="49" spans="1:11" s="7" customFormat="1" ht="14.25" customHeight="1">
      <c r="A49" s="33"/>
      <c r="D49" s="282"/>
      <c r="E49" s="34"/>
      <c r="F49" s="79"/>
      <c r="G49" s="79"/>
      <c r="H49" s="79"/>
      <c r="I49" s="79"/>
      <c r="J49" s="79"/>
      <c r="K49" s="418"/>
    </row>
    <row r="50" spans="1:18" s="44" customFormat="1" ht="14.25" customHeight="1">
      <c r="A50" s="235" t="s">
        <v>503</v>
      </c>
      <c r="B50" s="39" t="s">
        <v>659</v>
      </c>
      <c r="C50" s="39"/>
      <c r="D50" s="39"/>
      <c r="E50" s="41"/>
      <c r="F50" s="79">
        <v>52667225</v>
      </c>
      <c r="G50" s="79">
        <v>203978</v>
      </c>
      <c r="H50" s="79">
        <v>52871203</v>
      </c>
      <c r="I50" s="79">
        <v>55770</v>
      </c>
      <c r="J50" s="79">
        <v>626516</v>
      </c>
      <c r="K50" s="259">
        <v>98.72597283932203</v>
      </c>
      <c r="N50" s="44">
        <v>52667224859</v>
      </c>
      <c r="O50" s="44">
        <v>203977886</v>
      </c>
      <c r="P50" s="44">
        <v>52871202745</v>
      </c>
      <c r="Q50" s="44">
        <v>55769692</v>
      </c>
      <c r="R50" s="44">
        <v>626516300</v>
      </c>
    </row>
    <row r="51" spans="1:18" s="7" customFormat="1" ht="14.25" customHeight="1">
      <c r="A51" s="232" t="s">
        <v>462</v>
      </c>
      <c r="B51" s="33"/>
      <c r="C51" s="33" t="s">
        <v>14</v>
      </c>
      <c r="E51" s="34"/>
      <c r="F51" s="36">
        <v>17857188</v>
      </c>
      <c r="G51" s="36">
        <v>186323</v>
      </c>
      <c r="H51" s="36">
        <v>18043511</v>
      </c>
      <c r="I51" s="36">
        <v>39360</v>
      </c>
      <c r="J51" s="36">
        <v>521916</v>
      </c>
      <c r="K51" s="418">
        <v>96.98316235018059</v>
      </c>
      <c r="N51" s="7">
        <v>17857188370</v>
      </c>
      <c r="O51" s="7">
        <v>186322672</v>
      </c>
      <c r="P51" s="7">
        <v>18043511042</v>
      </c>
      <c r="Q51" s="7">
        <v>39360144</v>
      </c>
      <c r="R51" s="7">
        <v>521916083</v>
      </c>
    </row>
    <row r="52" spans="1:18" s="7" customFormat="1" ht="14.25" customHeight="1">
      <c r="A52" s="232" t="s">
        <v>396</v>
      </c>
      <c r="B52" s="33"/>
      <c r="C52" s="33"/>
      <c r="D52" s="33" t="s">
        <v>662</v>
      </c>
      <c r="E52" s="34"/>
      <c r="F52" s="36">
        <v>1967728</v>
      </c>
      <c r="G52" s="36">
        <v>2203</v>
      </c>
      <c r="H52" s="36">
        <v>1969931</v>
      </c>
      <c r="I52" s="36">
        <v>1816</v>
      </c>
      <c r="J52" s="36">
        <v>1724</v>
      </c>
      <c r="K52" s="418">
        <v>99.82060869056544</v>
      </c>
      <c r="N52" s="7">
        <v>1967727590</v>
      </c>
      <c r="O52" s="7">
        <v>2202914</v>
      </c>
      <c r="P52" s="7">
        <v>1969930504</v>
      </c>
      <c r="Q52" s="7">
        <v>1816225</v>
      </c>
      <c r="R52" s="7">
        <v>1724010</v>
      </c>
    </row>
    <row r="53" spans="1:18" s="7" customFormat="1" ht="14.25" customHeight="1">
      <c r="A53" s="232" t="s">
        <v>695</v>
      </c>
      <c r="B53" s="33"/>
      <c r="C53" s="33"/>
      <c r="D53" s="33" t="s">
        <v>664</v>
      </c>
      <c r="E53" s="34"/>
      <c r="F53" s="36">
        <v>15143573</v>
      </c>
      <c r="G53" s="36">
        <v>184120</v>
      </c>
      <c r="H53" s="36">
        <v>15327693</v>
      </c>
      <c r="I53" s="36">
        <v>37544</v>
      </c>
      <c r="J53" s="36">
        <v>520192</v>
      </c>
      <c r="K53" s="418">
        <v>96.48900885113461</v>
      </c>
      <c r="N53" s="7">
        <v>15143572847</v>
      </c>
      <c r="O53" s="7">
        <v>184119758</v>
      </c>
      <c r="P53" s="7">
        <v>15327692605</v>
      </c>
      <c r="Q53" s="7">
        <v>37543919</v>
      </c>
      <c r="R53" s="7">
        <v>520192073</v>
      </c>
    </row>
    <row r="54" spans="1:18" s="7" customFormat="1" ht="14.25" customHeight="1">
      <c r="A54" s="232" t="s">
        <v>398</v>
      </c>
      <c r="B54" s="33"/>
      <c r="C54" s="33"/>
      <c r="D54" s="33" t="s">
        <v>665</v>
      </c>
      <c r="E54" s="34"/>
      <c r="F54" s="36">
        <v>205812</v>
      </c>
      <c r="G54" s="36">
        <v>0</v>
      </c>
      <c r="H54" s="36">
        <v>205812</v>
      </c>
      <c r="I54" s="36">
        <v>0</v>
      </c>
      <c r="J54" s="36">
        <v>0</v>
      </c>
      <c r="K54" s="418">
        <v>100</v>
      </c>
      <c r="N54" s="7">
        <v>205811730</v>
      </c>
      <c r="O54" s="7">
        <v>0</v>
      </c>
      <c r="P54" s="7">
        <v>205811730</v>
      </c>
      <c r="Q54" s="7">
        <v>0</v>
      </c>
      <c r="R54" s="7">
        <v>0</v>
      </c>
    </row>
    <row r="55" spans="1:18" s="7" customFormat="1" ht="14.25" customHeight="1">
      <c r="A55" s="232" t="s">
        <v>696</v>
      </c>
      <c r="B55" s="33"/>
      <c r="C55" s="33"/>
      <c r="D55" s="33" t="s">
        <v>667</v>
      </c>
      <c r="E55" s="34"/>
      <c r="F55" s="36">
        <v>339697</v>
      </c>
      <c r="G55" s="36">
        <v>0</v>
      </c>
      <c r="H55" s="36">
        <v>339697</v>
      </c>
      <c r="I55" s="36">
        <v>0</v>
      </c>
      <c r="J55" s="36">
        <v>0</v>
      </c>
      <c r="K55" s="418">
        <v>100</v>
      </c>
      <c r="N55" s="7">
        <v>339697130</v>
      </c>
      <c r="O55" s="7">
        <v>0</v>
      </c>
      <c r="P55" s="7">
        <v>339697130</v>
      </c>
      <c r="Q55" s="7">
        <v>0</v>
      </c>
      <c r="R55" s="7">
        <v>0</v>
      </c>
    </row>
    <row r="56" spans="1:18" s="7" customFormat="1" ht="14.25" customHeight="1">
      <c r="A56" s="232" t="s">
        <v>697</v>
      </c>
      <c r="B56" s="33"/>
      <c r="C56" s="33"/>
      <c r="D56" s="33" t="s">
        <v>669</v>
      </c>
      <c r="E56" s="34"/>
      <c r="F56" s="36">
        <v>200379</v>
      </c>
      <c r="G56" s="36">
        <v>0</v>
      </c>
      <c r="H56" s="36">
        <v>200379</v>
      </c>
      <c r="I56" s="36">
        <v>0</v>
      </c>
      <c r="J56" s="36">
        <v>0</v>
      </c>
      <c r="K56" s="418">
        <v>100</v>
      </c>
      <c r="N56" s="7">
        <v>200379073</v>
      </c>
      <c r="O56" s="7">
        <v>0</v>
      </c>
      <c r="P56" s="7">
        <v>200379073</v>
      </c>
      <c r="Q56" s="7">
        <v>0</v>
      </c>
      <c r="R56" s="7">
        <v>0</v>
      </c>
    </row>
    <row r="57" spans="1:18" s="7" customFormat="1" ht="14.25" customHeight="1">
      <c r="A57" s="232" t="s">
        <v>698</v>
      </c>
      <c r="B57" s="33"/>
      <c r="C57" s="33" t="s">
        <v>16</v>
      </c>
      <c r="E57" s="34"/>
      <c r="F57" s="36">
        <v>10920332</v>
      </c>
      <c r="G57" s="36">
        <v>3094</v>
      </c>
      <c r="H57" s="36">
        <v>10923426</v>
      </c>
      <c r="I57" s="36">
        <v>8734</v>
      </c>
      <c r="J57" s="36">
        <v>21661</v>
      </c>
      <c r="K57" s="418">
        <v>99.72251282351803</v>
      </c>
      <c r="N57" s="7">
        <v>10920332381</v>
      </c>
      <c r="O57" s="7">
        <v>3093670</v>
      </c>
      <c r="P57" s="7">
        <v>10923426051</v>
      </c>
      <c r="Q57" s="7">
        <v>8734250</v>
      </c>
      <c r="R57" s="7">
        <v>21661200</v>
      </c>
    </row>
    <row r="58" spans="1:18" s="7" customFormat="1" ht="14.25" customHeight="1">
      <c r="A58" s="232" t="s">
        <v>469</v>
      </c>
      <c r="B58" s="33"/>
      <c r="C58" s="33"/>
      <c r="D58" s="33" t="s">
        <v>662</v>
      </c>
      <c r="E58" s="34"/>
      <c r="F58" s="36">
        <v>10476634</v>
      </c>
      <c r="G58" s="36">
        <v>735</v>
      </c>
      <c r="H58" s="36">
        <v>10477368</v>
      </c>
      <c r="I58" s="36">
        <v>6933</v>
      </c>
      <c r="J58" s="36">
        <v>7547</v>
      </c>
      <c r="K58" s="418">
        <v>99.86198675182061</v>
      </c>
      <c r="N58" s="7">
        <v>10476633881</v>
      </c>
      <c r="O58" s="7">
        <v>734544</v>
      </c>
      <c r="P58" s="7">
        <v>10477368425</v>
      </c>
      <c r="Q58" s="7">
        <v>6932750</v>
      </c>
      <c r="R58" s="7">
        <v>7547391</v>
      </c>
    </row>
    <row r="59" spans="1:18" s="7" customFormat="1" ht="14.25" customHeight="1">
      <c r="A59" s="71">
        <v>10</v>
      </c>
      <c r="B59" s="33"/>
      <c r="C59" s="33"/>
      <c r="D59" s="33" t="s">
        <v>664</v>
      </c>
      <c r="E59" s="34"/>
      <c r="F59" s="36">
        <v>443699</v>
      </c>
      <c r="G59" s="36">
        <v>2359</v>
      </c>
      <c r="H59" s="36">
        <v>446058</v>
      </c>
      <c r="I59" s="36">
        <v>1802</v>
      </c>
      <c r="J59" s="36">
        <v>14114</v>
      </c>
      <c r="K59" s="418">
        <v>96.55492610189383</v>
      </c>
      <c r="N59" s="7">
        <v>443698500</v>
      </c>
      <c r="O59" s="7">
        <v>2359126</v>
      </c>
      <c r="P59" s="7">
        <v>446057626</v>
      </c>
      <c r="Q59" s="7">
        <v>1801500</v>
      </c>
      <c r="R59" s="7">
        <v>14113809</v>
      </c>
    </row>
    <row r="60" spans="1:18" s="7" customFormat="1" ht="14.25" customHeight="1">
      <c r="A60" s="71">
        <v>11</v>
      </c>
      <c r="B60" s="33"/>
      <c r="C60" s="33" t="s">
        <v>18</v>
      </c>
      <c r="E60" s="34"/>
      <c r="F60" s="36">
        <v>9572513</v>
      </c>
      <c r="G60" s="36">
        <v>0</v>
      </c>
      <c r="H60" s="36">
        <v>9572513</v>
      </c>
      <c r="I60" s="36">
        <v>0</v>
      </c>
      <c r="J60" s="36">
        <v>0</v>
      </c>
      <c r="K60" s="418">
        <v>100</v>
      </c>
      <c r="N60" s="7">
        <v>9572513174</v>
      </c>
      <c r="O60" s="7">
        <v>0</v>
      </c>
      <c r="P60" s="7">
        <v>9572513174</v>
      </c>
      <c r="Q60" s="7">
        <v>0</v>
      </c>
      <c r="R60" s="7">
        <v>0</v>
      </c>
    </row>
    <row r="61" spans="1:18" s="7" customFormat="1" ht="14.25" customHeight="1">
      <c r="A61" s="71">
        <v>12</v>
      </c>
      <c r="B61" s="33"/>
      <c r="C61" s="33"/>
      <c r="D61" s="33" t="s">
        <v>672</v>
      </c>
      <c r="E61" s="34"/>
      <c r="F61" s="36">
        <v>9169880</v>
      </c>
      <c r="G61" s="36">
        <v>0</v>
      </c>
      <c r="H61" s="36">
        <v>9169880</v>
      </c>
      <c r="I61" s="36">
        <v>0</v>
      </c>
      <c r="J61" s="36">
        <v>0</v>
      </c>
      <c r="K61" s="418">
        <v>100</v>
      </c>
      <c r="N61" s="7">
        <v>9169880279</v>
      </c>
      <c r="O61" s="7">
        <v>0</v>
      </c>
      <c r="P61" s="7">
        <v>9169880279</v>
      </c>
      <c r="Q61" s="7">
        <v>0</v>
      </c>
      <c r="R61" s="7">
        <v>0</v>
      </c>
    </row>
    <row r="62" spans="1:18" s="7" customFormat="1" ht="14.25" customHeight="1">
      <c r="A62" s="71">
        <v>13</v>
      </c>
      <c r="B62" s="33"/>
      <c r="C62" s="33"/>
      <c r="D62" s="33" t="s">
        <v>673</v>
      </c>
      <c r="E62" s="34"/>
      <c r="F62" s="36">
        <v>402633</v>
      </c>
      <c r="G62" s="36">
        <v>0</v>
      </c>
      <c r="H62" s="36">
        <v>402633</v>
      </c>
      <c r="I62" s="36">
        <v>0</v>
      </c>
      <c r="J62" s="36">
        <v>0</v>
      </c>
      <c r="K62" s="418">
        <v>100</v>
      </c>
      <c r="N62" s="7">
        <v>402632895</v>
      </c>
      <c r="O62" s="7">
        <v>0</v>
      </c>
      <c r="P62" s="7">
        <v>402632895</v>
      </c>
      <c r="Q62" s="7">
        <v>0</v>
      </c>
      <c r="R62" s="7">
        <v>0</v>
      </c>
    </row>
    <row r="63" spans="1:18" s="7" customFormat="1" ht="14.25" customHeight="1">
      <c r="A63" s="71">
        <v>14</v>
      </c>
      <c r="B63" s="33"/>
      <c r="C63" s="33" t="s">
        <v>20</v>
      </c>
      <c r="E63" s="34"/>
      <c r="F63" s="36">
        <v>1208814</v>
      </c>
      <c r="G63" s="36">
        <v>6185</v>
      </c>
      <c r="H63" s="36">
        <v>1214999</v>
      </c>
      <c r="I63" s="36">
        <v>6232</v>
      </c>
      <c r="J63" s="36">
        <v>57690</v>
      </c>
      <c r="K63" s="418">
        <v>95.00193112519247</v>
      </c>
      <c r="N63" s="7">
        <v>1208814200</v>
      </c>
      <c r="O63" s="7">
        <v>6184679</v>
      </c>
      <c r="P63" s="7">
        <v>1214998879</v>
      </c>
      <c r="Q63" s="7">
        <v>6231763</v>
      </c>
      <c r="R63" s="7">
        <v>57689549</v>
      </c>
    </row>
    <row r="64" spans="1:18" s="7" customFormat="1" ht="14.25" customHeight="1">
      <c r="A64" s="71">
        <v>15</v>
      </c>
      <c r="B64" s="33"/>
      <c r="C64" s="33" t="s">
        <v>22</v>
      </c>
      <c r="E64" s="34"/>
      <c r="F64" s="36">
        <v>630544</v>
      </c>
      <c r="G64" s="36">
        <v>0</v>
      </c>
      <c r="H64" s="36">
        <v>630544</v>
      </c>
      <c r="I64" s="36">
        <v>0</v>
      </c>
      <c r="J64" s="36">
        <v>0</v>
      </c>
      <c r="K64" s="418">
        <v>100</v>
      </c>
      <c r="N64" s="7">
        <v>630544013</v>
      </c>
      <c r="O64" s="7">
        <v>0</v>
      </c>
      <c r="P64" s="7">
        <v>630544013</v>
      </c>
      <c r="Q64" s="7">
        <v>0</v>
      </c>
      <c r="R64" s="7">
        <v>0</v>
      </c>
    </row>
    <row r="65" spans="1:18" s="7" customFormat="1" ht="14.25" customHeight="1">
      <c r="A65" s="71">
        <v>16</v>
      </c>
      <c r="B65" s="33"/>
      <c r="C65" s="33" t="s">
        <v>24</v>
      </c>
      <c r="E65" s="34"/>
      <c r="F65" s="36">
        <v>96861</v>
      </c>
      <c r="G65" s="36">
        <v>253</v>
      </c>
      <c r="H65" s="36">
        <v>97114</v>
      </c>
      <c r="I65" s="36">
        <v>0</v>
      </c>
      <c r="J65" s="36">
        <v>0</v>
      </c>
      <c r="K65" s="418">
        <v>100</v>
      </c>
      <c r="N65" s="7">
        <v>96861381</v>
      </c>
      <c r="O65" s="7">
        <v>253000</v>
      </c>
      <c r="P65" s="7">
        <v>97114381</v>
      </c>
      <c r="Q65" s="7">
        <v>0</v>
      </c>
      <c r="R65" s="7">
        <v>0</v>
      </c>
    </row>
    <row r="66" spans="1:18" s="7" customFormat="1" ht="14.25" customHeight="1">
      <c r="A66" s="71">
        <v>17</v>
      </c>
      <c r="B66" s="33"/>
      <c r="C66" s="33" t="s">
        <v>26</v>
      </c>
      <c r="E66" s="34"/>
      <c r="F66" s="36">
        <v>611233</v>
      </c>
      <c r="G66" s="36">
        <v>0</v>
      </c>
      <c r="H66" s="36">
        <v>611233</v>
      </c>
      <c r="I66" s="36">
        <v>0</v>
      </c>
      <c r="J66" s="36">
        <v>0</v>
      </c>
      <c r="K66" s="418">
        <v>100</v>
      </c>
      <c r="N66" s="7">
        <v>611233100</v>
      </c>
      <c r="O66" s="7">
        <v>0</v>
      </c>
      <c r="P66" s="7">
        <v>611233100</v>
      </c>
      <c r="Q66" s="7">
        <v>0</v>
      </c>
      <c r="R66" s="7">
        <v>0</v>
      </c>
    </row>
    <row r="67" spans="1:18" s="7" customFormat="1" ht="14.25" customHeight="1">
      <c r="A67" s="71">
        <v>18</v>
      </c>
      <c r="B67" s="33"/>
      <c r="C67" s="33" t="s">
        <v>674</v>
      </c>
      <c r="E67" s="34"/>
      <c r="F67" s="36">
        <v>4855618</v>
      </c>
      <c r="G67" s="36">
        <v>0</v>
      </c>
      <c r="H67" s="36">
        <v>4855618</v>
      </c>
      <c r="I67" s="36">
        <v>0</v>
      </c>
      <c r="J67" s="36">
        <v>0</v>
      </c>
      <c r="K67" s="418">
        <v>100</v>
      </c>
      <c r="N67" s="7">
        <v>4855618457</v>
      </c>
      <c r="O67" s="7">
        <v>0</v>
      </c>
      <c r="P67" s="7">
        <v>4855618457</v>
      </c>
      <c r="Q67" s="7">
        <v>0</v>
      </c>
      <c r="R67" s="7">
        <v>0</v>
      </c>
    </row>
    <row r="68" spans="1:18" s="7" customFormat="1" ht="14.25" customHeight="1">
      <c r="A68" s="71">
        <v>19</v>
      </c>
      <c r="B68" s="33"/>
      <c r="C68" s="33" t="s">
        <v>675</v>
      </c>
      <c r="E68" s="34"/>
      <c r="F68" s="36">
        <v>6913393</v>
      </c>
      <c r="G68" s="36">
        <v>8124</v>
      </c>
      <c r="H68" s="36">
        <v>6921517</v>
      </c>
      <c r="I68" s="36">
        <v>1444</v>
      </c>
      <c r="J68" s="36">
        <v>25249</v>
      </c>
      <c r="K68" s="418">
        <v>99.61582906140697</v>
      </c>
      <c r="N68" s="7">
        <v>6913392983</v>
      </c>
      <c r="O68" s="7">
        <v>8123865</v>
      </c>
      <c r="P68" s="7">
        <v>6921516848</v>
      </c>
      <c r="Q68" s="7">
        <v>1443535</v>
      </c>
      <c r="R68" s="7">
        <v>25249468</v>
      </c>
    </row>
    <row r="69" spans="1:18" s="7" customFormat="1" ht="14.25" customHeight="1">
      <c r="A69" s="71">
        <v>20</v>
      </c>
      <c r="B69" s="33"/>
      <c r="C69" s="33" t="s">
        <v>676</v>
      </c>
      <c r="E69" s="34"/>
      <c r="F69" s="36">
        <v>727</v>
      </c>
      <c r="G69" s="36">
        <v>0</v>
      </c>
      <c r="H69" s="36">
        <v>727</v>
      </c>
      <c r="I69" s="36">
        <v>0</v>
      </c>
      <c r="J69" s="36">
        <v>0</v>
      </c>
      <c r="K69" s="418">
        <v>100</v>
      </c>
      <c r="N69" s="7">
        <v>726800</v>
      </c>
      <c r="O69" s="7">
        <v>0</v>
      </c>
      <c r="P69" s="7">
        <v>726800</v>
      </c>
      <c r="Q69" s="7">
        <v>0</v>
      </c>
      <c r="R69" s="7">
        <v>0</v>
      </c>
    </row>
    <row r="70" spans="1:18" s="7" customFormat="1" ht="14.25" customHeight="1">
      <c r="A70" s="71">
        <v>21</v>
      </c>
      <c r="B70" s="33"/>
      <c r="C70" s="33" t="s">
        <v>677</v>
      </c>
      <c r="E70" s="34"/>
      <c r="F70" s="36">
        <v>0</v>
      </c>
      <c r="G70" s="36">
        <v>0</v>
      </c>
      <c r="H70" s="36">
        <v>0</v>
      </c>
      <c r="I70" s="36">
        <v>0</v>
      </c>
      <c r="J70" s="36">
        <v>0</v>
      </c>
      <c r="K70" s="418" t="s">
        <v>678</v>
      </c>
      <c r="N70" s="7" t="s">
        <v>678</v>
      </c>
      <c r="O70" s="7" t="s">
        <v>678</v>
      </c>
      <c r="P70" s="7" t="s">
        <v>678</v>
      </c>
      <c r="Q70" s="7" t="s">
        <v>678</v>
      </c>
      <c r="R70" s="7" t="s">
        <v>678</v>
      </c>
    </row>
    <row r="71" spans="1:18" s="44" customFormat="1" ht="14.25" customHeight="1">
      <c r="A71" s="227">
        <v>22</v>
      </c>
      <c r="B71" s="39" t="s">
        <v>679</v>
      </c>
      <c r="C71" s="39"/>
      <c r="D71" s="39"/>
      <c r="E71" s="41"/>
      <c r="F71" s="79">
        <v>18397</v>
      </c>
      <c r="G71" s="79">
        <v>0</v>
      </c>
      <c r="H71" s="79">
        <v>18397</v>
      </c>
      <c r="I71" s="79">
        <v>0</v>
      </c>
      <c r="J71" s="79">
        <v>0</v>
      </c>
      <c r="K71" s="259">
        <v>100</v>
      </c>
      <c r="N71" s="44">
        <v>18396772</v>
      </c>
      <c r="O71" s="44">
        <v>0</v>
      </c>
      <c r="P71" s="44">
        <v>18396772</v>
      </c>
      <c r="Q71" s="44">
        <v>0</v>
      </c>
      <c r="R71" s="44">
        <v>0</v>
      </c>
    </row>
    <row r="72" spans="1:18" s="7" customFormat="1" ht="14.25" customHeight="1">
      <c r="A72" s="71">
        <v>23</v>
      </c>
      <c r="B72" s="33"/>
      <c r="C72" s="33" t="s">
        <v>34</v>
      </c>
      <c r="E72" s="34"/>
      <c r="F72" s="36">
        <v>6689</v>
      </c>
      <c r="G72" s="36">
        <v>0</v>
      </c>
      <c r="H72" s="36">
        <v>6689</v>
      </c>
      <c r="I72" s="36">
        <v>0</v>
      </c>
      <c r="J72" s="36">
        <v>0</v>
      </c>
      <c r="K72" s="418">
        <v>100</v>
      </c>
      <c r="N72" s="7">
        <v>6688700</v>
      </c>
      <c r="O72" s="7">
        <v>0</v>
      </c>
      <c r="P72" s="7">
        <v>6688700</v>
      </c>
      <c r="Q72" s="7">
        <v>0</v>
      </c>
      <c r="R72" s="7">
        <v>0</v>
      </c>
    </row>
    <row r="73" spans="1:18" s="7" customFormat="1" ht="14.25" customHeight="1">
      <c r="A73" s="71">
        <v>24</v>
      </c>
      <c r="B73" s="33"/>
      <c r="C73" s="33" t="s">
        <v>680</v>
      </c>
      <c r="E73" s="34"/>
      <c r="F73" s="36">
        <v>11708</v>
      </c>
      <c r="G73" s="36">
        <v>0</v>
      </c>
      <c r="H73" s="36">
        <v>11708</v>
      </c>
      <c r="I73" s="36">
        <v>0</v>
      </c>
      <c r="J73" s="36">
        <v>0</v>
      </c>
      <c r="K73" s="418">
        <v>100</v>
      </c>
      <c r="N73" s="7">
        <v>11708072</v>
      </c>
      <c r="O73" s="7">
        <v>0</v>
      </c>
      <c r="P73" s="7">
        <v>11708072</v>
      </c>
      <c r="Q73" s="7">
        <v>0</v>
      </c>
      <c r="R73" s="7">
        <v>0</v>
      </c>
    </row>
    <row r="74" spans="1:18" s="44" customFormat="1" ht="14.25" customHeight="1">
      <c r="A74" s="227">
        <v>25</v>
      </c>
      <c r="B74" s="39" t="s">
        <v>681</v>
      </c>
      <c r="C74" s="39"/>
      <c r="D74" s="39"/>
      <c r="E74" s="41"/>
      <c r="F74" s="79">
        <v>0</v>
      </c>
      <c r="G74" s="79">
        <v>0</v>
      </c>
      <c r="H74" s="79">
        <v>0</v>
      </c>
      <c r="I74" s="79">
        <v>3025</v>
      </c>
      <c r="J74" s="79">
        <v>0</v>
      </c>
      <c r="K74" s="259">
        <v>0</v>
      </c>
      <c r="N74" s="44">
        <v>0</v>
      </c>
      <c r="O74" s="44">
        <v>0</v>
      </c>
      <c r="P74" s="44">
        <v>0</v>
      </c>
      <c r="Q74" s="44">
        <v>3025170</v>
      </c>
      <c r="R74" s="44">
        <v>0</v>
      </c>
    </row>
    <row r="75" spans="1:18" s="7" customFormat="1" ht="14.25" customHeight="1">
      <c r="A75" s="71">
        <v>26</v>
      </c>
      <c r="B75" s="33"/>
      <c r="C75" s="33" t="s">
        <v>682</v>
      </c>
      <c r="E75" s="34"/>
      <c r="F75" s="36">
        <v>0</v>
      </c>
      <c r="G75" s="36">
        <v>0</v>
      </c>
      <c r="H75" s="36">
        <v>0</v>
      </c>
      <c r="I75" s="36">
        <v>3025</v>
      </c>
      <c r="J75" s="36">
        <v>0</v>
      </c>
      <c r="K75" s="418">
        <v>0</v>
      </c>
      <c r="N75" s="7">
        <v>0</v>
      </c>
      <c r="O75" s="7">
        <v>0</v>
      </c>
      <c r="P75" s="7">
        <v>0</v>
      </c>
      <c r="Q75" s="7">
        <v>3025170</v>
      </c>
      <c r="R75" s="7">
        <v>0</v>
      </c>
    </row>
    <row r="76" spans="1:11" ht="4.5" customHeight="1" thickBot="1">
      <c r="A76" s="425"/>
      <c r="B76" s="425"/>
      <c r="C76" s="425"/>
      <c r="D76" s="425"/>
      <c r="E76" s="296"/>
      <c r="F76" s="425"/>
      <c r="G76" s="425"/>
      <c r="H76" s="425"/>
      <c r="I76" s="428"/>
      <c r="J76" s="425"/>
      <c r="K76" s="425"/>
    </row>
    <row r="77" ht="7.5" customHeight="1" thickTop="1"/>
    <row r="78" ht="13.5">
      <c r="A78" s="248" t="s">
        <v>699</v>
      </c>
    </row>
    <row r="80" spans="6:14" s="5" customFormat="1" ht="25.5" customHeight="1">
      <c r="F80" s="646"/>
      <c r="G80" s="646"/>
      <c r="H80" s="646"/>
      <c r="I80" s="646"/>
      <c r="J80" s="647"/>
      <c r="K80" s="647"/>
      <c r="L80" s="647"/>
      <c r="N80" s="10"/>
    </row>
  </sheetData>
  <sheetProtection/>
  <mergeCells count="21">
    <mergeCell ref="K40:K42"/>
    <mergeCell ref="F41:F42"/>
    <mergeCell ref="G41:G42"/>
    <mergeCell ref="H41:H42"/>
    <mergeCell ref="F80:I80"/>
    <mergeCell ref="J80:L80"/>
    <mergeCell ref="I7:J7"/>
    <mergeCell ref="I8:J8"/>
    <mergeCell ref="I9:J9"/>
    <mergeCell ref="I10:J10"/>
    <mergeCell ref="I11:J11"/>
    <mergeCell ref="A40:E42"/>
    <mergeCell ref="F40:H40"/>
    <mergeCell ref="I40:I42"/>
    <mergeCell ref="J40:J42"/>
    <mergeCell ref="A1:K1"/>
    <mergeCell ref="A3:E5"/>
    <mergeCell ref="F3:K3"/>
    <mergeCell ref="F4:G5"/>
    <mergeCell ref="H4:H5"/>
    <mergeCell ref="I4:J5"/>
  </mergeCells>
  <printOptions/>
  <pageMargins left="0.5905511811023623" right="0.5905511811023623" top="0.984251968503937" bottom="0.5905511811023623" header="0.5905511811023623" footer="0.5118110236220472"/>
  <pageSetup horizontalDpi="600" verticalDpi="600" orientation="portrait" paperSize="9" scale="71" r:id="rId1"/>
  <headerFooter scaleWithDoc="0" alignWithMargins="0">
    <oddHeader>&amp;R&amp;"ＭＳ 明朝,標準"&amp;9財政　89</oddHeader>
  </headerFooter>
  <rowBreaks count="1" manualBreakCount="1">
    <brk id="78" max="9" man="1"/>
  </rowBreaks>
</worksheet>
</file>

<file path=xl/worksheets/sheet16.xml><?xml version="1.0" encoding="utf-8"?>
<worksheet xmlns="http://schemas.openxmlformats.org/spreadsheetml/2006/main" xmlns:r="http://schemas.openxmlformats.org/officeDocument/2006/relationships">
  <dimension ref="A1:J79"/>
  <sheetViews>
    <sheetView showGridLines="0" view="pageBreakPreview" zoomScale="90" zoomScaleSheetLayoutView="90" zoomScalePageLayoutView="0" workbookViewId="0" topLeftCell="A1">
      <selection activeCell="A12" sqref="A12"/>
    </sheetView>
  </sheetViews>
  <sheetFormatPr defaultColWidth="9.00390625" defaultRowHeight="13.5"/>
  <cols>
    <col min="1" max="1" width="3.25390625" style="20" customWidth="1"/>
    <col min="2" max="2" width="2.125" style="20" customWidth="1"/>
    <col min="3" max="3" width="2.75390625" style="20" customWidth="1"/>
    <col min="4" max="4" width="12.625" style="20" customWidth="1"/>
    <col min="5" max="10" width="16.625" style="20" customWidth="1"/>
    <col min="11" max="16384" width="9.00390625" style="20" customWidth="1"/>
  </cols>
  <sheetData>
    <row r="1" spans="1:10" s="5" customFormat="1" ht="25.5" customHeight="1">
      <c r="A1" s="450" t="s">
        <v>700</v>
      </c>
      <c r="B1" s="450"/>
      <c r="C1" s="450"/>
      <c r="D1" s="450"/>
      <c r="E1" s="450"/>
      <c r="F1" s="450"/>
      <c r="G1" s="450"/>
      <c r="H1" s="450"/>
      <c r="I1" s="450"/>
      <c r="J1" s="450"/>
    </row>
    <row r="2" s="5" customFormat="1" ht="21.75" customHeight="1" thickBot="1">
      <c r="A2" s="93" t="s">
        <v>613</v>
      </c>
    </row>
    <row r="3" spans="1:10" ht="18" customHeight="1" thickTop="1">
      <c r="A3" s="515" t="s">
        <v>701</v>
      </c>
      <c r="B3" s="515"/>
      <c r="C3" s="515"/>
      <c r="D3" s="516"/>
      <c r="E3" s="648" t="s">
        <v>702</v>
      </c>
      <c r="F3" s="648"/>
      <c r="G3" s="649"/>
      <c r="H3" s="650" t="s">
        <v>685</v>
      </c>
      <c r="I3" s="651"/>
      <c r="J3" s="651"/>
    </row>
    <row r="4" spans="1:10" ht="18" customHeight="1">
      <c r="A4" s="517"/>
      <c r="B4" s="517"/>
      <c r="C4" s="517"/>
      <c r="D4" s="518"/>
      <c r="E4" s="644" t="s">
        <v>703</v>
      </c>
      <c r="F4" s="652" t="s">
        <v>704</v>
      </c>
      <c r="G4" s="652" t="s">
        <v>705</v>
      </c>
      <c r="H4" s="644" t="s">
        <v>706</v>
      </c>
      <c r="I4" s="654" t="s">
        <v>707</v>
      </c>
      <c r="J4" s="642" t="s">
        <v>708</v>
      </c>
    </row>
    <row r="5" spans="1:10" ht="28.5" customHeight="1">
      <c r="A5" s="519"/>
      <c r="B5" s="519"/>
      <c r="C5" s="519"/>
      <c r="D5" s="520"/>
      <c r="E5" s="645"/>
      <c r="F5" s="653"/>
      <c r="G5" s="653"/>
      <c r="H5" s="645"/>
      <c r="I5" s="523"/>
      <c r="J5" s="534"/>
    </row>
    <row r="6" spans="1:10" s="5" customFormat="1" ht="6.75" customHeight="1">
      <c r="A6" s="29"/>
      <c r="B6" s="29"/>
      <c r="C6" s="29"/>
      <c r="D6" s="287"/>
      <c r="E6" s="32"/>
      <c r="F6" s="32"/>
      <c r="G6" s="32"/>
      <c r="H6" s="32"/>
      <c r="I6" s="32"/>
      <c r="J6" s="32"/>
    </row>
    <row r="7" spans="1:10" s="7" customFormat="1" ht="14.25" customHeight="1">
      <c r="A7" s="462" t="s">
        <v>180</v>
      </c>
      <c r="B7" s="462"/>
      <c r="C7" s="429">
        <v>24</v>
      </c>
      <c r="D7" s="34" t="s">
        <v>709</v>
      </c>
      <c r="E7" s="60">
        <v>71870053</v>
      </c>
      <c r="F7" s="60">
        <v>67223370</v>
      </c>
      <c r="G7" s="60">
        <v>4646683</v>
      </c>
      <c r="H7" s="36">
        <v>66996186</v>
      </c>
      <c r="I7" s="36">
        <v>66125435</v>
      </c>
      <c r="J7" s="36">
        <v>870751</v>
      </c>
    </row>
    <row r="8" spans="1:10" s="7" customFormat="1" ht="14.25" customHeight="1">
      <c r="A8" s="33"/>
      <c r="B8" s="105"/>
      <c r="C8" s="429">
        <v>25</v>
      </c>
      <c r="D8" s="430"/>
      <c r="E8" s="60">
        <v>70152553</v>
      </c>
      <c r="F8" s="60">
        <v>65687826</v>
      </c>
      <c r="G8" s="60">
        <v>4464727</v>
      </c>
      <c r="H8" s="36">
        <v>65649117</v>
      </c>
      <c r="I8" s="36">
        <v>64746967</v>
      </c>
      <c r="J8" s="36">
        <v>902150</v>
      </c>
    </row>
    <row r="9" spans="1:10" s="7" customFormat="1" ht="14.25" customHeight="1">
      <c r="A9" s="33"/>
      <c r="B9" s="105"/>
      <c r="C9" s="429">
        <v>26</v>
      </c>
      <c r="D9" s="430"/>
      <c r="E9" s="60">
        <v>69873379</v>
      </c>
      <c r="F9" s="60">
        <v>65722103</v>
      </c>
      <c r="G9" s="60">
        <v>4151276</v>
      </c>
      <c r="H9" s="36">
        <v>65783627</v>
      </c>
      <c r="I9" s="36">
        <v>64929010</v>
      </c>
      <c r="J9" s="36">
        <v>854617</v>
      </c>
    </row>
    <row r="10" spans="1:10" s="7" customFormat="1" ht="14.25" customHeight="1">
      <c r="A10" s="33"/>
      <c r="B10" s="105"/>
      <c r="C10" s="429">
        <v>27</v>
      </c>
      <c r="D10" s="430"/>
      <c r="E10" s="60">
        <v>69950979</v>
      </c>
      <c r="F10" s="60">
        <v>66271784</v>
      </c>
      <c r="G10" s="60">
        <v>3679195</v>
      </c>
      <c r="H10" s="36">
        <v>66410714</v>
      </c>
      <c r="I10" s="36">
        <v>65545395</v>
      </c>
      <c r="J10" s="36">
        <v>865319</v>
      </c>
    </row>
    <row r="11" spans="1:10" s="44" customFormat="1" ht="14.25" customHeight="1">
      <c r="A11" s="39"/>
      <c r="B11" s="78"/>
      <c r="C11" s="431">
        <v>28</v>
      </c>
      <c r="D11" s="432"/>
      <c r="E11" s="113">
        <v>68712552</v>
      </c>
      <c r="F11" s="113">
        <v>65977653</v>
      </c>
      <c r="G11" s="113">
        <v>2734899</v>
      </c>
      <c r="H11" s="79">
        <v>65988282</v>
      </c>
      <c r="I11" s="79">
        <v>65338188</v>
      </c>
      <c r="J11" s="79">
        <v>650094</v>
      </c>
    </row>
    <row r="12" spans="1:10" s="44" customFormat="1" ht="14.25" customHeight="1">
      <c r="A12" s="39"/>
      <c r="B12" s="433"/>
      <c r="C12" s="433"/>
      <c r="D12" s="41"/>
      <c r="E12" s="39"/>
      <c r="F12" s="119"/>
      <c r="G12" s="79"/>
      <c r="H12" s="79"/>
      <c r="I12" s="79"/>
      <c r="J12" s="79"/>
    </row>
    <row r="13" spans="1:10" s="44" customFormat="1" ht="14.25" customHeight="1">
      <c r="A13" s="235" t="s">
        <v>503</v>
      </c>
      <c r="B13" s="39" t="s">
        <v>710</v>
      </c>
      <c r="C13" s="39"/>
      <c r="D13" s="41"/>
      <c r="E13" s="113">
        <v>67976255</v>
      </c>
      <c r="F13" s="113">
        <v>65272322</v>
      </c>
      <c r="G13" s="113">
        <v>2703933</v>
      </c>
      <c r="H13" s="79">
        <v>65283885</v>
      </c>
      <c r="I13" s="79">
        <v>64639379</v>
      </c>
      <c r="J13" s="79">
        <v>644506</v>
      </c>
    </row>
    <row r="14" spans="1:10" s="7" customFormat="1" ht="14.25" customHeight="1">
      <c r="A14" s="232" t="s">
        <v>711</v>
      </c>
      <c r="B14" s="33"/>
      <c r="C14" s="458" t="s">
        <v>712</v>
      </c>
      <c r="D14" s="655"/>
      <c r="E14" s="60">
        <v>29493444</v>
      </c>
      <c r="F14" s="60">
        <v>28528844</v>
      </c>
      <c r="G14" s="60">
        <v>964600</v>
      </c>
      <c r="H14" s="36">
        <v>28576679</v>
      </c>
      <c r="I14" s="36">
        <v>28280904</v>
      </c>
      <c r="J14" s="36">
        <v>295775</v>
      </c>
    </row>
    <row r="15" spans="1:10" s="7" customFormat="1" ht="14.25" customHeight="1">
      <c r="A15" s="232" t="s">
        <v>396</v>
      </c>
      <c r="B15" s="33"/>
      <c r="C15" s="33"/>
      <c r="D15" s="434" t="s">
        <v>713</v>
      </c>
      <c r="E15" s="60">
        <v>1030121</v>
      </c>
      <c r="F15" s="60">
        <v>989980</v>
      </c>
      <c r="G15" s="60">
        <v>40141</v>
      </c>
      <c r="H15" s="36">
        <v>992805</v>
      </c>
      <c r="I15" s="36">
        <v>980258</v>
      </c>
      <c r="J15" s="36">
        <v>12547</v>
      </c>
    </row>
    <row r="16" spans="1:10" s="7" customFormat="1" ht="14.25" customHeight="1">
      <c r="A16" s="232" t="s">
        <v>714</v>
      </c>
      <c r="B16" s="33"/>
      <c r="C16" s="33"/>
      <c r="D16" s="434" t="s">
        <v>715</v>
      </c>
      <c r="E16" s="60">
        <v>22948816</v>
      </c>
      <c r="F16" s="60">
        <v>22103925</v>
      </c>
      <c r="G16" s="60">
        <v>844891</v>
      </c>
      <c r="H16" s="36">
        <v>22146828</v>
      </c>
      <c r="I16" s="36">
        <v>21881451</v>
      </c>
      <c r="J16" s="36">
        <v>265377</v>
      </c>
    </row>
    <row r="17" spans="1:10" s="7" customFormat="1" ht="14.25" customHeight="1">
      <c r="A17" s="232" t="s">
        <v>314</v>
      </c>
      <c r="B17" s="33"/>
      <c r="C17" s="33"/>
      <c r="D17" s="434" t="s">
        <v>716</v>
      </c>
      <c r="E17" s="60">
        <v>1888104</v>
      </c>
      <c r="F17" s="60">
        <v>1839736</v>
      </c>
      <c r="G17" s="60">
        <v>48368</v>
      </c>
      <c r="H17" s="36">
        <v>1844764</v>
      </c>
      <c r="I17" s="36">
        <v>1833817</v>
      </c>
      <c r="J17" s="36">
        <v>10947</v>
      </c>
    </row>
    <row r="18" spans="1:10" s="7" customFormat="1" ht="14.25" customHeight="1">
      <c r="A18" s="232" t="s">
        <v>319</v>
      </c>
      <c r="B18" s="33"/>
      <c r="C18" s="33"/>
      <c r="D18" s="435" t="s">
        <v>717</v>
      </c>
      <c r="E18" s="60">
        <v>3626403</v>
      </c>
      <c r="F18" s="60">
        <v>3595203</v>
      </c>
      <c r="G18" s="60">
        <v>31200</v>
      </c>
      <c r="H18" s="36">
        <v>3592282</v>
      </c>
      <c r="I18" s="36">
        <v>3585378</v>
      </c>
      <c r="J18" s="36">
        <v>6904</v>
      </c>
    </row>
    <row r="19" spans="1:10" s="7" customFormat="1" ht="14.25" customHeight="1">
      <c r="A19" s="232" t="s">
        <v>718</v>
      </c>
      <c r="B19" s="33"/>
      <c r="C19" s="458" t="s">
        <v>719</v>
      </c>
      <c r="D19" s="656"/>
      <c r="E19" s="60">
        <v>32835747</v>
      </c>
      <c r="F19" s="60">
        <v>31158760</v>
      </c>
      <c r="G19" s="60">
        <v>1676987</v>
      </c>
      <c r="H19" s="36">
        <v>31132113</v>
      </c>
      <c r="I19" s="36">
        <v>30796477</v>
      </c>
      <c r="J19" s="36">
        <v>335636</v>
      </c>
    </row>
    <row r="20" spans="1:10" s="7" customFormat="1" ht="14.25" customHeight="1">
      <c r="A20" s="232" t="s">
        <v>720</v>
      </c>
      <c r="B20" s="33"/>
      <c r="C20" s="33"/>
      <c r="D20" s="436" t="s">
        <v>721</v>
      </c>
      <c r="E20" s="60">
        <v>32495759</v>
      </c>
      <c r="F20" s="60">
        <v>30818772</v>
      </c>
      <c r="G20" s="60">
        <v>1676987</v>
      </c>
      <c r="H20" s="36">
        <v>30792125</v>
      </c>
      <c r="I20" s="36">
        <v>30456489</v>
      </c>
      <c r="J20" s="36">
        <v>335636</v>
      </c>
    </row>
    <row r="21" spans="1:10" s="7" customFormat="1" ht="14.25" customHeight="1">
      <c r="A21" s="232" t="s">
        <v>408</v>
      </c>
      <c r="B21" s="33"/>
      <c r="C21" s="33"/>
      <c r="D21" s="262" t="s">
        <v>722</v>
      </c>
      <c r="E21" s="60">
        <v>339988</v>
      </c>
      <c r="F21" s="60">
        <v>339988</v>
      </c>
      <c r="G21" s="60">
        <v>0</v>
      </c>
      <c r="H21" s="36">
        <v>339988</v>
      </c>
      <c r="I21" s="36">
        <v>339988</v>
      </c>
      <c r="J21" s="60">
        <v>0</v>
      </c>
    </row>
    <row r="22" spans="1:10" s="7" customFormat="1" ht="14.25" customHeight="1">
      <c r="A22" s="232" t="s">
        <v>470</v>
      </c>
      <c r="B22" s="33"/>
      <c r="C22" s="458" t="s">
        <v>723</v>
      </c>
      <c r="D22" s="655"/>
      <c r="E22" s="60">
        <v>1781861</v>
      </c>
      <c r="F22" s="60">
        <v>1727542</v>
      </c>
      <c r="G22" s="60">
        <v>54319</v>
      </c>
      <c r="H22" s="36">
        <v>1717917</v>
      </c>
      <c r="I22" s="36">
        <v>1704822</v>
      </c>
      <c r="J22" s="36">
        <v>13095</v>
      </c>
    </row>
    <row r="23" spans="1:10" s="7" customFormat="1" ht="14.25" customHeight="1">
      <c r="A23" s="232" t="s">
        <v>471</v>
      </c>
      <c r="B23" s="33"/>
      <c r="C23" s="657" t="s">
        <v>724</v>
      </c>
      <c r="D23" s="658"/>
      <c r="E23" s="60">
        <v>3857176</v>
      </c>
      <c r="F23" s="60">
        <v>3857176</v>
      </c>
      <c r="G23" s="60">
        <v>0</v>
      </c>
      <c r="H23" s="36">
        <v>3857176</v>
      </c>
      <c r="I23" s="36">
        <v>3857176</v>
      </c>
      <c r="J23" s="60">
        <v>0</v>
      </c>
    </row>
    <row r="24" spans="1:10" s="7" customFormat="1" ht="14.25" customHeight="1">
      <c r="A24" s="232" t="s">
        <v>725</v>
      </c>
      <c r="B24" s="33"/>
      <c r="C24" s="657" t="s">
        <v>726</v>
      </c>
      <c r="D24" s="658"/>
      <c r="E24" s="60">
        <v>8027</v>
      </c>
      <c r="F24" s="60">
        <v>0</v>
      </c>
      <c r="G24" s="60">
        <v>8027</v>
      </c>
      <c r="H24" s="36">
        <v>0</v>
      </c>
      <c r="I24" s="36">
        <v>0</v>
      </c>
      <c r="J24" s="60">
        <v>0</v>
      </c>
    </row>
    <row r="25" spans="1:10" s="44" customFormat="1" ht="14.25" customHeight="1">
      <c r="A25" s="235" t="s">
        <v>417</v>
      </c>
      <c r="B25" s="39" t="s">
        <v>727</v>
      </c>
      <c r="C25" s="39"/>
      <c r="D25" s="41"/>
      <c r="E25" s="113">
        <v>736297</v>
      </c>
      <c r="F25" s="113">
        <v>705331</v>
      </c>
      <c r="G25" s="113">
        <v>30966</v>
      </c>
      <c r="H25" s="79">
        <v>704397</v>
      </c>
      <c r="I25" s="79">
        <v>698809</v>
      </c>
      <c r="J25" s="79">
        <v>5588</v>
      </c>
    </row>
    <row r="26" spans="1:10" s="7" customFormat="1" ht="14.25" customHeight="1">
      <c r="A26" s="232" t="s">
        <v>728</v>
      </c>
      <c r="B26" s="33"/>
      <c r="C26" s="458" t="s">
        <v>729</v>
      </c>
      <c r="D26" s="655"/>
      <c r="E26" s="60">
        <v>181335</v>
      </c>
      <c r="F26" s="60">
        <v>181310</v>
      </c>
      <c r="G26" s="60">
        <v>25</v>
      </c>
      <c r="H26" s="36">
        <v>180990</v>
      </c>
      <c r="I26" s="36">
        <v>180965</v>
      </c>
      <c r="J26" s="36">
        <v>25</v>
      </c>
    </row>
    <row r="27" spans="1:10" s="7" customFormat="1" ht="14.25" customHeight="1">
      <c r="A27" s="232" t="s">
        <v>730</v>
      </c>
      <c r="B27" s="33"/>
      <c r="C27" s="458" t="s">
        <v>731</v>
      </c>
      <c r="D27" s="655"/>
      <c r="E27" s="60">
        <v>554962</v>
      </c>
      <c r="F27" s="60">
        <v>524021</v>
      </c>
      <c r="G27" s="60">
        <v>30941</v>
      </c>
      <c r="H27" s="36">
        <v>523407</v>
      </c>
      <c r="I27" s="36">
        <v>517844</v>
      </c>
      <c r="J27" s="36">
        <v>5563</v>
      </c>
    </row>
    <row r="28" spans="1:10" s="44" customFormat="1" ht="14.25" customHeight="1">
      <c r="A28" s="232"/>
      <c r="B28" s="33"/>
      <c r="C28" s="33"/>
      <c r="D28" s="34"/>
      <c r="E28" s="437"/>
      <c r="F28" s="437"/>
      <c r="G28" s="437"/>
      <c r="H28" s="437"/>
      <c r="I28" s="437"/>
      <c r="J28" s="437"/>
    </row>
    <row r="29" spans="1:10" s="7" customFormat="1" ht="14.25" customHeight="1">
      <c r="A29" s="232" t="s">
        <v>503</v>
      </c>
      <c r="B29" s="659" t="s">
        <v>301</v>
      </c>
      <c r="C29" s="659"/>
      <c r="D29" s="660"/>
      <c r="E29" s="60">
        <v>23520578</v>
      </c>
      <c r="F29" s="60">
        <v>22609732</v>
      </c>
      <c r="G29" s="60">
        <v>910846</v>
      </c>
      <c r="H29" s="36">
        <v>22583240</v>
      </c>
      <c r="I29" s="36">
        <v>22379925</v>
      </c>
      <c r="J29" s="36">
        <v>203315</v>
      </c>
    </row>
    <row r="30" spans="1:10" s="7" customFormat="1" ht="14.25" customHeight="1">
      <c r="A30" s="232" t="s">
        <v>711</v>
      </c>
      <c r="B30" s="659" t="s">
        <v>304</v>
      </c>
      <c r="C30" s="659"/>
      <c r="D30" s="660"/>
      <c r="E30" s="60">
        <v>19199619</v>
      </c>
      <c r="F30" s="60">
        <v>18587442</v>
      </c>
      <c r="G30" s="60">
        <v>612177</v>
      </c>
      <c r="H30" s="36">
        <v>18603674</v>
      </c>
      <c r="I30" s="36">
        <v>18411719</v>
      </c>
      <c r="J30" s="36">
        <v>191955</v>
      </c>
    </row>
    <row r="31" spans="1:10" s="7" customFormat="1" ht="14.25" customHeight="1">
      <c r="A31" s="232" t="s">
        <v>536</v>
      </c>
      <c r="B31" s="659" t="s">
        <v>307</v>
      </c>
      <c r="C31" s="659"/>
      <c r="D31" s="660"/>
      <c r="E31" s="60">
        <v>5746567</v>
      </c>
      <c r="F31" s="60">
        <v>5567642</v>
      </c>
      <c r="G31" s="60">
        <v>178925</v>
      </c>
      <c r="H31" s="36">
        <v>5564871</v>
      </c>
      <c r="I31" s="36">
        <v>5521582</v>
      </c>
      <c r="J31" s="36">
        <v>43289</v>
      </c>
    </row>
    <row r="32" spans="1:10" s="7" customFormat="1" ht="14.25" customHeight="1">
      <c r="A32" s="232" t="s">
        <v>714</v>
      </c>
      <c r="B32" s="659" t="s">
        <v>310</v>
      </c>
      <c r="C32" s="659"/>
      <c r="D32" s="660"/>
      <c r="E32" s="60">
        <v>4102058</v>
      </c>
      <c r="F32" s="60">
        <v>3883440</v>
      </c>
      <c r="G32" s="60">
        <v>218618</v>
      </c>
      <c r="H32" s="36">
        <v>3916362</v>
      </c>
      <c r="I32" s="36">
        <v>3849918</v>
      </c>
      <c r="J32" s="36">
        <v>66444</v>
      </c>
    </row>
    <row r="33" spans="1:10" s="7" customFormat="1" ht="14.25" customHeight="1">
      <c r="A33" s="232" t="s">
        <v>732</v>
      </c>
      <c r="B33" s="659" t="s">
        <v>733</v>
      </c>
      <c r="C33" s="659"/>
      <c r="D33" s="660"/>
      <c r="E33" s="60">
        <v>1103593</v>
      </c>
      <c r="F33" s="60">
        <v>1005760</v>
      </c>
      <c r="G33" s="60">
        <v>97833</v>
      </c>
      <c r="H33" s="36">
        <v>1010491</v>
      </c>
      <c r="I33" s="36">
        <v>989638</v>
      </c>
      <c r="J33" s="36">
        <v>20853</v>
      </c>
    </row>
    <row r="34" spans="1:10" s="7" customFormat="1" ht="14.25" customHeight="1">
      <c r="A34" s="232" t="s">
        <v>734</v>
      </c>
      <c r="B34" s="659" t="s">
        <v>735</v>
      </c>
      <c r="C34" s="659"/>
      <c r="D34" s="660"/>
      <c r="E34" s="60">
        <v>249640</v>
      </c>
      <c r="F34" s="60">
        <v>241685</v>
      </c>
      <c r="G34" s="60">
        <v>7955</v>
      </c>
      <c r="H34" s="36">
        <v>242339</v>
      </c>
      <c r="I34" s="36">
        <v>241319</v>
      </c>
      <c r="J34" s="36">
        <v>1020</v>
      </c>
    </row>
    <row r="35" spans="1:10" s="7" customFormat="1" ht="14.25" customHeight="1">
      <c r="A35" s="232" t="s">
        <v>736</v>
      </c>
      <c r="B35" s="659" t="s">
        <v>737</v>
      </c>
      <c r="C35" s="659"/>
      <c r="D35" s="660"/>
      <c r="E35" s="60">
        <v>743144</v>
      </c>
      <c r="F35" s="60">
        <v>729406</v>
      </c>
      <c r="G35" s="60">
        <v>13738</v>
      </c>
      <c r="H35" s="36">
        <v>726917</v>
      </c>
      <c r="I35" s="36">
        <v>725128</v>
      </c>
      <c r="J35" s="36">
        <v>1789</v>
      </c>
    </row>
    <row r="36" spans="1:10" s="7" customFormat="1" ht="14.25" customHeight="1">
      <c r="A36" s="232" t="s">
        <v>738</v>
      </c>
      <c r="B36" s="659" t="s">
        <v>739</v>
      </c>
      <c r="C36" s="659"/>
      <c r="D36" s="660"/>
      <c r="E36" s="60">
        <v>1410351</v>
      </c>
      <c r="F36" s="60">
        <v>1301609</v>
      </c>
      <c r="G36" s="60">
        <v>108742</v>
      </c>
      <c r="H36" s="36">
        <v>1305712</v>
      </c>
      <c r="I36" s="36">
        <v>1284721</v>
      </c>
      <c r="J36" s="36">
        <v>20991</v>
      </c>
    </row>
    <row r="37" spans="1:10" s="7" customFormat="1" ht="14.25" customHeight="1">
      <c r="A37" s="232" t="s">
        <v>740</v>
      </c>
      <c r="B37" s="659" t="s">
        <v>741</v>
      </c>
      <c r="C37" s="659"/>
      <c r="D37" s="660"/>
      <c r="E37" s="60">
        <v>637960</v>
      </c>
      <c r="F37" s="60">
        <v>624300</v>
      </c>
      <c r="G37" s="60">
        <v>13660</v>
      </c>
      <c r="H37" s="36">
        <v>625067</v>
      </c>
      <c r="I37" s="36">
        <v>620233</v>
      </c>
      <c r="J37" s="36">
        <v>4834</v>
      </c>
    </row>
    <row r="38" spans="1:10" s="7" customFormat="1" ht="14.25" customHeight="1">
      <c r="A38" s="232" t="s">
        <v>742</v>
      </c>
      <c r="B38" s="659" t="s">
        <v>743</v>
      </c>
      <c r="C38" s="659"/>
      <c r="D38" s="660"/>
      <c r="E38" s="60">
        <v>1479373</v>
      </c>
      <c r="F38" s="60">
        <v>1415668</v>
      </c>
      <c r="G38" s="60">
        <v>63705</v>
      </c>
      <c r="H38" s="36">
        <v>1413241</v>
      </c>
      <c r="I38" s="36">
        <v>1401916</v>
      </c>
      <c r="J38" s="36">
        <v>11325</v>
      </c>
    </row>
    <row r="39" spans="1:10" s="7" customFormat="1" ht="14.25" customHeight="1">
      <c r="A39" s="232" t="s">
        <v>744</v>
      </c>
      <c r="B39" s="659" t="s">
        <v>745</v>
      </c>
      <c r="C39" s="659"/>
      <c r="D39" s="660"/>
      <c r="E39" s="60">
        <v>1799710</v>
      </c>
      <c r="F39" s="60">
        <v>1691290</v>
      </c>
      <c r="G39" s="60">
        <v>108420</v>
      </c>
      <c r="H39" s="36">
        <v>1699859</v>
      </c>
      <c r="I39" s="36">
        <v>1670913</v>
      </c>
      <c r="J39" s="36">
        <v>28946</v>
      </c>
    </row>
    <row r="40" spans="1:10" s="7" customFormat="1" ht="14.25" customHeight="1">
      <c r="A40" s="232" t="s">
        <v>746</v>
      </c>
      <c r="B40" s="659" t="s">
        <v>747</v>
      </c>
      <c r="C40" s="659"/>
      <c r="D40" s="660"/>
      <c r="E40" s="60">
        <v>1383235</v>
      </c>
      <c r="F40" s="60">
        <v>1359546</v>
      </c>
      <c r="G40" s="60">
        <v>23689</v>
      </c>
      <c r="H40" s="36">
        <v>1356852</v>
      </c>
      <c r="I40" s="36">
        <v>1348912</v>
      </c>
      <c r="J40" s="36">
        <v>7940</v>
      </c>
    </row>
    <row r="41" spans="1:10" s="7" customFormat="1" ht="14.25" customHeight="1">
      <c r="A41" s="232" t="s">
        <v>748</v>
      </c>
      <c r="B41" s="659" t="s">
        <v>347</v>
      </c>
      <c r="C41" s="659"/>
      <c r="D41" s="660"/>
      <c r="E41" s="60">
        <v>937547</v>
      </c>
      <c r="F41" s="60">
        <v>922366</v>
      </c>
      <c r="G41" s="60">
        <v>15181</v>
      </c>
      <c r="H41" s="36">
        <v>922009</v>
      </c>
      <c r="I41" s="36">
        <v>918226</v>
      </c>
      <c r="J41" s="36">
        <v>3783</v>
      </c>
    </row>
    <row r="42" spans="1:10" s="7" customFormat="1" ht="14.25" customHeight="1">
      <c r="A42" s="232" t="s">
        <v>749</v>
      </c>
      <c r="B42" s="659" t="s">
        <v>750</v>
      </c>
      <c r="C42" s="659"/>
      <c r="D42" s="660"/>
      <c r="E42" s="60">
        <v>1587104</v>
      </c>
      <c r="F42" s="60">
        <v>1485484</v>
      </c>
      <c r="G42" s="60">
        <v>101620</v>
      </c>
      <c r="H42" s="36">
        <v>1481164</v>
      </c>
      <c r="I42" s="36">
        <v>1465317</v>
      </c>
      <c r="J42" s="36">
        <v>15847</v>
      </c>
    </row>
    <row r="43" spans="1:10" s="7" customFormat="1" ht="14.25" customHeight="1">
      <c r="A43" s="232" t="s">
        <v>751</v>
      </c>
      <c r="B43" s="659" t="s">
        <v>752</v>
      </c>
      <c r="C43" s="659"/>
      <c r="D43" s="660"/>
      <c r="E43" s="60">
        <v>978881</v>
      </c>
      <c r="F43" s="60">
        <v>931183</v>
      </c>
      <c r="G43" s="60">
        <v>47698</v>
      </c>
      <c r="H43" s="36">
        <v>927970</v>
      </c>
      <c r="I43" s="36">
        <v>918976</v>
      </c>
      <c r="J43" s="36">
        <v>8994</v>
      </c>
    </row>
    <row r="44" spans="1:10" s="7" customFormat="1" ht="14.25" customHeight="1">
      <c r="A44" s="232" t="s">
        <v>753</v>
      </c>
      <c r="B44" s="659" t="s">
        <v>754</v>
      </c>
      <c r="C44" s="659"/>
      <c r="D44" s="660"/>
      <c r="E44" s="60">
        <v>1485398</v>
      </c>
      <c r="F44" s="60">
        <v>1358825</v>
      </c>
      <c r="G44" s="60">
        <v>126573</v>
      </c>
      <c r="H44" s="36">
        <v>1348359</v>
      </c>
      <c r="I44" s="36">
        <v>1342296</v>
      </c>
      <c r="J44" s="36">
        <v>6063</v>
      </c>
    </row>
    <row r="45" spans="1:10" s="7" customFormat="1" ht="14.25" customHeight="1">
      <c r="A45" s="232" t="s">
        <v>755</v>
      </c>
      <c r="B45" s="659" t="s">
        <v>756</v>
      </c>
      <c r="C45" s="659"/>
      <c r="D45" s="660"/>
      <c r="E45" s="60">
        <v>468626</v>
      </c>
      <c r="F45" s="60">
        <v>449751</v>
      </c>
      <c r="G45" s="60">
        <v>18875</v>
      </c>
      <c r="H45" s="36">
        <v>448308</v>
      </c>
      <c r="I45" s="36">
        <v>445580</v>
      </c>
      <c r="J45" s="36">
        <v>2728</v>
      </c>
    </row>
    <row r="46" spans="1:10" s="7" customFormat="1" ht="14.25" customHeight="1">
      <c r="A46" s="232" t="s">
        <v>757</v>
      </c>
      <c r="B46" s="659" t="s">
        <v>758</v>
      </c>
      <c r="C46" s="659"/>
      <c r="D46" s="660"/>
      <c r="E46" s="60">
        <v>376267</v>
      </c>
      <c r="F46" s="60">
        <v>354712</v>
      </c>
      <c r="G46" s="60">
        <v>21555</v>
      </c>
      <c r="H46" s="36">
        <v>352928</v>
      </c>
      <c r="I46" s="36">
        <v>352216</v>
      </c>
      <c r="J46" s="36">
        <v>712</v>
      </c>
    </row>
    <row r="47" spans="1:10" s="7" customFormat="1" ht="14.25" customHeight="1">
      <c r="A47" s="232" t="s">
        <v>759</v>
      </c>
      <c r="B47" s="659" t="s">
        <v>760</v>
      </c>
      <c r="C47" s="659"/>
      <c r="D47" s="660"/>
      <c r="E47" s="60">
        <v>766604</v>
      </c>
      <c r="F47" s="60">
        <v>752481</v>
      </c>
      <c r="G47" s="60">
        <v>14123</v>
      </c>
      <c r="H47" s="36">
        <v>754522</v>
      </c>
      <c r="I47" s="36">
        <v>750844</v>
      </c>
      <c r="J47" s="36">
        <v>3678</v>
      </c>
    </row>
    <row r="48" spans="1:10" s="5" customFormat="1" ht="6.75" customHeight="1" thickBot="1">
      <c r="A48" s="237"/>
      <c r="B48" s="185"/>
      <c r="C48" s="185"/>
      <c r="D48" s="280"/>
      <c r="E48" s="184"/>
      <c r="F48" s="438"/>
      <c r="G48" s="187"/>
      <c r="H48" s="187"/>
      <c r="I48" s="187"/>
      <c r="J48" s="187"/>
    </row>
    <row r="49" spans="1:7" ht="18" customHeight="1" thickTop="1">
      <c r="A49" s="515" t="s">
        <v>761</v>
      </c>
      <c r="B49" s="515"/>
      <c r="C49" s="515"/>
      <c r="D49" s="516"/>
      <c r="E49" s="560" t="s">
        <v>762</v>
      </c>
      <c r="F49" s="554"/>
      <c r="G49" s="554"/>
    </row>
    <row r="50" spans="1:7" ht="18" customHeight="1">
      <c r="A50" s="517"/>
      <c r="B50" s="517"/>
      <c r="C50" s="517"/>
      <c r="D50" s="518"/>
      <c r="E50" s="661" t="s">
        <v>763</v>
      </c>
      <c r="F50" s="654" t="s">
        <v>764</v>
      </c>
      <c r="G50" s="426" t="s">
        <v>765</v>
      </c>
    </row>
    <row r="51" spans="1:7" ht="18" customHeight="1">
      <c r="A51" s="519"/>
      <c r="B51" s="519"/>
      <c r="C51" s="519"/>
      <c r="D51" s="520"/>
      <c r="E51" s="520"/>
      <c r="F51" s="523"/>
      <c r="G51" s="204"/>
    </row>
    <row r="52" spans="1:7" s="5" customFormat="1" ht="6.75" customHeight="1">
      <c r="A52" s="29"/>
      <c r="B52" s="29"/>
      <c r="C52" s="29"/>
      <c r="D52" s="287"/>
      <c r="E52" s="32"/>
      <c r="F52" s="32"/>
      <c r="G52" s="32"/>
    </row>
    <row r="53" spans="1:7" s="7" customFormat="1" ht="14.25" customHeight="1">
      <c r="A53" s="462" t="s">
        <v>180</v>
      </c>
      <c r="B53" s="462"/>
      <c r="C53" s="429">
        <v>24</v>
      </c>
      <c r="D53" s="34" t="s">
        <v>709</v>
      </c>
      <c r="E53" s="439">
        <v>93.6</v>
      </c>
      <c r="F53" s="439">
        <v>98.6</v>
      </c>
      <c r="G53" s="439">
        <v>20.2</v>
      </c>
    </row>
    <row r="54" spans="1:7" s="7" customFormat="1" ht="14.25" customHeight="1">
      <c r="A54" s="33"/>
      <c r="B54" s="105"/>
      <c r="C54" s="429">
        <v>25</v>
      </c>
      <c r="D54" s="430"/>
      <c r="E54" s="439">
        <v>94.1</v>
      </c>
      <c r="F54" s="439">
        <v>98.8</v>
      </c>
      <c r="G54" s="439">
        <v>20.6</v>
      </c>
    </row>
    <row r="55" spans="1:7" s="7" customFormat="1" ht="14.25" customHeight="1">
      <c r="A55" s="33"/>
      <c r="B55" s="105"/>
      <c r="C55" s="429">
        <v>26</v>
      </c>
      <c r="D55" s="430"/>
      <c r="E55" s="439">
        <v>94.9389343071238</v>
      </c>
      <c r="F55" s="439">
        <v>98.9039241798591</v>
      </c>
      <c r="G55" s="439">
        <v>23.51924809639065</v>
      </c>
    </row>
    <row r="56" spans="1:7" s="7" customFormat="1" ht="14.25" customHeight="1">
      <c r="A56" s="33"/>
      <c r="B56" s="105"/>
      <c r="C56" s="429">
        <v>27</v>
      </c>
      <c r="D56" s="430"/>
      <c r="E56" s="439">
        <v>95.5</v>
      </c>
      <c r="F56" s="439">
        <v>99</v>
      </c>
      <c r="G56" s="439">
        <v>21.3</v>
      </c>
    </row>
    <row r="57" spans="1:7" s="44" customFormat="1" ht="14.25" customHeight="1">
      <c r="A57" s="39"/>
      <c r="B57" s="78"/>
      <c r="C57" s="431">
        <v>28</v>
      </c>
      <c r="D57" s="432"/>
      <c r="E57" s="440">
        <v>96.03526587107403</v>
      </c>
      <c r="F57" s="440">
        <v>99.03078546913453</v>
      </c>
      <c r="G57" s="440">
        <v>23.77031107912943</v>
      </c>
    </row>
    <row r="58" spans="1:7" s="44" customFormat="1" ht="14.25" customHeight="1">
      <c r="A58" s="39"/>
      <c r="B58" s="433"/>
      <c r="C58" s="433"/>
      <c r="D58" s="41"/>
      <c r="E58" s="440"/>
      <c r="F58" s="440"/>
      <c r="G58" s="440"/>
    </row>
    <row r="59" spans="1:7" s="44" customFormat="1" ht="14.25" customHeight="1">
      <c r="A59" s="441" t="s">
        <v>503</v>
      </c>
      <c r="B59" s="39" t="s">
        <v>766</v>
      </c>
      <c r="C59" s="39"/>
      <c r="D59" s="41"/>
      <c r="E59" s="440">
        <v>96.03924929374236</v>
      </c>
      <c r="F59" s="440">
        <v>99.0303041463731</v>
      </c>
      <c r="G59" s="440">
        <v>23.8358716728558</v>
      </c>
    </row>
    <row r="60" spans="1:7" s="7" customFormat="1" ht="14.25" customHeight="1">
      <c r="A60" s="442" t="s">
        <v>711</v>
      </c>
      <c r="B60" s="33"/>
      <c r="C60" s="458" t="s">
        <v>712</v>
      </c>
      <c r="D60" s="655"/>
      <c r="E60" s="439">
        <v>96.89163123845421</v>
      </c>
      <c r="F60" s="439">
        <v>99.13091466306871</v>
      </c>
      <c r="G60" s="439">
        <v>30.662969106365335</v>
      </c>
    </row>
    <row r="61" spans="1:7" s="7" customFormat="1" ht="14.25" customHeight="1">
      <c r="A61" s="442" t="s">
        <v>536</v>
      </c>
      <c r="B61" s="33"/>
      <c r="C61" s="33"/>
      <c r="D61" s="434" t="s">
        <v>713</v>
      </c>
      <c r="E61" s="439">
        <v>96.3775129329467</v>
      </c>
      <c r="F61" s="439">
        <v>99.01795995878705</v>
      </c>
      <c r="G61" s="439">
        <v>31.257317954211405</v>
      </c>
    </row>
    <row r="62" spans="1:7" s="7" customFormat="1" ht="14.25" customHeight="1">
      <c r="A62" s="442" t="s">
        <v>767</v>
      </c>
      <c r="B62" s="33"/>
      <c r="C62" s="33"/>
      <c r="D62" s="434" t="s">
        <v>715</v>
      </c>
      <c r="E62" s="439">
        <v>96.50531861861631</v>
      </c>
      <c r="F62" s="439">
        <v>98.99350907135272</v>
      </c>
      <c r="G62" s="439">
        <v>31.409613784500014</v>
      </c>
    </row>
    <row r="63" spans="1:7" s="7" customFormat="1" ht="14.25" customHeight="1">
      <c r="A63" s="442" t="s">
        <v>398</v>
      </c>
      <c r="B63" s="33"/>
      <c r="C63" s="33"/>
      <c r="D63" s="434" t="s">
        <v>716</v>
      </c>
      <c r="E63" s="439">
        <v>97.70457559541211</v>
      </c>
      <c r="F63" s="439">
        <v>99.67826905599499</v>
      </c>
      <c r="G63" s="439">
        <v>22.632732385047966</v>
      </c>
    </row>
    <row r="64" spans="1:7" s="7" customFormat="1" ht="14.25" customHeight="1">
      <c r="A64" s="442" t="s">
        <v>463</v>
      </c>
      <c r="B64" s="33"/>
      <c r="C64" s="33"/>
      <c r="D64" s="435" t="s">
        <v>717</v>
      </c>
      <c r="E64" s="439">
        <v>99.05909519708648</v>
      </c>
      <c r="F64" s="439">
        <v>99.72671918664955</v>
      </c>
      <c r="G64" s="439">
        <v>22.128205128205128</v>
      </c>
    </row>
    <row r="65" spans="1:7" s="7" customFormat="1" ht="14.25" customHeight="1">
      <c r="A65" s="442" t="s">
        <v>768</v>
      </c>
      <c r="B65" s="33"/>
      <c r="C65" s="458" t="s">
        <v>719</v>
      </c>
      <c r="D65" s="656"/>
      <c r="E65" s="439">
        <v>94.81164841475969</v>
      </c>
      <c r="F65" s="439">
        <v>98.83729968715058</v>
      </c>
      <c r="G65" s="439">
        <v>20.014227898009942</v>
      </c>
    </row>
    <row r="66" spans="1:7" s="7" customFormat="1" ht="14.25" customHeight="1">
      <c r="A66" s="442" t="s">
        <v>769</v>
      </c>
      <c r="B66" s="33"/>
      <c r="C66" s="33"/>
      <c r="D66" s="436" t="s">
        <v>721</v>
      </c>
      <c r="E66" s="439">
        <v>94.75736510724369</v>
      </c>
      <c r="F66" s="439">
        <v>98.82447295434095</v>
      </c>
      <c r="G66" s="439">
        <v>20.014227898009942</v>
      </c>
    </row>
    <row r="67" spans="1:7" s="7" customFormat="1" ht="14.25" customHeight="1">
      <c r="A67" s="442" t="s">
        <v>469</v>
      </c>
      <c r="B67" s="33"/>
      <c r="C67" s="33"/>
      <c r="D67" s="262" t="s">
        <v>770</v>
      </c>
      <c r="E67" s="439">
        <v>100</v>
      </c>
      <c r="F67" s="439">
        <v>100</v>
      </c>
      <c r="G67" s="418">
        <v>0</v>
      </c>
    </row>
    <row r="68" spans="1:7" s="7" customFormat="1" ht="14.25" customHeight="1">
      <c r="A68" s="442" t="s">
        <v>470</v>
      </c>
      <c r="B68" s="33"/>
      <c r="C68" s="458" t="s">
        <v>723</v>
      </c>
      <c r="D68" s="655"/>
      <c r="E68" s="439">
        <v>96.41139235888771</v>
      </c>
      <c r="F68" s="439">
        <v>98.68483660599858</v>
      </c>
      <c r="G68" s="439">
        <v>24.10758666396657</v>
      </c>
    </row>
    <row r="69" spans="1:7" s="7" customFormat="1" ht="14.25" customHeight="1">
      <c r="A69" s="442" t="s">
        <v>771</v>
      </c>
      <c r="B69" s="33"/>
      <c r="C69" s="657" t="s">
        <v>724</v>
      </c>
      <c r="D69" s="658"/>
      <c r="E69" s="439">
        <v>100</v>
      </c>
      <c r="F69" s="439">
        <v>100</v>
      </c>
      <c r="G69" s="439">
        <v>0</v>
      </c>
    </row>
    <row r="70" spans="1:7" s="7" customFormat="1" ht="14.25" customHeight="1">
      <c r="A70" s="442" t="s">
        <v>340</v>
      </c>
      <c r="B70" s="33"/>
      <c r="C70" s="657" t="s">
        <v>772</v>
      </c>
      <c r="D70" s="658"/>
      <c r="E70" s="439">
        <v>0</v>
      </c>
      <c r="F70" s="439">
        <v>0</v>
      </c>
      <c r="G70" s="439">
        <v>0</v>
      </c>
    </row>
    <row r="71" spans="1:7" s="7" customFormat="1" ht="14.25" customHeight="1">
      <c r="A71" s="441" t="s">
        <v>773</v>
      </c>
      <c r="B71" s="39" t="s">
        <v>774</v>
      </c>
      <c r="C71" s="39"/>
      <c r="D71" s="41"/>
      <c r="E71" s="440">
        <v>95.66750917089163</v>
      </c>
      <c r="F71" s="440">
        <v>99.0753277539198</v>
      </c>
      <c r="G71" s="440">
        <v>18.045598398243236</v>
      </c>
    </row>
    <row r="72" spans="1:7" s="44" customFormat="1" ht="14.25" customHeight="1">
      <c r="A72" s="442" t="s">
        <v>775</v>
      </c>
      <c r="B72" s="33"/>
      <c r="C72" s="458" t="s">
        <v>729</v>
      </c>
      <c r="D72" s="655"/>
      <c r="E72" s="439">
        <v>99.80974439573166</v>
      </c>
      <c r="F72" s="439">
        <v>99.80971816226352</v>
      </c>
      <c r="G72" s="439">
        <v>100</v>
      </c>
    </row>
    <row r="73" spans="1:7" s="7" customFormat="1" ht="14.25" customHeight="1">
      <c r="A73" s="443" t="s">
        <v>776</v>
      </c>
      <c r="B73" s="33"/>
      <c r="C73" s="458" t="s">
        <v>731</v>
      </c>
      <c r="D73" s="655"/>
      <c r="E73" s="439">
        <v>94.31402510442156</v>
      </c>
      <c r="F73" s="439">
        <v>98.8212304468714</v>
      </c>
      <c r="G73" s="439">
        <v>17.97938011053295</v>
      </c>
    </row>
    <row r="74" spans="1:7" s="44" customFormat="1" ht="14.25" customHeight="1">
      <c r="A74" s="235"/>
      <c r="B74" s="39"/>
      <c r="C74" s="39"/>
      <c r="D74" s="41"/>
      <c r="E74" s="440"/>
      <c r="F74" s="440"/>
      <c r="G74" s="440"/>
    </row>
    <row r="75" spans="1:7" s="5" customFormat="1" ht="6.75" customHeight="1" thickBot="1">
      <c r="A75" s="237"/>
      <c r="B75" s="185"/>
      <c r="C75" s="185"/>
      <c r="D75" s="280"/>
      <c r="E75" s="438"/>
      <c r="F75" s="438"/>
      <c r="G75" s="438"/>
    </row>
    <row r="76" spans="1:9" s="5" customFormat="1" ht="6.75" customHeight="1" thickTop="1">
      <c r="A76" s="444"/>
      <c r="B76" s="32"/>
      <c r="C76" s="32"/>
      <c r="D76" s="188"/>
      <c r="E76" s="190"/>
      <c r="F76" s="190"/>
      <c r="G76" s="190"/>
      <c r="H76" s="190"/>
      <c r="I76" s="190"/>
    </row>
    <row r="77" ht="13.5">
      <c r="A77" s="20" t="s">
        <v>777</v>
      </c>
    </row>
    <row r="78" ht="5.25" customHeight="1"/>
    <row r="79" ht="13.5">
      <c r="A79" s="20" t="s">
        <v>778</v>
      </c>
    </row>
  </sheetData>
  <sheetProtection/>
  <mergeCells count="49">
    <mergeCell ref="C72:D72"/>
    <mergeCell ref="C73:D73"/>
    <mergeCell ref="A53:B53"/>
    <mergeCell ref="C60:D60"/>
    <mergeCell ref="C65:D65"/>
    <mergeCell ref="C68:D68"/>
    <mergeCell ref="C69:D69"/>
    <mergeCell ref="C70:D70"/>
    <mergeCell ref="B45:D45"/>
    <mergeCell ref="B46:D46"/>
    <mergeCell ref="B47:D47"/>
    <mergeCell ref="A49:D51"/>
    <mergeCell ref="E49:G49"/>
    <mergeCell ref="E50:E51"/>
    <mergeCell ref="F50:F51"/>
    <mergeCell ref="B39:D39"/>
    <mergeCell ref="B40:D40"/>
    <mergeCell ref="B41:D41"/>
    <mergeCell ref="B42:D42"/>
    <mergeCell ref="B43:D43"/>
    <mergeCell ref="B44:D44"/>
    <mergeCell ref="B33:D33"/>
    <mergeCell ref="B34:D34"/>
    <mergeCell ref="B35:D35"/>
    <mergeCell ref="B36:D36"/>
    <mergeCell ref="B37:D37"/>
    <mergeCell ref="B38:D38"/>
    <mergeCell ref="C26:D26"/>
    <mergeCell ref="C27:D27"/>
    <mergeCell ref="B29:D29"/>
    <mergeCell ref="B30:D30"/>
    <mergeCell ref="B31:D31"/>
    <mergeCell ref="B32:D32"/>
    <mergeCell ref="A7:B7"/>
    <mergeCell ref="C14:D14"/>
    <mergeCell ref="C19:D19"/>
    <mergeCell ref="C22:D22"/>
    <mergeCell ref="C23:D23"/>
    <mergeCell ref="C24:D24"/>
    <mergeCell ref="A1:J1"/>
    <mergeCell ref="A3:D5"/>
    <mergeCell ref="E3:G3"/>
    <mergeCell ref="H3:J3"/>
    <mergeCell ref="E4:E5"/>
    <mergeCell ref="F4:F5"/>
    <mergeCell ref="G4:G5"/>
    <mergeCell ref="H4:H5"/>
    <mergeCell ref="I4:I5"/>
    <mergeCell ref="J4:J5"/>
  </mergeCells>
  <printOptions horizontalCentered="1"/>
  <pageMargins left="0.5905511811023623" right="0.5905511811023623" top="0.984251968503937" bottom="0.5905511811023623" header="0.5905511811023623" footer="0.5118110236220472"/>
  <pageSetup horizontalDpi="600" verticalDpi="600" orientation="portrait" paperSize="9" scale="70" r:id="rId1"/>
  <headerFooter scaleWithDoc="0" alignWithMargins="0">
    <oddHeader>&amp;L&amp;"ＭＳ 明朝,標準"&amp;9 90　財政</oddHeader>
  </headerFooter>
  <colBreaks count="1" manualBreakCount="1">
    <brk id="10" max="79" man="1"/>
  </colBreaks>
</worksheet>
</file>

<file path=xl/worksheets/sheet2.xml><?xml version="1.0" encoding="utf-8"?>
<worksheet xmlns="http://schemas.openxmlformats.org/spreadsheetml/2006/main" xmlns:r="http://schemas.openxmlformats.org/officeDocument/2006/relationships">
  <dimension ref="A1:S85"/>
  <sheetViews>
    <sheetView showGridLines="0" view="pageBreakPreview" zoomScale="90" zoomScaleSheetLayoutView="90" zoomScalePageLayoutView="0" workbookViewId="0" topLeftCell="A1">
      <selection activeCell="A13" sqref="A13"/>
    </sheetView>
  </sheetViews>
  <sheetFormatPr defaultColWidth="9.00390625" defaultRowHeight="13.5"/>
  <cols>
    <col min="1" max="1" width="2.125" style="20" customWidth="1"/>
    <col min="2" max="2" width="2.375" style="20" customWidth="1"/>
    <col min="3" max="3" width="15.625" style="20" customWidth="1"/>
    <col min="4" max="4" width="8.00390625" style="20" customWidth="1"/>
    <col min="5" max="5" width="1.12109375" style="20" customWidth="1"/>
    <col min="6" max="6" width="17.25390625" style="20" customWidth="1"/>
    <col min="7" max="7" width="10.875" style="20" customWidth="1"/>
    <col min="8" max="8" width="1.875" style="20" customWidth="1"/>
    <col min="9" max="10" width="2.625" style="20" customWidth="1"/>
    <col min="11" max="11" width="13.625" style="20" customWidth="1"/>
    <col min="12" max="12" width="9.125" style="20" customWidth="1"/>
    <col min="13" max="13" width="1.875" style="20" customWidth="1"/>
    <col min="14" max="14" width="16.875" style="20" customWidth="1"/>
    <col min="15" max="15" width="11.125" style="20" customWidth="1"/>
    <col min="16" max="16" width="11.875" style="20" customWidth="1"/>
    <col min="17" max="17" width="16.75390625" style="20" bestFit="1" customWidth="1"/>
    <col min="18" max="18" width="9.00390625" style="20" customWidth="1"/>
    <col min="19" max="19" width="16.75390625" style="20" bestFit="1" customWidth="1"/>
    <col min="20" max="16384" width="9.00390625" style="20" customWidth="1"/>
  </cols>
  <sheetData>
    <row r="1" spans="1:15" s="5" customFormat="1" ht="25.5" customHeight="1">
      <c r="A1" s="450" t="s">
        <v>1</v>
      </c>
      <c r="B1" s="450"/>
      <c r="C1" s="450"/>
      <c r="D1" s="450"/>
      <c r="E1" s="450"/>
      <c r="F1" s="450"/>
      <c r="G1" s="450"/>
      <c r="H1" s="450"/>
      <c r="I1" s="450"/>
      <c r="J1" s="450"/>
      <c r="K1" s="450"/>
      <c r="L1" s="450"/>
      <c r="M1" s="450"/>
      <c r="N1" s="450"/>
      <c r="O1" s="450"/>
    </row>
    <row r="2" spans="1:15" s="5" customFormat="1" ht="22.5" customHeight="1">
      <c r="A2" s="6" t="s">
        <v>2</v>
      </c>
      <c r="B2" s="7"/>
      <c r="C2" s="8"/>
      <c r="D2" s="7"/>
      <c r="E2" s="9"/>
      <c r="F2" s="10"/>
      <c r="G2" s="11"/>
      <c r="H2" s="11"/>
      <c r="I2" s="11"/>
      <c r="J2" s="11"/>
      <c r="K2" s="11"/>
      <c r="L2" s="451"/>
      <c r="M2" s="451"/>
      <c r="N2" s="451"/>
      <c r="O2" s="451"/>
    </row>
    <row r="3" spans="1:15" s="5" customFormat="1" ht="9" customHeight="1">
      <c r="A3" s="6"/>
      <c r="B3" s="7"/>
      <c r="C3" s="8"/>
      <c r="D3" s="7"/>
      <c r="E3" s="9"/>
      <c r="F3" s="10"/>
      <c r="G3" s="11"/>
      <c r="H3" s="11"/>
      <c r="I3" s="11"/>
      <c r="J3" s="11"/>
      <c r="K3" s="11"/>
      <c r="L3" s="12"/>
      <c r="M3" s="12"/>
      <c r="N3" s="12"/>
      <c r="O3" s="12"/>
    </row>
    <row r="4" spans="1:15" s="5" customFormat="1" ht="21.75" customHeight="1">
      <c r="A4" s="452" t="s">
        <v>3</v>
      </c>
      <c r="B4" s="452"/>
      <c r="C4" s="452"/>
      <c r="D4" s="452"/>
      <c r="E4" s="452"/>
      <c r="F4" s="452"/>
      <c r="G4" s="452"/>
      <c r="H4" s="7"/>
      <c r="I4" s="452" t="s">
        <v>4</v>
      </c>
      <c r="J4" s="452"/>
      <c r="K4" s="452"/>
      <c r="L4" s="452"/>
      <c r="M4" s="452"/>
      <c r="N4" s="452"/>
      <c r="O4" s="452"/>
    </row>
    <row r="5" spans="1:15" s="16" customFormat="1" ht="18" customHeight="1" thickBot="1">
      <c r="A5" s="13" t="s">
        <v>5</v>
      </c>
      <c r="B5" s="14"/>
      <c r="C5" s="14"/>
      <c r="D5" s="14"/>
      <c r="E5" s="14"/>
      <c r="F5" s="15"/>
      <c r="G5" s="14"/>
      <c r="O5" s="17"/>
    </row>
    <row r="6" spans="1:15" ht="25.5" customHeight="1" thickTop="1">
      <c r="A6" s="453" t="s">
        <v>6</v>
      </c>
      <c r="B6" s="453"/>
      <c r="C6" s="453"/>
      <c r="D6" s="453"/>
      <c r="E6" s="454"/>
      <c r="F6" s="18" t="s">
        <v>7</v>
      </c>
      <c r="G6" s="19" t="s">
        <v>8</v>
      </c>
      <c r="I6" s="455" t="s">
        <v>6</v>
      </c>
      <c r="J6" s="455"/>
      <c r="K6" s="455"/>
      <c r="L6" s="455"/>
      <c r="M6" s="456"/>
      <c r="N6" s="23" t="s">
        <v>9</v>
      </c>
      <c r="O6" s="24" t="s">
        <v>8</v>
      </c>
    </row>
    <row r="7" spans="1:15" s="5" customFormat="1" ht="9.75" customHeight="1">
      <c r="A7" s="25"/>
      <c r="B7" s="25"/>
      <c r="C7" s="25"/>
      <c r="D7" s="25"/>
      <c r="E7" s="26"/>
      <c r="F7" s="27"/>
      <c r="G7" s="28"/>
      <c r="I7" s="29"/>
      <c r="J7" s="29"/>
      <c r="K7" s="29"/>
      <c r="L7" s="29"/>
      <c r="M7" s="30"/>
      <c r="N7" s="31"/>
      <c r="O7" s="32"/>
    </row>
    <row r="8" spans="1:15" s="7" customFormat="1" ht="12" customHeight="1">
      <c r="A8" s="33" t="s">
        <v>10</v>
      </c>
      <c r="B8" s="33"/>
      <c r="C8" s="33" t="s">
        <v>11</v>
      </c>
      <c r="D8" s="33"/>
      <c r="E8" s="34"/>
      <c r="F8" s="35">
        <v>362666778</v>
      </c>
      <c r="G8" s="36">
        <v>0</v>
      </c>
      <c r="I8" s="33" t="s">
        <v>10</v>
      </c>
      <c r="J8" s="33"/>
      <c r="K8" s="33" t="s">
        <v>11</v>
      </c>
      <c r="L8" s="33"/>
      <c r="M8" s="34"/>
      <c r="N8" s="35">
        <v>345978525</v>
      </c>
      <c r="O8" s="36">
        <v>0</v>
      </c>
    </row>
    <row r="9" spans="1:15" s="7" customFormat="1" ht="12" customHeight="1">
      <c r="A9" s="33"/>
      <c r="B9" s="33"/>
      <c r="C9" s="37">
        <v>26</v>
      </c>
      <c r="D9" s="33"/>
      <c r="E9" s="34"/>
      <c r="F9" s="35">
        <v>359881877</v>
      </c>
      <c r="G9" s="36">
        <v>0</v>
      </c>
      <c r="I9" s="33"/>
      <c r="J9" s="33"/>
      <c r="K9" s="37">
        <v>26</v>
      </c>
      <c r="L9" s="33"/>
      <c r="M9" s="34"/>
      <c r="N9" s="35">
        <v>346137071</v>
      </c>
      <c r="O9" s="36">
        <v>0</v>
      </c>
    </row>
    <row r="10" spans="1:19" s="7" customFormat="1" ht="12" customHeight="1">
      <c r="A10" s="33"/>
      <c r="B10" s="33"/>
      <c r="C10" s="37">
        <v>27</v>
      </c>
      <c r="D10" s="33"/>
      <c r="E10" s="34"/>
      <c r="F10" s="35">
        <v>363176554.7863</v>
      </c>
      <c r="G10" s="36">
        <v>0</v>
      </c>
      <c r="I10" s="33"/>
      <c r="J10" s="33"/>
      <c r="K10" s="37">
        <v>27</v>
      </c>
      <c r="L10" s="33"/>
      <c r="M10" s="34"/>
      <c r="N10" s="35">
        <v>349849555.903</v>
      </c>
      <c r="O10" s="36">
        <v>0</v>
      </c>
      <c r="Q10" s="38"/>
      <c r="S10" s="38"/>
    </row>
    <row r="11" spans="1:15" s="7" customFormat="1" ht="12" customHeight="1">
      <c r="A11" s="33"/>
      <c r="B11" s="33"/>
      <c r="C11" s="37">
        <v>28</v>
      </c>
      <c r="D11" s="33"/>
      <c r="E11" s="34"/>
      <c r="F11" s="35">
        <v>365358852</v>
      </c>
      <c r="G11" s="36">
        <v>0</v>
      </c>
      <c r="I11" s="33"/>
      <c r="J11" s="33"/>
      <c r="K11" s="37">
        <v>28</v>
      </c>
      <c r="L11" s="33"/>
      <c r="M11" s="34"/>
      <c r="N11" s="35">
        <v>356558773</v>
      </c>
      <c r="O11" s="36">
        <v>0</v>
      </c>
    </row>
    <row r="12" spans="1:15" s="44" customFormat="1" ht="12" customHeight="1">
      <c r="A12" s="39"/>
      <c r="B12" s="39"/>
      <c r="C12" s="40">
        <v>29</v>
      </c>
      <c r="D12" s="39"/>
      <c r="E12" s="41"/>
      <c r="F12" s="42">
        <v>372365876</v>
      </c>
      <c r="G12" s="43">
        <v>100</v>
      </c>
      <c r="I12" s="39"/>
      <c r="J12" s="39"/>
      <c r="K12" s="40">
        <v>29</v>
      </c>
      <c r="L12" s="39"/>
      <c r="M12" s="41"/>
      <c r="N12" s="42">
        <v>367142590</v>
      </c>
      <c r="O12" s="43">
        <v>100</v>
      </c>
    </row>
    <row r="13" spans="1:15" s="44" customFormat="1" ht="12" customHeight="1">
      <c r="A13" s="39"/>
      <c r="B13" s="39"/>
      <c r="C13" s="40"/>
      <c r="D13" s="39"/>
      <c r="E13" s="41"/>
      <c r="F13" s="42"/>
      <c r="G13" s="43"/>
      <c r="I13" s="39"/>
      <c r="J13" s="39"/>
      <c r="K13" s="40"/>
      <c r="L13" s="39"/>
      <c r="M13" s="41"/>
      <c r="N13" s="42"/>
      <c r="O13" s="43"/>
    </row>
    <row r="14" spans="1:17" s="44" customFormat="1" ht="12" customHeight="1">
      <c r="A14" s="39"/>
      <c r="B14" s="457" t="s">
        <v>12</v>
      </c>
      <c r="C14" s="457"/>
      <c r="D14" s="39"/>
      <c r="E14" s="41"/>
      <c r="F14" s="42">
        <v>54605042</v>
      </c>
      <c r="G14" s="43">
        <v>14.664351789313798</v>
      </c>
      <c r="I14" s="39"/>
      <c r="J14" s="457" t="s">
        <v>13</v>
      </c>
      <c r="K14" s="457"/>
      <c r="L14" s="39"/>
      <c r="M14" s="41"/>
      <c r="N14" s="42">
        <v>885790</v>
      </c>
      <c r="O14" s="43">
        <v>0.2412659343063413</v>
      </c>
      <c r="Q14" s="46"/>
    </row>
    <row r="15" spans="1:17" s="7" customFormat="1" ht="12" customHeight="1">
      <c r="A15" s="33"/>
      <c r="B15" s="33"/>
      <c r="C15" s="458" t="s">
        <v>14</v>
      </c>
      <c r="D15" s="458"/>
      <c r="E15" s="34"/>
      <c r="F15" s="35">
        <v>18997393</v>
      </c>
      <c r="G15" s="47">
        <v>5.101808254846639</v>
      </c>
      <c r="I15" s="33"/>
      <c r="J15" s="457" t="s">
        <v>15</v>
      </c>
      <c r="K15" s="457"/>
      <c r="L15" s="45"/>
      <c r="M15" s="41"/>
      <c r="N15" s="42">
        <v>26537265</v>
      </c>
      <c r="O15" s="43">
        <v>7.228054092008231</v>
      </c>
      <c r="Q15" s="38"/>
    </row>
    <row r="16" spans="1:17" s="7" customFormat="1" ht="12" customHeight="1">
      <c r="A16" s="33"/>
      <c r="B16" s="33"/>
      <c r="C16" s="458" t="s">
        <v>16</v>
      </c>
      <c r="D16" s="458"/>
      <c r="E16" s="34"/>
      <c r="F16" s="35">
        <v>12238138</v>
      </c>
      <c r="G16" s="47">
        <v>3.2865895584911224</v>
      </c>
      <c r="I16" s="33"/>
      <c r="K16" s="458" t="s">
        <v>17</v>
      </c>
      <c r="L16" s="458"/>
      <c r="M16" s="34"/>
      <c r="N16" s="35">
        <v>12306055</v>
      </c>
      <c r="O16" s="47">
        <v>3.351846213211058</v>
      </c>
      <c r="Q16" s="38"/>
    </row>
    <row r="17" spans="1:17" s="7" customFormat="1" ht="12" customHeight="1">
      <c r="A17" s="33"/>
      <c r="B17" s="33"/>
      <c r="C17" s="458" t="s">
        <v>18</v>
      </c>
      <c r="D17" s="458"/>
      <c r="E17" s="34"/>
      <c r="F17" s="35">
        <v>8864701</v>
      </c>
      <c r="G17" s="47">
        <v>2.380642688107113</v>
      </c>
      <c r="I17" s="33"/>
      <c r="J17" s="28"/>
      <c r="K17" s="458" t="s">
        <v>19</v>
      </c>
      <c r="L17" s="458"/>
      <c r="M17" s="34"/>
      <c r="N17" s="35">
        <v>8021362</v>
      </c>
      <c r="O17" s="47">
        <v>2.1848083601523864</v>
      </c>
      <c r="Q17" s="38"/>
    </row>
    <row r="18" spans="1:17" s="7" customFormat="1" ht="12" customHeight="1">
      <c r="A18" s="33"/>
      <c r="B18" s="33"/>
      <c r="C18" s="458" t="s">
        <v>20</v>
      </c>
      <c r="D18" s="458"/>
      <c r="E18" s="34"/>
      <c r="F18" s="35">
        <v>1061977</v>
      </c>
      <c r="G18" s="47">
        <v>0.28519718600637833</v>
      </c>
      <c r="I18" s="33"/>
      <c r="J18" s="33"/>
      <c r="K18" s="458" t="s">
        <v>21</v>
      </c>
      <c r="L18" s="458"/>
      <c r="M18" s="34"/>
      <c r="N18" s="35">
        <v>1990513</v>
      </c>
      <c r="O18" s="47">
        <v>0.5421634684224459</v>
      </c>
      <c r="Q18" s="38"/>
    </row>
    <row r="19" spans="1:17" s="7" customFormat="1" ht="12" customHeight="1">
      <c r="A19" s="33"/>
      <c r="B19" s="33"/>
      <c r="C19" s="458" t="s">
        <v>22</v>
      </c>
      <c r="D19" s="458"/>
      <c r="E19" s="34"/>
      <c r="F19" s="35">
        <v>597274</v>
      </c>
      <c r="G19" s="47">
        <v>0.16039976767366299</v>
      </c>
      <c r="I19" s="33"/>
      <c r="J19" s="33"/>
      <c r="K19" s="458" t="s">
        <v>23</v>
      </c>
      <c r="L19" s="458"/>
      <c r="M19" s="34"/>
      <c r="N19" s="35">
        <v>1017296</v>
      </c>
      <c r="O19" s="47">
        <v>0.2770847152328473</v>
      </c>
      <c r="Q19" s="38"/>
    </row>
    <row r="20" spans="1:17" s="7" customFormat="1" ht="12" customHeight="1">
      <c r="A20" s="33"/>
      <c r="B20" s="33"/>
      <c r="C20" s="458" t="s">
        <v>24</v>
      </c>
      <c r="D20" s="458"/>
      <c r="E20" s="34"/>
      <c r="F20" s="35">
        <v>92678</v>
      </c>
      <c r="G20" s="47">
        <v>0.02488896162977082</v>
      </c>
      <c r="I20" s="33"/>
      <c r="J20" s="33"/>
      <c r="K20" s="458" t="s">
        <v>25</v>
      </c>
      <c r="L20" s="458"/>
      <c r="M20" s="34"/>
      <c r="N20" s="35">
        <v>390382</v>
      </c>
      <c r="O20" s="47">
        <v>0.10632980499483867</v>
      </c>
      <c r="Q20" s="38"/>
    </row>
    <row r="21" spans="1:17" s="7" customFormat="1" ht="12" customHeight="1">
      <c r="A21" s="33"/>
      <c r="B21" s="33"/>
      <c r="C21" s="458" t="s">
        <v>26</v>
      </c>
      <c r="D21" s="458"/>
      <c r="E21" s="34"/>
      <c r="F21" s="35">
        <v>855021</v>
      </c>
      <c r="G21" s="47">
        <v>0.2296185163862867</v>
      </c>
      <c r="I21" s="33"/>
      <c r="J21" s="33"/>
      <c r="K21" s="458" t="s">
        <v>27</v>
      </c>
      <c r="L21" s="458"/>
      <c r="M21" s="34"/>
      <c r="N21" s="35">
        <v>2311471</v>
      </c>
      <c r="O21" s="47">
        <v>0.629583998958007</v>
      </c>
      <c r="Q21" s="38"/>
    </row>
    <row r="22" spans="1:17" s="7" customFormat="1" ht="12" customHeight="1">
      <c r="A22" s="33"/>
      <c r="B22" s="33"/>
      <c r="C22" s="458" t="s">
        <v>28</v>
      </c>
      <c r="D22" s="458"/>
      <c r="E22" s="34"/>
      <c r="F22" s="35">
        <v>4920800</v>
      </c>
      <c r="G22" s="47">
        <v>1.3214959579164016</v>
      </c>
      <c r="I22" s="33"/>
      <c r="J22" s="33"/>
      <c r="K22" s="458" t="s">
        <v>29</v>
      </c>
      <c r="L22" s="458"/>
      <c r="M22" s="34"/>
      <c r="N22" s="35">
        <v>250780</v>
      </c>
      <c r="O22" s="47">
        <v>0.06830588627704566</v>
      </c>
      <c r="Q22" s="38"/>
    </row>
    <row r="23" spans="1:17" s="7" customFormat="1" ht="12" customHeight="1">
      <c r="A23" s="33"/>
      <c r="B23" s="33"/>
      <c r="C23" s="458" t="s">
        <v>30</v>
      </c>
      <c r="D23" s="458"/>
      <c r="E23" s="34"/>
      <c r="F23" s="35">
        <v>6961012</v>
      </c>
      <c r="G23" s="47">
        <v>1.8694011585529926</v>
      </c>
      <c r="I23" s="33"/>
      <c r="J23" s="33"/>
      <c r="K23" s="458" t="s">
        <v>31</v>
      </c>
      <c r="L23" s="458"/>
      <c r="M23" s="34"/>
      <c r="N23" s="35">
        <v>97167</v>
      </c>
      <c r="O23" s="47">
        <v>0.026465739101530005</v>
      </c>
      <c r="Q23" s="38"/>
    </row>
    <row r="24" spans="1:17" s="7" customFormat="1" ht="12" customHeight="1">
      <c r="A24" s="33"/>
      <c r="B24" s="33"/>
      <c r="C24" s="458" t="s">
        <v>32</v>
      </c>
      <c r="D24" s="458"/>
      <c r="E24" s="34"/>
      <c r="F24" s="35">
        <v>734</v>
      </c>
      <c r="G24" s="47">
        <v>0.00019711795502979975</v>
      </c>
      <c r="I24" s="33"/>
      <c r="J24" s="33"/>
      <c r="K24" s="458" t="s">
        <v>33</v>
      </c>
      <c r="L24" s="458"/>
      <c r="M24" s="34"/>
      <c r="N24" s="35">
        <v>152240</v>
      </c>
      <c r="O24" s="47">
        <v>0.04146617803181048</v>
      </c>
      <c r="Q24" s="38"/>
    </row>
    <row r="25" spans="1:17" s="7" customFormat="1" ht="12" customHeight="1">
      <c r="A25" s="33"/>
      <c r="B25" s="33"/>
      <c r="C25" s="458" t="s">
        <v>34</v>
      </c>
      <c r="D25" s="458"/>
      <c r="E25" s="34"/>
      <c r="F25" s="35">
        <v>6458</v>
      </c>
      <c r="G25" s="47">
        <v>0.0017343157405755407</v>
      </c>
      <c r="I25" s="33"/>
      <c r="J25" s="457" t="s">
        <v>35</v>
      </c>
      <c r="K25" s="457"/>
      <c r="L25" s="45"/>
      <c r="M25" s="41"/>
      <c r="N25" s="42">
        <v>45865542</v>
      </c>
      <c r="O25" s="43">
        <v>12.49256916774488</v>
      </c>
      <c r="Q25" s="38"/>
    </row>
    <row r="26" spans="1:17" s="7" customFormat="1" ht="12" customHeight="1">
      <c r="A26" s="33"/>
      <c r="B26" s="33"/>
      <c r="C26" s="458" t="s">
        <v>36</v>
      </c>
      <c r="D26" s="458"/>
      <c r="E26" s="34"/>
      <c r="F26" s="35">
        <v>8856</v>
      </c>
      <c r="G26" s="47">
        <v>0.002378306007825486</v>
      </c>
      <c r="I26" s="33"/>
      <c r="J26" s="33"/>
      <c r="K26" s="458" t="s">
        <v>37</v>
      </c>
      <c r="L26" s="458"/>
      <c r="M26" s="34"/>
      <c r="N26" s="35">
        <v>33804101</v>
      </c>
      <c r="O26" s="47">
        <v>9.207349384335933</v>
      </c>
      <c r="Q26" s="38"/>
    </row>
    <row r="27" spans="1:17" s="7" customFormat="1" ht="12" customHeight="1">
      <c r="A27" s="33"/>
      <c r="B27" s="33"/>
      <c r="C27" s="458"/>
      <c r="D27" s="458"/>
      <c r="E27" s="34"/>
      <c r="F27" s="48"/>
      <c r="G27" s="49"/>
      <c r="I27" s="33"/>
      <c r="K27" s="458" t="s">
        <v>38</v>
      </c>
      <c r="L27" s="458"/>
      <c r="M27" s="34"/>
      <c r="N27" s="35">
        <v>11371439</v>
      </c>
      <c r="O27" s="47">
        <v>3.097281358722234</v>
      </c>
      <c r="Q27" s="38"/>
    </row>
    <row r="28" spans="1:17" s="7" customFormat="1" ht="12" customHeight="1">
      <c r="A28" s="33"/>
      <c r="B28" s="457" t="s">
        <v>39</v>
      </c>
      <c r="C28" s="459"/>
      <c r="D28" s="45"/>
      <c r="E28" s="41"/>
      <c r="F28" s="42">
        <v>20585039</v>
      </c>
      <c r="G28" s="43">
        <v>5.528175465788385</v>
      </c>
      <c r="I28" s="33"/>
      <c r="J28" s="33"/>
      <c r="K28" s="458" t="s">
        <v>40</v>
      </c>
      <c r="L28" s="458"/>
      <c r="M28" s="34"/>
      <c r="N28" s="35">
        <v>594199</v>
      </c>
      <c r="O28" s="47">
        <v>0.16184420336523747</v>
      </c>
      <c r="Q28" s="38"/>
    </row>
    <row r="29" spans="1:17" s="7" customFormat="1" ht="12" customHeight="1">
      <c r="A29" s="33"/>
      <c r="B29" s="44"/>
      <c r="C29" s="44"/>
      <c r="D29" s="45"/>
      <c r="E29" s="41"/>
      <c r="F29" s="42"/>
      <c r="G29" s="43"/>
      <c r="I29" s="33"/>
      <c r="J29" s="33"/>
      <c r="K29" s="458" t="s">
        <v>41</v>
      </c>
      <c r="L29" s="458"/>
      <c r="M29" s="34"/>
      <c r="N29" s="35">
        <v>95803</v>
      </c>
      <c r="O29" s="47">
        <v>0.026094221321476214</v>
      </c>
      <c r="Q29" s="38"/>
    </row>
    <row r="30" spans="1:17" s="7" customFormat="1" ht="12" customHeight="1">
      <c r="A30" s="33"/>
      <c r="B30" s="457" t="s">
        <v>42</v>
      </c>
      <c r="C30" s="457"/>
      <c r="D30" s="45"/>
      <c r="E30" s="41"/>
      <c r="F30" s="42">
        <v>9941867</v>
      </c>
      <c r="G30" s="43">
        <v>2.6699189267278616</v>
      </c>
      <c r="I30" s="33"/>
      <c r="J30" s="457" t="s">
        <v>43</v>
      </c>
      <c r="K30" s="457"/>
      <c r="L30" s="45"/>
      <c r="M30" s="41"/>
      <c r="N30" s="42">
        <v>15171708</v>
      </c>
      <c r="O30" s="43">
        <v>4.132374835619044</v>
      </c>
      <c r="Q30" s="38"/>
    </row>
    <row r="31" spans="1:17" s="7" customFormat="1" ht="12" customHeight="1">
      <c r="A31" s="33"/>
      <c r="C31" s="458" t="s">
        <v>44</v>
      </c>
      <c r="D31" s="458"/>
      <c r="E31" s="34"/>
      <c r="F31" s="35">
        <v>8054685</v>
      </c>
      <c r="G31" s="47">
        <v>2.1631104027373333</v>
      </c>
      <c r="I31" s="33"/>
      <c r="J31" s="28"/>
      <c r="K31" s="458" t="s">
        <v>45</v>
      </c>
      <c r="L31" s="458"/>
      <c r="M31" s="34"/>
      <c r="N31" s="35">
        <v>2593779</v>
      </c>
      <c r="O31" s="47">
        <v>0.7064772844795806</v>
      </c>
      <c r="Q31" s="38"/>
    </row>
    <row r="32" spans="1:17" s="7" customFormat="1" ht="12" customHeight="1">
      <c r="A32" s="33"/>
      <c r="B32" s="33"/>
      <c r="C32" s="458" t="s">
        <v>46</v>
      </c>
      <c r="D32" s="458"/>
      <c r="E32" s="34"/>
      <c r="F32" s="35">
        <v>1772114</v>
      </c>
      <c r="G32" s="47">
        <v>0.4759066590731316</v>
      </c>
      <c r="I32" s="33"/>
      <c r="J32" s="33"/>
      <c r="K32" s="458" t="s">
        <v>47</v>
      </c>
      <c r="L32" s="458"/>
      <c r="M32" s="34"/>
      <c r="N32" s="35">
        <v>2017510</v>
      </c>
      <c r="O32" s="47">
        <v>0.5495167422553727</v>
      </c>
      <c r="Q32" s="38"/>
    </row>
    <row r="33" spans="1:17" s="7" customFormat="1" ht="12" customHeight="1">
      <c r="A33" s="33"/>
      <c r="B33" s="33"/>
      <c r="C33" s="458" t="s">
        <v>48</v>
      </c>
      <c r="D33" s="458"/>
      <c r="E33" s="34"/>
      <c r="F33" s="35">
        <v>94487</v>
      </c>
      <c r="G33" s="47">
        <v>0.02537477413746688</v>
      </c>
      <c r="I33" s="33"/>
      <c r="J33" s="33"/>
      <c r="K33" s="458" t="s">
        <v>49</v>
      </c>
      <c r="L33" s="458"/>
      <c r="M33" s="34"/>
      <c r="N33" s="35">
        <v>1181277</v>
      </c>
      <c r="O33" s="47">
        <v>0.3217488333347542</v>
      </c>
      <c r="Q33" s="38"/>
    </row>
    <row r="34" spans="1:17" s="7" customFormat="1" ht="12" customHeight="1">
      <c r="A34" s="33"/>
      <c r="B34" s="33"/>
      <c r="C34" s="460" t="s">
        <v>50</v>
      </c>
      <c r="D34" s="460"/>
      <c r="E34" s="34"/>
      <c r="F34" s="35">
        <v>20581</v>
      </c>
      <c r="G34" s="47">
        <v>0.005527090779929577</v>
      </c>
      <c r="I34" s="33"/>
      <c r="K34" s="458" t="s">
        <v>51</v>
      </c>
      <c r="L34" s="458"/>
      <c r="M34" s="34"/>
      <c r="N34" s="35">
        <v>9379141</v>
      </c>
      <c r="O34" s="47">
        <v>2.5546317031755974</v>
      </c>
      <c r="Q34" s="38"/>
    </row>
    <row r="35" spans="1:17" s="7" customFormat="1" ht="12" customHeight="1">
      <c r="A35" s="33"/>
      <c r="B35" s="33"/>
      <c r="C35" s="458"/>
      <c r="D35" s="458"/>
      <c r="E35" s="34"/>
      <c r="F35" s="48"/>
      <c r="G35" s="49"/>
      <c r="I35" s="33"/>
      <c r="J35" s="457" t="s">
        <v>52</v>
      </c>
      <c r="K35" s="457"/>
      <c r="L35" s="39"/>
      <c r="M35" s="41"/>
      <c r="N35" s="42">
        <v>1867563</v>
      </c>
      <c r="O35" s="43">
        <v>0.5086751172071864</v>
      </c>
      <c r="Q35" s="38"/>
    </row>
    <row r="36" spans="1:17" s="7" customFormat="1" ht="12" customHeight="1">
      <c r="A36" s="33"/>
      <c r="B36" s="457" t="s">
        <v>53</v>
      </c>
      <c r="C36" s="457"/>
      <c r="D36" s="45"/>
      <c r="E36" s="41"/>
      <c r="F36" s="42">
        <v>161096</v>
      </c>
      <c r="G36" s="43">
        <v>0.043262825726812844</v>
      </c>
      <c r="I36" s="33"/>
      <c r="J36" s="28"/>
      <c r="K36" s="458" t="s">
        <v>54</v>
      </c>
      <c r="L36" s="458"/>
      <c r="M36" s="34"/>
      <c r="N36" s="35">
        <v>1156540</v>
      </c>
      <c r="O36" s="47">
        <v>0.3150111241520631</v>
      </c>
      <c r="Q36" s="38"/>
    </row>
    <row r="37" spans="1:17" s="7" customFormat="1" ht="12" customHeight="1">
      <c r="A37" s="33"/>
      <c r="B37" s="457"/>
      <c r="C37" s="457"/>
      <c r="D37" s="39"/>
      <c r="E37" s="41"/>
      <c r="F37" s="42"/>
      <c r="G37" s="43"/>
      <c r="I37" s="33"/>
      <c r="J37" s="33"/>
      <c r="K37" s="458" t="s">
        <v>55</v>
      </c>
      <c r="L37" s="458"/>
      <c r="M37" s="34"/>
      <c r="N37" s="35">
        <v>616243</v>
      </c>
      <c r="O37" s="47">
        <v>0.1678484100686875</v>
      </c>
      <c r="Q37" s="38"/>
    </row>
    <row r="38" spans="1:17" s="7" customFormat="1" ht="12" customHeight="1">
      <c r="A38" s="33"/>
      <c r="B38" s="457" t="s">
        <v>56</v>
      </c>
      <c r="C38" s="457"/>
      <c r="D38" s="45"/>
      <c r="E38" s="41"/>
      <c r="F38" s="42">
        <v>137437300</v>
      </c>
      <c r="G38" s="43">
        <v>36.90920915642657</v>
      </c>
      <c r="I38" s="33"/>
      <c r="J38" s="33"/>
      <c r="K38" s="458" t="s">
        <v>57</v>
      </c>
      <c r="L38" s="458"/>
      <c r="M38" s="34"/>
      <c r="N38" s="35">
        <v>94780</v>
      </c>
      <c r="O38" s="47">
        <v>0.02581558298643587</v>
      </c>
      <c r="Q38" s="38"/>
    </row>
    <row r="39" spans="1:17" s="7" customFormat="1" ht="12" customHeight="1">
      <c r="A39" s="33"/>
      <c r="B39" s="457"/>
      <c r="C39" s="457"/>
      <c r="D39" s="39"/>
      <c r="E39" s="41"/>
      <c r="F39" s="42"/>
      <c r="G39" s="43"/>
      <c r="I39" s="33"/>
      <c r="J39" s="457" t="s">
        <v>58</v>
      </c>
      <c r="K39" s="457"/>
      <c r="L39" s="39"/>
      <c r="M39" s="41"/>
      <c r="N39" s="42">
        <v>30111945</v>
      </c>
      <c r="O39" s="43">
        <v>8.201703049488211</v>
      </c>
      <c r="Q39" s="38"/>
    </row>
    <row r="40" spans="1:17" s="7" customFormat="1" ht="12" customHeight="1">
      <c r="A40" s="39"/>
      <c r="B40" s="39" t="s">
        <v>59</v>
      </c>
      <c r="C40" s="45"/>
      <c r="D40" s="45"/>
      <c r="E40" s="41"/>
      <c r="F40" s="42">
        <v>137736</v>
      </c>
      <c r="G40" s="43">
        <v>0.03698942595910695</v>
      </c>
      <c r="I40" s="33"/>
      <c r="J40" s="28"/>
      <c r="K40" s="458" t="s">
        <v>60</v>
      </c>
      <c r="L40" s="458"/>
      <c r="M40" s="34"/>
      <c r="N40" s="35">
        <v>5659099</v>
      </c>
      <c r="O40" s="47">
        <v>1.5413899542409395</v>
      </c>
      <c r="Q40" s="38"/>
    </row>
    <row r="41" spans="1:17" s="7" customFormat="1" ht="12" customHeight="1">
      <c r="A41" s="33"/>
      <c r="B41" s="33"/>
      <c r="C41" s="33"/>
      <c r="D41" s="33"/>
      <c r="E41" s="34"/>
      <c r="F41" s="51"/>
      <c r="G41" s="47"/>
      <c r="I41" s="33"/>
      <c r="J41" s="33"/>
      <c r="K41" s="458" t="s">
        <v>61</v>
      </c>
      <c r="L41" s="458"/>
      <c r="M41" s="34"/>
      <c r="N41" s="35">
        <v>3455780</v>
      </c>
      <c r="O41" s="47">
        <v>0.9412637199078429</v>
      </c>
      <c r="Q41" s="38"/>
    </row>
    <row r="42" spans="1:17" s="7" customFormat="1" ht="12" customHeight="1">
      <c r="A42" s="33"/>
      <c r="B42" s="40" t="s">
        <v>62</v>
      </c>
      <c r="C42" s="40"/>
      <c r="D42" s="44"/>
      <c r="E42" s="41"/>
      <c r="F42" s="42">
        <v>607792</v>
      </c>
      <c r="G42" s="43">
        <v>0.16322440888756412</v>
      </c>
      <c r="I42" s="33"/>
      <c r="J42" s="33"/>
      <c r="K42" s="458" t="s">
        <v>63</v>
      </c>
      <c r="L42" s="458"/>
      <c r="M42" s="34"/>
      <c r="N42" s="35">
        <v>6184422</v>
      </c>
      <c r="O42" s="47">
        <v>1.6844741439558946</v>
      </c>
      <c r="Q42" s="38"/>
    </row>
    <row r="43" spans="1:17" s="7" customFormat="1" ht="12" customHeight="1">
      <c r="A43" s="33"/>
      <c r="B43" s="33"/>
      <c r="C43" s="458" t="s">
        <v>64</v>
      </c>
      <c r="D43" s="458"/>
      <c r="E43" s="34"/>
      <c r="F43" s="35">
        <v>73260</v>
      </c>
      <c r="G43" s="47">
        <v>0.0196741980728653</v>
      </c>
      <c r="I43" s="33"/>
      <c r="K43" s="458" t="s">
        <v>65</v>
      </c>
      <c r="L43" s="458"/>
      <c r="M43" s="34"/>
      <c r="N43" s="35">
        <v>7974711</v>
      </c>
      <c r="O43" s="47">
        <v>2.172101852852321</v>
      </c>
      <c r="Q43" s="38"/>
    </row>
    <row r="44" spans="1:17" s="7" customFormat="1" ht="12" customHeight="1">
      <c r="A44" s="33"/>
      <c r="C44" s="458" t="s">
        <v>66</v>
      </c>
      <c r="D44" s="458"/>
      <c r="E44" s="34"/>
      <c r="F44" s="35">
        <v>534532</v>
      </c>
      <c r="G44" s="47">
        <v>0.14355021081469882</v>
      </c>
      <c r="I44" s="33"/>
      <c r="J44" s="33"/>
      <c r="K44" s="458" t="s">
        <v>67</v>
      </c>
      <c r="L44" s="458"/>
      <c r="M44" s="34"/>
      <c r="N44" s="35">
        <v>6837934</v>
      </c>
      <c r="O44" s="47">
        <v>1.862473650904952</v>
      </c>
      <c r="Q44" s="38"/>
    </row>
    <row r="45" spans="1:17" s="7" customFormat="1" ht="12" customHeight="1">
      <c r="A45" s="33"/>
      <c r="D45" s="28"/>
      <c r="E45" s="34"/>
      <c r="F45" s="51"/>
      <c r="G45" s="47"/>
      <c r="I45" s="33"/>
      <c r="J45" s="457" t="s">
        <v>68</v>
      </c>
      <c r="K45" s="457"/>
      <c r="L45" s="45"/>
      <c r="M45" s="41"/>
      <c r="N45" s="42">
        <v>21261727</v>
      </c>
      <c r="O45" s="43">
        <v>5.791136081488121</v>
      </c>
      <c r="Q45" s="38"/>
    </row>
    <row r="46" spans="1:17" s="7" customFormat="1" ht="12" customHeight="1">
      <c r="A46" s="33"/>
      <c r="B46" s="40" t="s">
        <v>69</v>
      </c>
      <c r="C46" s="40"/>
      <c r="D46" s="44"/>
      <c r="E46" s="41"/>
      <c r="F46" s="42">
        <v>4331003</v>
      </c>
      <c r="G46" s="43">
        <v>1.1631041615639346</v>
      </c>
      <c r="I46" s="33"/>
      <c r="J46" s="28"/>
      <c r="K46" s="458" t="s">
        <v>70</v>
      </c>
      <c r="L46" s="458"/>
      <c r="M46" s="34"/>
      <c r="N46" s="35">
        <v>3264732</v>
      </c>
      <c r="O46" s="47">
        <v>0.889227261811276</v>
      </c>
      <c r="Q46" s="38"/>
    </row>
    <row r="47" spans="1:17" s="7" customFormat="1" ht="12" customHeight="1">
      <c r="A47" s="33"/>
      <c r="B47" s="33"/>
      <c r="C47" s="458" t="s">
        <v>71</v>
      </c>
      <c r="D47" s="458"/>
      <c r="E47" s="34"/>
      <c r="F47" s="35">
        <v>3388103</v>
      </c>
      <c r="G47" s="47">
        <v>0.9098854697415936</v>
      </c>
      <c r="I47" s="33"/>
      <c r="J47" s="33"/>
      <c r="K47" s="458" t="s">
        <v>72</v>
      </c>
      <c r="L47" s="458"/>
      <c r="M47" s="34"/>
      <c r="N47" s="35">
        <v>16353063</v>
      </c>
      <c r="O47" s="47">
        <v>4.454144914105443</v>
      </c>
      <c r="Q47" s="38"/>
    </row>
    <row r="48" spans="1:17" s="7" customFormat="1" ht="12" customHeight="1">
      <c r="A48" s="33"/>
      <c r="C48" s="458" t="s">
        <v>73</v>
      </c>
      <c r="D48" s="458"/>
      <c r="E48" s="34"/>
      <c r="F48" s="35">
        <v>942900</v>
      </c>
      <c r="G48" s="47">
        <v>0.25321869182234086</v>
      </c>
      <c r="I48" s="33"/>
      <c r="J48" s="33"/>
      <c r="K48" s="458" t="s">
        <v>74</v>
      </c>
      <c r="L48" s="458"/>
      <c r="M48" s="34"/>
      <c r="N48" s="35">
        <v>1643932</v>
      </c>
      <c r="O48" s="47">
        <v>0.4477639055714021</v>
      </c>
      <c r="Q48" s="38"/>
    </row>
    <row r="49" spans="1:17" s="7" customFormat="1" ht="12" customHeight="1">
      <c r="A49" s="33"/>
      <c r="D49" s="28"/>
      <c r="E49" s="34"/>
      <c r="F49" s="51"/>
      <c r="G49" s="47"/>
      <c r="I49" s="33"/>
      <c r="J49" s="457" t="s">
        <v>75</v>
      </c>
      <c r="K49" s="457"/>
      <c r="L49" s="39"/>
      <c r="M49" s="41"/>
      <c r="N49" s="42">
        <v>54042684</v>
      </c>
      <c r="O49" s="43">
        <v>14.719807908965288</v>
      </c>
      <c r="Q49" s="38"/>
    </row>
    <row r="50" spans="1:17" s="7" customFormat="1" ht="12" customHeight="1">
      <c r="A50" s="33"/>
      <c r="B50" s="457" t="s">
        <v>76</v>
      </c>
      <c r="C50" s="457"/>
      <c r="D50" s="44"/>
      <c r="E50" s="41"/>
      <c r="F50" s="42">
        <v>53301351</v>
      </c>
      <c r="G50" s="43">
        <v>14.314241566002146</v>
      </c>
      <c r="I50" s="33"/>
      <c r="J50" s="28"/>
      <c r="K50" s="458" t="s">
        <v>77</v>
      </c>
      <c r="L50" s="458"/>
      <c r="M50" s="34"/>
      <c r="N50" s="35">
        <v>1193675</v>
      </c>
      <c r="O50" s="47">
        <v>0.3251257229514015</v>
      </c>
      <c r="Q50" s="38"/>
    </row>
    <row r="51" spans="1:17" s="7" customFormat="1" ht="12" customHeight="1">
      <c r="A51" s="33"/>
      <c r="B51" s="28"/>
      <c r="C51" s="458" t="s">
        <v>78</v>
      </c>
      <c r="D51" s="458"/>
      <c r="E51" s="34"/>
      <c r="F51" s="35">
        <v>14962945</v>
      </c>
      <c r="G51" s="47">
        <v>4.018344849623117</v>
      </c>
      <c r="I51" s="33"/>
      <c r="J51" s="33"/>
      <c r="K51" s="458" t="s">
        <v>79</v>
      </c>
      <c r="L51" s="458"/>
      <c r="M51" s="34"/>
      <c r="N51" s="35">
        <v>29355524</v>
      </c>
      <c r="O51" s="47">
        <v>7.995673833428042</v>
      </c>
      <c r="Q51" s="38"/>
    </row>
    <row r="52" spans="1:17" s="7" customFormat="1" ht="12" customHeight="1">
      <c r="A52" s="33"/>
      <c r="B52" s="33"/>
      <c r="C52" s="458" t="s">
        <v>80</v>
      </c>
      <c r="D52" s="458"/>
      <c r="E52" s="34"/>
      <c r="F52" s="35">
        <v>37280683</v>
      </c>
      <c r="G52" s="47">
        <v>10.01184195514199</v>
      </c>
      <c r="I52" s="33"/>
      <c r="J52" s="33"/>
      <c r="K52" s="458" t="s">
        <v>81</v>
      </c>
      <c r="L52" s="458"/>
      <c r="M52" s="34"/>
      <c r="N52" s="35">
        <v>13245063</v>
      </c>
      <c r="O52" s="47">
        <v>3.607607333161756</v>
      </c>
      <c r="Q52" s="38"/>
    </row>
    <row r="53" spans="1:17" s="7" customFormat="1" ht="12" customHeight="1">
      <c r="A53" s="33"/>
      <c r="C53" s="458" t="s">
        <v>82</v>
      </c>
      <c r="D53" s="458"/>
      <c r="E53" s="34"/>
      <c r="F53" s="35">
        <v>1057722</v>
      </c>
      <c r="G53" s="47">
        <v>0.28405449268396443</v>
      </c>
      <c r="I53" s="33"/>
      <c r="K53" s="458" t="s">
        <v>83</v>
      </c>
      <c r="L53" s="458"/>
      <c r="M53" s="34"/>
      <c r="N53" s="35">
        <v>4067453</v>
      </c>
      <c r="O53" s="47">
        <v>1.1078673819891067</v>
      </c>
      <c r="Q53" s="38"/>
    </row>
    <row r="54" spans="1:17" s="7" customFormat="1" ht="12" customHeight="1">
      <c r="A54" s="33"/>
      <c r="D54" s="28"/>
      <c r="E54" s="34"/>
      <c r="F54" s="51"/>
      <c r="G54" s="47"/>
      <c r="I54" s="33"/>
      <c r="J54" s="33"/>
      <c r="K54" s="458" t="s">
        <v>84</v>
      </c>
      <c r="L54" s="458"/>
      <c r="M54" s="34"/>
      <c r="N54" s="35">
        <v>2519845</v>
      </c>
      <c r="O54" s="47">
        <v>0.6863396044572219</v>
      </c>
      <c r="Q54" s="38"/>
    </row>
    <row r="55" spans="1:17" s="7" customFormat="1" ht="12" customHeight="1">
      <c r="A55" s="33"/>
      <c r="B55" s="457" t="s">
        <v>85</v>
      </c>
      <c r="C55" s="457"/>
      <c r="D55" s="44"/>
      <c r="E55" s="41"/>
      <c r="F55" s="42">
        <v>1087149</v>
      </c>
      <c r="G55" s="43">
        <v>0.291957203940997</v>
      </c>
      <c r="I55" s="33"/>
      <c r="J55" s="28"/>
      <c r="K55" s="458" t="s">
        <v>86</v>
      </c>
      <c r="L55" s="458"/>
      <c r="M55" s="34"/>
      <c r="N55" s="35">
        <v>3661125</v>
      </c>
      <c r="O55" s="47">
        <v>0.9971943053514984</v>
      </c>
      <c r="Q55" s="38"/>
    </row>
    <row r="56" spans="1:17" s="7" customFormat="1" ht="12" customHeight="1">
      <c r="A56" s="33"/>
      <c r="C56" s="458" t="s">
        <v>87</v>
      </c>
      <c r="D56" s="458"/>
      <c r="E56" s="34"/>
      <c r="F56" s="35">
        <v>455854</v>
      </c>
      <c r="G56" s="47">
        <v>0.12242099219639557</v>
      </c>
      <c r="I56" s="33"/>
      <c r="J56" s="457" t="s">
        <v>88</v>
      </c>
      <c r="K56" s="457"/>
      <c r="L56" s="39"/>
      <c r="M56" s="41"/>
      <c r="N56" s="42">
        <v>15480109</v>
      </c>
      <c r="O56" s="43">
        <v>4.21637516911345</v>
      </c>
      <c r="Q56" s="38"/>
    </row>
    <row r="57" spans="1:17" s="7" customFormat="1" ht="12" customHeight="1">
      <c r="A57" s="33"/>
      <c r="B57" s="33"/>
      <c r="C57" s="458" t="s">
        <v>89</v>
      </c>
      <c r="D57" s="458"/>
      <c r="E57" s="34"/>
      <c r="F57" s="35">
        <v>631295</v>
      </c>
      <c r="G57" s="47">
        <v>0.16953621174460143</v>
      </c>
      <c r="I57" s="33"/>
      <c r="J57" s="33"/>
      <c r="K57" s="458" t="s">
        <v>90</v>
      </c>
      <c r="L57" s="458"/>
      <c r="M57" s="34"/>
      <c r="N57" s="35">
        <v>13489039</v>
      </c>
      <c r="O57" s="47">
        <v>3.674059988518357</v>
      </c>
      <c r="Q57" s="38"/>
    </row>
    <row r="58" spans="1:17" s="7" customFormat="1" ht="12" customHeight="1">
      <c r="A58" s="33"/>
      <c r="D58" s="28"/>
      <c r="E58" s="34"/>
      <c r="F58" s="51"/>
      <c r="G58" s="47"/>
      <c r="I58" s="33"/>
      <c r="J58" s="28"/>
      <c r="K58" s="458" t="s">
        <v>91</v>
      </c>
      <c r="L58" s="458"/>
      <c r="M58" s="34"/>
      <c r="N58" s="35">
        <v>1991070</v>
      </c>
      <c r="O58" s="47">
        <v>0.5423151805950925</v>
      </c>
      <c r="Q58" s="38"/>
    </row>
    <row r="59" spans="1:17" s="7" customFormat="1" ht="12" customHeight="1">
      <c r="A59" s="33"/>
      <c r="B59" s="457" t="s">
        <v>92</v>
      </c>
      <c r="C59" s="457"/>
      <c r="D59" s="44"/>
      <c r="E59" s="41"/>
      <c r="F59" s="42">
        <v>497566</v>
      </c>
      <c r="G59" s="43">
        <v>0.13362287794599095</v>
      </c>
      <c r="I59" s="33"/>
      <c r="J59" s="457" t="s">
        <v>93</v>
      </c>
      <c r="K59" s="457"/>
      <c r="L59" s="39"/>
      <c r="M59" s="41"/>
      <c r="N59" s="42">
        <v>65241376</v>
      </c>
      <c r="O59" s="43">
        <v>17.77003752138917</v>
      </c>
      <c r="Q59" s="38"/>
    </row>
    <row r="60" spans="1:17" s="7" customFormat="1" ht="12" customHeight="1">
      <c r="A60" s="33"/>
      <c r="B60" s="44"/>
      <c r="C60" s="44"/>
      <c r="D60" s="39"/>
      <c r="E60" s="41"/>
      <c r="F60" s="52"/>
      <c r="G60" s="43"/>
      <c r="I60" s="33"/>
      <c r="K60" s="458" t="s">
        <v>94</v>
      </c>
      <c r="L60" s="458"/>
      <c r="M60" s="34"/>
      <c r="N60" s="35">
        <v>8263137</v>
      </c>
      <c r="O60" s="47">
        <v>2.2506615209093557</v>
      </c>
      <c r="Q60" s="38"/>
    </row>
    <row r="61" spans="1:17" s="7" customFormat="1" ht="12" customHeight="1">
      <c r="A61" s="33"/>
      <c r="B61" s="457" t="s">
        <v>95</v>
      </c>
      <c r="C61" s="457"/>
      <c r="D61" s="45"/>
      <c r="E61" s="41"/>
      <c r="F61" s="42">
        <v>14338847</v>
      </c>
      <c r="G61" s="43">
        <v>3.850741414339481</v>
      </c>
      <c r="I61" s="33"/>
      <c r="J61" s="33"/>
      <c r="K61" s="458" t="s">
        <v>96</v>
      </c>
      <c r="L61" s="458"/>
      <c r="M61" s="34"/>
      <c r="N61" s="35">
        <v>22336314</v>
      </c>
      <c r="O61" s="47">
        <v>6.083825360604445</v>
      </c>
      <c r="Q61" s="38"/>
    </row>
    <row r="62" spans="1:17" s="7" customFormat="1" ht="12" customHeight="1">
      <c r="A62" s="33"/>
      <c r="C62" s="458" t="s">
        <v>97</v>
      </c>
      <c r="D62" s="458"/>
      <c r="E62" s="34"/>
      <c r="F62" s="35">
        <v>129488</v>
      </c>
      <c r="G62" s="47">
        <v>0.03477440021920805</v>
      </c>
      <c r="I62" s="33"/>
      <c r="J62" s="33"/>
      <c r="K62" s="458" t="s">
        <v>98</v>
      </c>
      <c r="L62" s="458"/>
      <c r="M62" s="34"/>
      <c r="N62" s="35">
        <v>12922676</v>
      </c>
      <c r="O62" s="47">
        <v>3.519797580553103</v>
      </c>
      <c r="Q62" s="38"/>
    </row>
    <row r="63" spans="1:17" s="7" customFormat="1" ht="12" customHeight="1">
      <c r="A63" s="33"/>
      <c r="B63" s="33"/>
      <c r="C63" s="458" t="s">
        <v>99</v>
      </c>
      <c r="D63" s="458"/>
      <c r="E63" s="34"/>
      <c r="F63" s="35">
        <v>14209359</v>
      </c>
      <c r="G63" s="47">
        <v>3.8159670141202735</v>
      </c>
      <c r="I63" s="33"/>
      <c r="K63" s="458" t="s">
        <v>100</v>
      </c>
      <c r="L63" s="458"/>
      <c r="M63" s="34"/>
      <c r="N63" s="35">
        <v>12234688</v>
      </c>
      <c r="O63" s="47">
        <v>3.3324077165768213</v>
      </c>
      <c r="Q63" s="38"/>
    </row>
    <row r="64" spans="1:17" s="7" customFormat="1" ht="12" customHeight="1">
      <c r="A64" s="33"/>
      <c r="B64" s="33"/>
      <c r="D64" s="28"/>
      <c r="E64" s="34"/>
      <c r="F64" s="51"/>
      <c r="G64" s="47"/>
      <c r="I64" s="33"/>
      <c r="J64" s="33"/>
      <c r="K64" s="458" t="s">
        <v>101</v>
      </c>
      <c r="L64" s="458"/>
      <c r="M64" s="34"/>
      <c r="N64" s="35">
        <v>6294586</v>
      </c>
      <c r="O64" s="47">
        <v>1.7144799245437583</v>
      </c>
      <c r="Q64" s="38"/>
    </row>
    <row r="65" spans="1:17" s="7" customFormat="1" ht="12" customHeight="1">
      <c r="A65" s="33"/>
      <c r="B65" s="457" t="s">
        <v>102</v>
      </c>
      <c r="C65" s="457"/>
      <c r="D65" s="44"/>
      <c r="E65" s="41"/>
      <c r="F65" s="42">
        <v>8800079</v>
      </c>
      <c r="G65" s="43">
        <v>2.3632882514723232</v>
      </c>
      <c r="I65" s="33"/>
      <c r="J65" s="33"/>
      <c r="K65" s="458" t="s">
        <v>103</v>
      </c>
      <c r="L65" s="458"/>
      <c r="M65" s="34"/>
      <c r="N65" s="35">
        <v>2849565</v>
      </c>
      <c r="O65" s="47">
        <v>0.7761466736942723</v>
      </c>
      <c r="Q65" s="38"/>
    </row>
    <row r="66" spans="1:17" s="7" customFormat="1" ht="12" customHeight="1">
      <c r="A66" s="33"/>
      <c r="B66" s="44"/>
      <c r="C66" s="44"/>
      <c r="D66" s="39"/>
      <c r="E66" s="41"/>
      <c r="F66" s="52"/>
      <c r="G66" s="43"/>
      <c r="I66" s="33"/>
      <c r="J66" s="33"/>
      <c r="K66" s="458" t="s">
        <v>104</v>
      </c>
      <c r="L66" s="458"/>
      <c r="M66" s="34"/>
      <c r="N66" s="35">
        <v>340410</v>
      </c>
      <c r="O66" s="47">
        <v>0.09271874450741331</v>
      </c>
      <c r="Q66" s="38"/>
    </row>
    <row r="67" spans="1:17" s="7" customFormat="1" ht="12" customHeight="1">
      <c r="A67" s="33"/>
      <c r="B67" s="457" t="s">
        <v>105</v>
      </c>
      <c r="C67" s="457"/>
      <c r="D67" s="44"/>
      <c r="E67" s="41"/>
      <c r="F67" s="42">
        <v>14516011</v>
      </c>
      <c r="G67" s="43">
        <v>3.8983193508311706</v>
      </c>
      <c r="H67" s="44"/>
      <c r="I67" s="33"/>
      <c r="J67" s="457" t="s">
        <v>106</v>
      </c>
      <c r="K67" s="457"/>
      <c r="L67" s="39"/>
      <c r="M67" s="41"/>
      <c r="N67" s="52">
        <v>2552905</v>
      </c>
      <c r="O67" s="43">
        <v>0.6953442802699628</v>
      </c>
      <c r="Q67" s="38"/>
    </row>
    <row r="68" spans="1:17" s="7" customFormat="1" ht="12" customHeight="1">
      <c r="A68" s="33"/>
      <c r="C68" s="458" t="s">
        <v>107</v>
      </c>
      <c r="D68" s="458"/>
      <c r="E68" s="34"/>
      <c r="F68" s="35">
        <v>53316</v>
      </c>
      <c r="G68" s="47">
        <v>0.0143181755999575</v>
      </c>
      <c r="H68" s="44"/>
      <c r="I68" s="33"/>
      <c r="J68" s="33"/>
      <c r="K68" s="33" t="s">
        <v>108</v>
      </c>
      <c r="L68" s="28"/>
      <c r="M68" s="34"/>
      <c r="N68" s="51">
        <v>593472</v>
      </c>
      <c r="O68" s="47">
        <v>0.16164618765695365</v>
      </c>
      <c r="Q68" s="38"/>
    </row>
    <row r="69" spans="1:17" s="7" customFormat="1" ht="12" customHeight="1">
      <c r="A69" s="33"/>
      <c r="C69" s="458" t="s">
        <v>109</v>
      </c>
      <c r="D69" s="458"/>
      <c r="E69" s="34"/>
      <c r="F69" s="35">
        <v>5604</v>
      </c>
      <c r="G69" s="47">
        <v>0.001504971416876019</v>
      </c>
      <c r="H69" s="44"/>
      <c r="I69" s="33"/>
      <c r="J69" s="28"/>
      <c r="K69" s="458" t="s">
        <v>110</v>
      </c>
      <c r="L69" s="458"/>
      <c r="M69" s="34"/>
      <c r="N69" s="51">
        <v>1959434</v>
      </c>
      <c r="O69" s="47">
        <v>0.533698364986748</v>
      </c>
      <c r="Q69" s="38"/>
    </row>
    <row r="70" spans="1:17" s="7" customFormat="1" ht="12" customHeight="1">
      <c r="A70" s="33"/>
      <c r="B70" s="33"/>
      <c r="C70" s="458" t="s">
        <v>111</v>
      </c>
      <c r="D70" s="458"/>
      <c r="E70" s="34"/>
      <c r="F70" s="35">
        <v>930000</v>
      </c>
      <c r="G70" s="47">
        <v>0.24975435719034578</v>
      </c>
      <c r="I70" s="33"/>
      <c r="J70" s="457" t="s">
        <v>112</v>
      </c>
      <c r="K70" s="457"/>
      <c r="L70" s="50"/>
      <c r="M70" s="41"/>
      <c r="N70" s="52">
        <v>66435061</v>
      </c>
      <c r="O70" s="43">
        <v>18.09516596807796</v>
      </c>
      <c r="Q70" s="38"/>
    </row>
    <row r="71" spans="1:17" s="7" customFormat="1" ht="12" customHeight="1">
      <c r="A71" s="33"/>
      <c r="C71" s="458" t="s">
        <v>113</v>
      </c>
      <c r="D71" s="458"/>
      <c r="E71" s="34"/>
      <c r="F71" s="35">
        <v>6567821</v>
      </c>
      <c r="G71" s="47">
        <v>1.7638085075228536</v>
      </c>
      <c r="I71" s="33"/>
      <c r="J71" s="457" t="s">
        <v>114</v>
      </c>
      <c r="K71" s="457"/>
      <c r="L71" s="39"/>
      <c r="M71" s="41"/>
      <c r="N71" s="52">
        <v>21688916</v>
      </c>
      <c r="O71" s="43">
        <v>5.907491146695893</v>
      </c>
      <c r="Q71" s="38"/>
    </row>
    <row r="72" spans="1:17" s="7" customFormat="1" ht="12" customHeight="1">
      <c r="A72" s="33"/>
      <c r="B72" s="33"/>
      <c r="C72" s="458" t="s">
        <v>115</v>
      </c>
      <c r="D72" s="458"/>
      <c r="E72" s="34"/>
      <c r="F72" s="35">
        <v>1096036</v>
      </c>
      <c r="G72" s="47">
        <v>0.29434383509406215</v>
      </c>
      <c r="I72" s="33"/>
      <c r="K72" s="458" t="s">
        <v>116</v>
      </c>
      <c r="L72" s="458"/>
      <c r="M72" s="34"/>
      <c r="N72" s="51">
        <v>298369</v>
      </c>
      <c r="O72" s="47">
        <v>0.08126788014433303</v>
      </c>
      <c r="Q72" s="38"/>
    </row>
    <row r="73" spans="1:17" s="7" customFormat="1" ht="12" customHeight="1">
      <c r="A73" s="33"/>
      <c r="B73" s="33"/>
      <c r="C73" s="458" t="s">
        <v>117</v>
      </c>
      <c r="D73" s="458"/>
      <c r="E73" s="34"/>
      <c r="F73" s="35">
        <v>1330914</v>
      </c>
      <c r="G73" s="47">
        <v>0.3574210435974536</v>
      </c>
      <c r="I73" s="33"/>
      <c r="J73" s="33"/>
      <c r="K73" s="458" t="s">
        <v>39</v>
      </c>
      <c r="L73" s="458"/>
      <c r="M73" s="34"/>
      <c r="N73" s="51">
        <v>8788416</v>
      </c>
      <c r="O73" s="47">
        <v>2.393733726179793</v>
      </c>
      <c r="Q73" s="38"/>
    </row>
    <row r="74" spans="1:17" s="7" customFormat="1" ht="12" customHeight="1">
      <c r="A74" s="33"/>
      <c r="B74" s="33"/>
      <c r="C74" s="458" t="s">
        <v>118</v>
      </c>
      <c r="D74" s="458"/>
      <c r="E74" s="34"/>
      <c r="F74" s="35">
        <v>0</v>
      </c>
      <c r="G74" s="47">
        <v>0</v>
      </c>
      <c r="I74" s="33"/>
      <c r="J74" s="33"/>
      <c r="K74" s="458" t="s">
        <v>119</v>
      </c>
      <c r="L74" s="458"/>
      <c r="M74" s="34"/>
      <c r="N74" s="51">
        <v>164985</v>
      </c>
      <c r="O74" s="47">
        <v>0.04493758133590549</v>
      </c>
      <c r="Q74" s="38"/>
    </row>
    <row r="75" spans="1:17" s="7" customFormat="1" ht="12" customHeight="1">
      <c r="A75" s="33"/>
      <c r="B75" s="33"/>
      <c r="C75" s="458" t="s">
        <v>120</v>
      </c>
      <c r="D75" s="458"/>
      <c r="E75" s="34"/>
      <c r="F75" s="35">
        <v>4532319</v>
      </c>
      <c r="G75" s="47">
        <v>1.2171681918565491</v>
      </c>
      <c r="I75" s="33"/>
      <c r="J75" s="33"/>
      <c r="K75" s="458" t="s">
        <v>121</v>
      </c>
      <c r="L75" s="458"/>
      <c r="M75" s="34"/>
      <c r="N75" s="51">
        <v>301904</v>
      </c>
      <c r="O75" s="47">
        <v>0.0822307213118478</v>
      </c>
      <c r="Q75" s="38"/>
    </row>
    <row r="76" spans="1:17" s="7" customFormat="1" ht="12" customHeight="1">
      <c r="A76" s="33"/>
      <c r="B76" s="457"/>
      <c r="C76" s="457"/>
      <c r="D76" s="44"/>
      <c r="E76" s="41"/>
      <c r="F76" s="42"/>
      <c r="G76" s="43"/>
      <c r="I76" s="33"/>
      <c r="K76" s="458" t="s">
        <v>122</v>
      </c>
      <c r="L76" s="458"/>
      <c r="M76" s="34"/>
      <c r="N76" s="51">
        <v>328823</v>
      </c>
      <c r="O76" s="47">
        <v>0.08956274999312937</v>
      </c>
      <c r="Q76" s="38"/>
    </row>
    <row r="77" spans="1:17" s="7" customFormat="1" ht="12" customHeight="1">
      <c r="A77" s="33"/>
      <c r="B77" s="457" t="s">
        <v>123</v>
      </c>
      <c r="C77" s="457"/>
      <c r="D77" s="44"/>
      <c r="E77" s="41"/>
      <c r="F77" s="42">
        <v>52018000</v>
      </c>
      <c r="G77" s="43">
        <v>13.969593712180007</v>
      </c>
      <c r="I77" s="33"/>
      <c r="J77" s="33"/>
      <c r="K77" s="458" t="s">
        <v>124</v>
      </c>
      <c r="L77" s="458"/>
      <c r="M77" s="34"/>
      <c r="N77" s="51">
        <v>10311939</v>
      </c>
      <c r="O77" s="47">
        <v>2.8087013822068423</v>
      </c>
      <c r="Q77" s="38"/>
    </row>
    <row r="78" spans="1:17" s="7" customFormat="1" ht="12" customHeight="1">
      <c r="A78" s="33"/>
      <c r="B78" s="45"/>
      <c r="C78" s="45"/>
      <c r="D78" s="44"/>
      <c r="E78" s="41"/>
      <c r="F78" s="42"/>
      <c r="G78" s="43"/>
      <c r="I78" s="33"/>
      <c r="K78" s="458" t="s">
        <v>125</v>
      </c>
      <c r="L78" s="458"/>
      <c r="M78" s="34"/>
      <c r="N78" s="51">
        <v>64794</v>
      </c>
      <c r="O78" s="47">
        <v>0.01764818404751135</v>
      </c>
      <c r="Q78" s="38"/>
    </row>
    <row r="79" spans="1:17" s="7" customFormat="1" ht="12" customHeight="1">
      <c r="A79" s="33"/>
      <c r="B79" s="45"/>
      <c r="C79" s="45"/>
      <c r="D79" s="44"/>
      <c r="E79" s="41"/>
      <c r="F79" s="42"/>
      <c r="G79" s="43"/>
      <c r="I79" s="33"/>
      <c r="K79" s="458" t="s">
        <v>126</v>
      </c>
      <c r="L79" s="458"/>
      <c r="M79" s="34"/>
      <c r="N79" s="51">
        <v>592896</v>
      </c>
      <c r="O79" s="47">
        <v>0.16148930038326526</v>
      </c>
      <c r="Q79" s="38"/>
    </row>
    <row r="80" spans="1:15" s="7" customFormat="1" ht="12" customHeight="1">
      <c r="A80" s="33"/>
      <c r="B80" s="28"/>
      <c r="C80" s="28"/>
      <c r="E80" s="34"/>
      <c r="F80" s="35"/>
      <c r="G80" s="53"/>
      <c r="I80" s="33"/>
      <c r="K80" s="458" t="s">
        <v>127</v>
      </c>
      <c r="L80" s="458"/>
      <c r="M80" s="34"/>
      <c r="N80" s="51">
        <v>0</v>
      </c>
      <c r="O80" s="47">
        <v>0</v>
      </c>
    </row>
    <row r="81" spans="1:15" s="7" customFormat="1" ht="12" customHeight="1">
      <c r="A81" s="33"/>
      <c r="B81" s="28"/>
      <c r="C81" s="28"/>
      <c r="E81" s="34"/>
      <c r="F81" s="35"/>
      <c r="G81" s="53"/>
      <c r="I81" s="33"/>
      <c r="J81" s="33"/>
      <c r="K81" s="458" t="s">
        <v>128</v>
      </c>
      <c r="L81" s="460"/>
      <c r="M81" s="34"/>
      <c r="N81" s="51">
        <v>836790</v>
      </c>
      <c r="O81" s="47">
        <v>0.22791962109326513</v>
      </c>
    </row>
    <row r="82" spans="1:15" s="7" customFormat="1" ht="12" customHeight="1">
      <c r="A82" s="33"/>
      <c r="D82" s="33"/>
      <c r="E82" s="34"/>
      <c r="F82" s="54"/>
      <c r="I82" s="33"/>
      <c r="J82" s="457" t="s">
        <v>129</v>
      </c>
      <c r="K82" s="457"/>
      <c r="L82" s="44"/>
      <c r="M82" s="41"/>
      <c r="N82" s="51">
        <v>0</v>
      </c>
      <c r="O82" s="53" t="s">
        <v>130</v>
      </c>
    </row>
    <row r="83" spans="1:15" s="7" customFormat="1" ht="4.5" customHeight="1" thickBot="1">
      <c r="A83" s="55"/>
      <c r="B83" s="55"/>
      <c r="C83" s="55"/>
      <c r="D83" s="55"/>
      <c r="E83" s="56"/>
      <c r="F83" s="57"/>
      <c r="G83" s="55"/>
      <c r="H83" s="33"/>
      <c r="I83" s="55"/>
      <c r="J83" s="58"/>
      <c r="K83" s="58"/>
      <c r="L83" s="58"/>
      <c r="M83" s="58"/>
      <c r="N83" s="59"/>
      <c r="O83" s="58"/>
    </row>
    <row r="84" spans="1:15" s="7" customFormat="1" ht="7.5" customHeight="1" thickTop="1">
      <c r="A84" s="33"/>
      <c r="B84" s="33"/>
      <c r="C84" s="33"/>
      <c r="D84" s="33"/>
      <c r="E84" s="33"/>
      <c r="F84" s="60"/>
      <c r="G84" s="33"/>
      <c r="H84" s="33"/>
      <c r="I84" s="33"/>
      <c r="J84" s="61"/>
      <c r="K84" s="61"/>
      <c r="L84" s="61"/>
      <c r="M84" s="61"/>
      <c r="N84" s="61"/>
      <c r="O84" s="61"/>
    </row>
    <row r="85" spans="1:2" s="63" customFormat="1" ht="13.5">
      <c r="A85" s="62" t="s">
        <v>131</v>
      </c>
      <c r="B85" s="62"/>
    </row>
    <row r="86" s="63" customFormat="1" ht="13.5"/>
    <row r="87" s="63" customFormat="1" ht="13.5"/>
  </sheetData>
  <sheetProtection/>
  <mergeCells count="126">
    <mergeCell ref="K78:L78"/>
    <mergeCell ref="K79:L79"/>
    <mergeCell ref="K80:L80"/>
    <mergeCell ref="K81:L81"/>
    <mergeCell ref="J82:K82"/>
    <mergeCell ref="C75:D75"/>
    <mergeCell ref="K75:L75"/>
    <mergeCell ref="B76:C76"/>
    <mergeCell ref="K76:L76"/>
    <mergeCell ref="B77:C77"/>
    <mergeCell ref="K77:L77"/>
    <mergeCell ref="C72:D72"/>
    <mergeCell ref="K72:L72"/>
    <mergeCell ref="C73:D73"/>
    <mergeCell ref="K73:L73"/>
    <mergeCell ref="C74:D74"/>
    <mergeCell ref="K74:L74"/>
    <mergeCell ref="C68:D68"/>
    <mergeCell ref="C69:D69"/>
    <mergeCell ref="K69:L69"/>
    <mergeCell ref="C70:D70"/>
    <mergeCell ref="J70:K70"/>
    <mergeCell ref="C71:D71"/>
    <mergeCell ref="J71:K71"/>
    <mergeCell ref="K64:L64"/>
    <mergeCell ref="B65:C65"/>
    <mergeCell ref="K65:L65"/>
    <mergeCell ref="K66:L66"/>
    <mergeCell ref="B67:C67"/>
    <mergeCell ref="J67:K67"/>
    <mergeCell ref="K60:L60"/>
    <mergeCell ref="B61:C61"/>
    <mergeCell ref="K61:L61"/>
    <mergeCell ref="C62:D62"/>
    <mergeCell ref="K62:L62"/>
    <mergeCell ref="C63:D63"/>
    <mergeCell ref="K63:L63"/>
    <mergeCell ref="C56:D56"/>
    <mergeCell ref="J56:K56"/>
    <mergeCell ref="C57:D57"/>
    <mergeCell ref="K57:L57"/>
    <mergeCell ref="K58:L58"/>
    <mergeCell ref="B59:C59"/>
    <mergeCell ref="J59:K59"/>
    <mergeCell ref="C52:D52"/>
    <mergeCell ref="K52:L52"/>
    <mergeCell ref="C53:D53"/>
    <mergeCell ref="K53:L53"/>
    <mergeCell ref="K54:L54"/>
    <mergeCell ref="B55:C55"/>
    <mergeCell ref="K55:L55"/>
    <mergeCell ref="C48:D48"/>
    <mergeCell ref="K48:L48"/>
    <mergeCell ref="J49:K49"/>
    <mergeCell ref="B50:C50"/>
    <mergeCell ref="K50:L50"/>
    <mergeCell ref="C51:D51"/>
    <mergeCell ref="K51:L51"/>
    <mergeCell ref="C44:D44"/>
    <mergeCell ref="K44:L44"/>
    <mergeCell ref="J45:K45"/>
    <mergeCell ref="K46:L46"/>
    <mergeCell ref="C47:D47"/>
    <mergeCell ref="K47:L47"/>
    <mergeCell ref="B39:C39"/>
    <mergeCell ref="J39:K39"/>
    <mergeCell ref="K40:L40"/>
    <mergeCell ref="K41:L41"/>
    <mergeCell ref="K42:L42"/>
    <mergeCell ref="C43:D43"/>
    <mergeCell ref="K43:L43"/>
    <mergeCell ref="B36:C36"/>
    <mergeCell ref="K36:L36"/>
    <mergeCell ref="B37:C37"/>
    <mergeCell ref="K37:L37"/>
    <mergeCell ref="B38:C38"/>
    <mergeCell ref="K38:L38"/>
    <mergeCell ref="C33:D33"/>
    <mergeCell ref="K33:L33"/>
    <mergeCell ref="C34:D34"/>
    <mergeCell ref="K34:L34"/>
    <mergeCell ref="C35:D35"/>
    <mergeCell ref="J35:K35"/>
    <mergeCell ref="K29:L29"/>
    <mergeCell ref="B30:C30"/>
    <mergeCell ref="J30:K30"/>
    <mergeCell ref="C31:D31"/>
    <mergeCell ref="K31:L31"/>
    <mergeCell ref="C32:D32"/>
    <mergeCell ref="K32:L32"/>
    <mergeCell ref="C26:D26"/>
    <mergeCell ref="K26:L26"/>
    <mergeCell ref="C27:D27"/>
    <mergeCell ref="K27:L27"/>
    <mergeCell ref="B28:C28"/>
    <mergeCell ref="K28:L28"/>
    <mergeCell ref="C23:D23"/>
    <mergeCell ref="K23:L23"/>
    <mergeCell ref="C24:D24"/>
    <mergeCell ref="K24:L24"/>
    <mergeCell ref="C25:D25"/>
    <mergeCell ref="J25:K25"/>
    <mergeCell ref="C20:D20"/>
    <mergeCell ref="K20:L20"/>
    <mergeCell ref="C21:D21"/>
    <mergeCell ref="K21:L21"/>
    <mergeCell ref="C22:D22"/>
    <mergeCell ref="K22:L22"/>
    <mergeCell ref="C17:D17"/>
    <mergeCell ref="K17:L17"/>
    <mergeCell ref="C18:D18"/>
    <mergeCell ref="K18:L18"/>
    <mergeCell ref="C19:D19"/>
    <mergeCell ref="K19:L19"/>
    <mergeCell ref="B14:C14"/>
    <mergeCell ref="J14:K14"/>
    <mergeCell ref="C15:D15"/>
    <mergeCell ref="J15:K15"/>
    <mergeCell ref="C16:D16"/>
    <mergeCell ref="K16:L16"/>
    <mergeCell ref="A1:O1"/>
    <mergeCell ref="L2:O2"/>
    <mergeCell ref="A4:G4"/>
    <mergeCell ref="I4:O4"/>
    <mergeCell ref="A6:E6"/>
    <mergeCell ref="I6:M6"/>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3" r:id="rId1"/>
  <headerFooter scaleWithDoc="0" alignWithMargins="0">
    <oddHeader>&amp;L&amp;"ＭＳ 明朝,標準"&amp;9 70　財政</oddHeader>
  </headerFooter>
</worksheet>
</file>

<file path=xl/worksheets/sheet3.xml><?xml version="1.0" encoding="utf-8"?>
<worksheet xmlns="http://schemas.openxmlformats.org/spreadsheetml/2006/main" xmlns:r="http://schemas.openxmlformats.org/officeDocument/2006/relationships">
  <dimension ref="A2:N60"/>
  <sheetViews>
    <sheetView showGridLines="0" view="pageBreakPreview" zoomScale="90" zoomScaleSheetLayoutView="90" zoomScalePageLayoutView="0" workbookViewId="0" topLeftCell="A1">
      <selection activeCell="A7" sqref="A7"/>
    </sheetView>
  </sheetViews>
  <sheetFormatPr defaultColWidth="9.00390625" defaultRowHeight="13.5"/>
  <cols>
    <col min="1" max="1" width="3.125" style="20" customWidth="1"/>
    <col min="2" max="2" width="4.75390625" style="20" customWidth="1"/>
    <col min="3" max="3" width="27.125" style="20" customWidth="1"/>
    <col min="4" max="4" width="3.625" style="20" customWidth="1"/>
    <col min="5" max="6" width="31.625" style="20" customWidth="1"/>
    <col min="7" max="7" width="6.125" style="20" customWidth="1"/>
    <col min="8" max="8" width="4.75390625" style="20" customWidth="1"/>
    <col min="9" max="10" width="1.625" style="20" customWidth="1"/>
    <col min="11" max="11" width="19.375" style="20" customWidth="1"/>
    <col min="12" max="12" width="1.25" style="20" customWidth="1"/>
    <col min="13" max="14" width="15.75390625" style="20" customWidth="1"/>
    <col min="15" max="16384" width="9.00390625" style="20" customWidth="1"/>
  </cols>
  <sheetData>
    <row r="1" ht="26.25" customHeight="1"/>
    <row r="2" spans="1:6" s="65" customFormat="1" ht="22.5" customHeight="1">
      <c r="A2" s="64" t="s">
        <v>132</v>
      </c>
      <c r="B2" s="64"/>
      <c r="C2" s="64"/>
      <c r="D2" s="64"/>
      <c r="E2" s="10"/>
      <c r="F2" s="64"/>
    </row>
    <row r="3" spans="1:6" s="68" customFormat="1" ht="22.5" customHeight="1" thickBot="1">
      <c r="A3" s="66" t="s">
        <v>133</v>
      </c>
      <c r="B3" s="67"/>
      <c r="C3" s="67"/>
      <c r="D3" s="461"/>
      <c r="E3" s="461"/>
      <c r="F3" s="461"/>
    </row>
    <row r="4" spans="1:6" ht="30.75" customHeight="1" thickTop="1">
      <c r="A4" s="455" t="s">
        <v>134</v>
      </c>
      <c r="B4" s="455"/>
      <c r="C4" s="455"/>
      <c r="D4" s="456"/>
      <c r="E4" s="69" t="s">
        <v>7</v>
      </c>
      <c r="F4" s="70" t="s">
        <v>135</v>
      </c>
    </row>
    <row r="5" spans="1:6" s="5" customFormat="1" ht="6.75" customHeight="1">
      <c r="A5" s="29"/>
      <c r="B5" s="29"/>
      <c r="C5" s="29"/>
      <c r="D5" s="30"/>
      <c r="E5" s="31"/>
      <c r="F5" s="32"/>
    </row>
    <row r="6" spans="1:6" s="7" customFormat="1" ht="17.25" customHeight="1">
      <c r="A6" s="462" t="s">
        <v>10</v>
      </c>
      <c r="B6" s="462"/>
      <c r="C6" s="33" t="s">
        <v>136</v>
      </c>
      <c r="D6" s="34"/>
      <c r="E6" s="72">
        <v>112282360</v>
      </c>
      <c r="F6" s="73">
        <v>110502774</v>
      </c>
    </row>
    <row r="7" spans="1:6" s="7" customFormat="1" ht="17.25" customHeight="1">
      <c r="A7" s="33"/>
      <c r="B7" s="33"/>
      <c r="C7" s="37">
        <v>26</v>
      </c>
      <c r="D7" s="34"/>
      <c r="E7" s="72">
        <v>127383112</v>
      </c>
      <c r="F7" s="73">
        <v>125582121</v>
      </c>
    </row>
    <row r="8" spans="1:6" s="7" customFormat="1" ht="17.25" customHeight="1">
      <c r="A8" s="33"/>
      <c r="B8" s="33"/>
      <c r="C8" s="37">
        <v>27</v>
      </c>
      <c r="D8" s="34"/>
      <c r="E8" s="72">
        <v>121851781</v>
      </c>
      <c r="F8" s="73">
        <v>119860361</v>
      </c>
    </row>
    <row r="9" spans="1:6" s="7" customFormat="1" ht="17.25" customHeight="1">
      <c r="A9" s="33"/>
      <c r="B9" s="33"/>
      <c r="C9" s="37">
        <v>28</v>
      </c>
      <c r="D9" s="34"/>
      <c r="E9" s="74">
        <v>119305650</v>
      </c>
      <c r="F9" s="75">
        <v>117705209</v>
      </c>
    </row>
    <row r="10" spans="1:6" s="44" customFormat="1" ht="17.25" customHeight="1">
      <c r="A10" s="39"/>
      <c r="B10" s="39"/>
      <c r="C10" s="40">
        <v>29</v>
      </c>
      <c r="D10" s="41"/>
      <c r="E10" s="76">
        <v>118631083</v>
      </c>
      <c r="F10" s="77">
        <v>117127885</v>
      </c>
    </row>
    <row r="11" spans="1:6" s="7" customFormat="1" ht="17.25" customHeight="1">
      <c r="A11" s="78"/>
      <c r="B11" s="78"/>
      <c r="C11" s="39"/>
      <c r="D11" s="41"/>
      <c r="E11" s="42"/>
      <c r="F11" s="79"/>
    </row>
    <row r="12" spans="1:6" s="7" customFormat="1" ht="17.25" customHeight="1">
      <c r="A12" s="33"/>
      <c r="B12" s="458" t="s">
        <v>137</v>
      </c>
      <c r="C12" s="458"/>
      <c r="D12" s="34"/>
      <c r="E12" s="35">
        <v>4468011</v>
      </c>
      <c r="F12" s="36">
        <v>4224520</v>
      </c>
    </row>
    <row r="13" spans="1:6" s="7" customFormat="1" ht="17.25" customHeight="1">
      <c r="A13" s="33"/>
      <c r="B13" s="458" t="s">
        <v>138</v>
      </c>
      <c r="C13" s="458"/>
      <c r="D13" s="34"/>
      <c r="E13" s="35">
        <v>83995011</v>
      </c>
      <c r="F13" s="36">
        <v>83995011</v>
      </c>
    </row>
    <row r="14" spans="1:6" s="7" customFormat="1" ht="17.25" customHeight="1">
      <c r="A14" s="33"/>
      <c r="B14" s="460" t="s">
        <v>139</v>
      </c>
      <c r="C14" s="460"/>
      <c r="E14" s="35">
        <v>24252242</v>
      </c>
      <c r="F14" s="36">
        <v>24252242</v>
      </c>
    </row>
    <row r="15" spans="1:6" s="7" customFormat="1" ht="17.25" customHeight="1">
      <c r="A15" s="33"/>
      <c r="B15" s="458" t="s">
        <v>140</v>
      </c>
      <c r="C15" s="458"/>
      <c r="D15" s="34"/>
      <c r="E15" s="35">
        <v>215126</v>
      </c>
      <c r="F15" s="36">
        <v>157729</v>
      </c>
    </row>
    <row r="16" spans="1:6" s="7" customFormat="1" ht="17.25" customHeight="1">
      <c r="A16" s="33"/>
      <c r="B16" s="458" t="s">
        <v>141</v>
      </c>
      <c r="C16" s="458"/>
      <c r="D16" s="80"/>
      <c r="E16" s="35">
        <v>1259478</v>
      </c>
      <c r="F16" s="36">
        <v>840584</v>
      </c>
    </row>
    <row r="17" spans="1:6" s="7" customFormat="1" ht="17.25" customHeight="1">
      <c r="A17" s="33"/>
      <c r="B17" s="463" t="s">
        <v>142</v>
      </c>
      <c r="C17" s="463"/>
      <c r="D17" s="80"/>
      <c r="E17" s="35">
        <v>61921</v>
      </c>
      <c r="F17" s="36">
        <v>59201</v>
      </c>
    </row>
    <row r="18" spans="1:6" s="7" customFormat="1" ht="17.25" customHeight="1">
      <c r="A18" s="33"/>
      <c r="B18" s="458" t="s">
        <v>143</v>
      </c>
      <c r="C18" s="458"/>
      <c r="D18" s="34"/>
      <c r="E18" s="35">
        <v>140330</v>
      </c>
      <c r="F18" s="36">
        <v>27118</v>
      </c>
    </row>
    <row r="19" spans="1:6" s="7" customFormat="1" ht="17.25" customHeight="1">
      <c r="A19" s="33"/>
      <c r="B19" s="463" t="s">
        <v>144</v>
      </c>
      <c r="C19" s="463"/>
      <c r="D19" s="34"/>
      <c r="E19" s="35">
        <v>246134</v>
      </c>
      <c r="F19" s="36">
        <v>39547</v>
      </c>
    </row>
    <row r="20" spans="1:6" s="7" customFormat="1" ht="17.25" customHeight="1">
      <c r="A20" s="33"/>
      <c r="B20" s="458" t="s">
        <v>145</v>
      </c>
      <c r="C20" s="458"/>
      <c r="D20" s="34"/>
      <c r="E20" s="35">
        <v>123435</v>
      </c>
      <c r="F20" s="36">
        <v>114150</v>
      </c>
    </row>
    <row r="21" spans="1:6" s="7" customFormat="1" ht="17.25" customHeight="1">
      <c r="A21" s="33"/>
      <c r="B21" s="458" t="s">
        <v>146</v>
      </c>
      <c r="C21" s="458"/>
      <c r="D21" s="34"/>
      <c r="E21" s="35">
        <v>265544</v>
      </c>
      <c r="F21" s="36">
        <v>249150</v>
      </c>
    </row>
    <row r="22" spans="1:6" s="7" customFormat="1" ht="17.25" customHeight="1">
      <c r="A22" s="33"/>
      <c r="B22" s="458" t="s">
        <v>147</v>
      </c>
      <c r="C22" s="458"/>
      <c r="D22" s="34"/>
      <c r="E22" s="35">
        <v>369463</v>
      </c>
      <c r="F22" s="36">
        <v>47</v>
      </c>
    </row>
    <row r="23" spans="1:6" s="7" customFormat="1" ht="17.25" customHeight="1">
      <c r="A23" s="33"/>
      <c r="B23" s="458" t="s">
        <v>148</v>
      </c>
      <c r="C23" s="458"/>
      <c r="D23" s="34"/>
      <c r="E23" s="35">
        <v>271900</v>
      </c>
      <c r="F23" s="36">
        <v>268744</v>
      </c>
    </row>
    <row r="24" spans="1:14" s="7" customFormat="1" ht="17.25" customHeight="1">
      <c r="A24" s="33"/>
      <c r="B24" s="458" t="s">
        <v>149</v>
      </c>
      <c r="C24" s="458"/>
      <c r="D24" s="34"/>
      <c r="E24" s="35">
        <v>2086665</v>
      </c>
      <c r="F24" s="36">
        <v>2046745</v>
      </c>
      <c r="H24" s="33"/>
      <c r="I24" s="33"/>
      <c r="J24" s="33"/>
      <c r="K24" s="33"/>
      <c r="L24" s="33"/>
      <c r="M24" s="33"/>
      <c r="N24" s="33"/>
    </row>
    <row r="25" spans="1:14" s="7" customFormat="1" ht="17.25" customHeight="1">
      <c r="A25" s="33"/>
      <c r="B25" s="458" t="s">
        <v>150</v>
      </c>
      <c r="C25" s="458"/>
      <c r="D25" s="34"/>
      <c r="E25" s="35">
        <v>66923</v>
      </c>
      <c r="F25" s="36">
        <v>45531</v>
      </c>
      <c r="H25" s="33"/>
      <c r="I25" s="33"/>
      <c r="J25" s="28"/>
      <c r="K25" s="28"/>
      <c r="L25" s="33"/>
      <c r="M25" s="36"/>
      <c r="N25" s="36"/>
    </row>
    <row r="26" spans="1:14" s="7" customFormat="1" ht="17.25" customHeight="1">
      <c r="A26" s="33"/>
      <c r="B26" s="458" t="s">
        <v>151</v>
      </c>
      <c r="C26" s="458"/>
      <c r="D26" s="34"/>
      <c r="E26" s="35">
        <v>808899</v>
      </c>
      <c r="F26" s="36">
        <v>807565</v>
      </c>
      <c r="H26" s="33"/>
      <c r="I26" s="33"/>
      <c r="J26" s="28"/>
      <c r="K26" s="28"/>
      <c r="L26" s="33"/>
      <c r="M26" s="36"/>
      <c r="N26" s="36"/>
    </row>
    <row r="27" spans="1:14" s="7" customFormat="1" ht="7.5" customHeight="1" thickBot="1">
      <c r="A27" s="55"/>
      <c r="B27" s="55"/>
      <c r="C27" s="81"/>
      <c r="D27" s="56"/>
      <c r="E27" s="82"/>
      <c r="F27" s="83"/>
      <c r="H27" s="33"/>
      <c r="I27" s="33"/>
      <c r="J27" s="28"/>
      <c r="K27" s="28"/>
      <c r="L27" s="33"/>
      <c r="M27" s="36"/>
      <c r="N27" s="36"/>
    </row>
    <row r="28" spans="1:14" s="7" customFormat="1" ht="7.5" customHeight="1" thickTop="1">
      <c r="A28" s="33"/>
      <c r="B28" s="33"/>
      <c r="C28" s="28"/>
      <c r="D28" s="33"/>
      <c r="E28" s="36"/>
      <c r="F28" s="36"/>
      <c r="H28" s="33"/>
      <c r="I28" s="33"/>
      <c r="J28" s="28"/>
      <c r="K28" s="28"/>
      <c r="L28" s="33"/>
      <c r="M28" s="36"/>
      <c r="N28" s="36"/>
    </row>
    <row r="29" spans="1:14" s="7" customFormat="1" ht="15" customHeight="1">
      <c r="A29" s="62" t="s">
        <v>131</v>
      </c>
      <c r="B29" s="62"/>
      <c r="C29" s="20"/>
      <c r="D29" s="20"/>
      <c r="E29" s="20"/>
      <c r="F29" s="20"/>
      <c r="H29" s="33"/>
      <c r="I29" s="33"/>
      <c r="J29" s="33"/>
      <c r="K29" s="33"/>
      <c r="L29" s="33"/>
      <c r="M29" s="33"/>
      <c r="N29" s="33"/>
    </row>
    <row r="30" spans="1:14" s="7" customFormat="1" ht="12.75" customHeight="1">
      <c r="A30" s="20"/>
      <c r="B30" s="20"/>
      <c r="C30" s="20"/>
      <c r="D30" s="20"/>
      <c r="E30" s="20"/>
      <c r="F30" s="20"/>
      <c r="H30" s="33"/>
      <c r="I30" s="33"/>
      <c r="J30" s="33"/>
      <c r="K30" s="33"/>
      <c r="L30" s="33"/>
      <c r="M30" s="33"/>
      <c r="N30" s="33"/>
    </row>
    <row r="31" spans="1:14" s="7" customFormat="1" ht="12.75" customHeight="1">
      <c r="A31" s="20"/>
      <c r="B31" s="20"/>
      <c r="C31" s="20"/>
      <c r="D31" s="20"/>
      <c r="E31" s="20"/>
      <c r="F31" s="20"/>
      <c r="H31" s="33"/>
      <c r="I31" s="33"/>
      <c r="J31" s="33"/>
      <c r="K31" s="33"/>
      <c r="L31" s="33"/>
      <c r="M31" s="33"/>
      <c r="N31" s="33"/>
    </row>
    <row r="32" spans="1:14" s="7" customFormat="1" ht="12.75" customHeight="1">
      <c r="A32" s="20"/>
      <c r="B32" s="20"/>
      <c r="C32" s="20"/>
      <c r="D32" s="20"/>
      <c r="E32" s="20"/>
      <c r="F32" s="20"/>
      <c r="H32" s="33"/>
      <c r="I32" s="33"/>
      <c r="J32" s="33"/>
      <c r="K32" s="33"/>
      <c r="L32" s="33"/>
      <c r="M32" s="33"/>
      <c r="N32" s="33"/>
    </row>
    <row r="33" spans="1:14" s="7" customFormat="1" ht="12.75" customHeight="1">
      <c r="A33" s="20"/>
      <c r="B33" s="20"/>
      <c r="C33" s="20"/>
      <c r="D33" s="20"/>
      <c r="E33" s="20"/>
      <c r="F33" s="20"/>
      <c r="H33" s="33"/>
      <c r="I33" s="33"/>
      <c r="J33" s="33"/>
      <c r="K33" s="33"/>
      <c r="L33" s="33"/>
      <c r="M33" s="33"/>
      <c r="N33" s="33"/>
    </row>
    <row r="34" spans="1:8" s="65" customFormat="1" ht="25.5" customHeight="1">
      <c r="A34" s="64" t="s">
        <v>152</v>
      </c>
      <c r="H34" s="84"/>
    </row>
    <row r="35" spans="1:6" s="68" customFormat="1" ht="22.5" customHeight="1" thickBot="1">
      <c r="A35" s="66" t="s">
        <v>133</v>
      </c>
      <c r="B35" s="67"/>
      <c r="C35" s="67"/>
      <c r="D35" s="461"/>
      <c r="E35" s="461"/>
      <c r="F35" s="461"/>
    </row>
    <row r="36" spans="1:6" ht="30" customHeight="1" thickTop="1">
      <c r="A36" s="455" t="s">
        <v>134</v>
      </c>
      <c r="B36" s="455"/>
      <c r="C36" s="455"/>
      <c r="D36" s="456"/>
      <c r="E36" s="69" t="s">
        <v>7</v>
      </c>
      <c r="F36" s="70" t="s">
        <v>135</v>
      </c>
    </row>
    <row r="37" spans="1:6" s="5" customFormat="1" ht="6.75" customHeight="1">
      <c r="A37" s="29"/>
      <c r="B37" s="29"/>
      <c r="C37" s="29"/>
      <c r="D37" s="30"/>
      <c r="E37" s="31"/>
      <c r="F37" s="32"/>
    </row>
    <row r="38" spans="1:6" s="7" customFormat="1" ht="18" customHeight="1">
      <c r="A38" s="462" t="s">
        <v>153</v>
      </c>
      <c r="B38" s="462"/>
      <c r="C38" s="37" t="s">
        <v>154</v>
      </c>
      <c r="D38" s="80"/>
      <c r="E38" s="35">
        <v>28694800</v>
      </c>
      <c r="F38" s="36">
        <v>28206955</v>
      </c>
    </row>
    <row r="39" spans="1:6" s="7" customFormat="1" ht="18" customHeight="1">
      <c r="A39" s="33"/>
      <c r="B39" s="33"/>
      <c r="C39" s="37">
        <v>26</v>
      </c>
      <c r="D39" s="80"/>
      <c r="E39" s="35">
        <v>27858097</v>
      </c>
      <c r="F39" s="36">
        <v>33489476</v>
      </c>
    </row>
    <row r="40" spans="1:6" s="7" customFormat="1" ht="18" customHeight="1">
      <c r="A40" s="33"/>
      <c r="B40" s="33"/>
      <c r="C40" s="37">
        <v>27</v>
      </c>
      <c r="D40" s="80"/>
      <c r="E40" s="35">
        <v>27567303</v>
      </c>
      <c r="F40" s="36">
        <v>28322426</v>
      </c>
    </row>
    <row r="41" spans="1:6" s="7" customFormat="1" ht="18" customHeight="1">
      <c r="A41" s="33"/>
      <c r="B41" s="33"/>
      <c r="C41" s="37">
        <v>28</v>
      </c>
      <c r="D41" s="80"/>
      <c r="E41" s="35">
        <v>28559187</v>
      </c>
      <c r="F41" s="36">
        <v>30161156</v>
      </c>
    </row>
    <row r="42" spans="1:6" s="44" customFormat="1" ht="18" customHeight="1">
      <c r="A42" s="39"/>
      <c r="B42" s="39"/>
      <c r="C42" s="40">
        <v>29</v>
      </c>
      <c r="D42" s="85"/>
      <c r="E42" s="42">
        <v>35583592</v>
      </c>
      <c r="F42" s="79">
        <v>39204032</v>
      </c>
    </row>
    <row r="43" spans="1:6" s="7" customFormat="1" ht="18" customHeight="1">
      <c r="A43" s="33"/>
      <c r="B43" s="33"/>
      <c r="C43" s="33"/>
      <c r="D43" s="34"/>
      <c r="E43" s="35"/>
      <c r="F43" s="36"/>
    </row>
    <row r="44" spans="1:6" s="7" customFormat="1" ht="18" customHeight="1">
      <c r="A44" s="33"/>
      <c r="B44" s="33"/>
      <c r="C44" s="28" t="s">
        <v>155</v>
      </c>
      <c r="D44" s="34"/>
      <c r="E44" s="86">
        <v>2210602</v>
      </c>
      <c r="F44" s="87">
        <v>3157292</v>
      </c>
    </row>
    <row r="45" spans="1:6" s="7" customFormat="1" ht="18" customHeight="1">
      <c r="A45" s="28"/>
      <c r="C45" s="88" t="s">
        <v>156</v>
      </c>
      <c r="D45" s="34"/>
      <c r="E45" s="86">
        <v>2127786</v>
      </c>
      <c r="F45" s="87">
        <v>2100962</v>
      </c>
    </row>
    <row r="46" spans="1:6" s="7" customFormat="1" ht="18" customHeight="1">
      <c r="A46" s="28"/>
      <c r="C46" s="88" t="s">
        <v>157</v>
      </c>
      <c r="D46" s="89"/>
      <c r="E46" s="86">
        <v>82816</v>
      </c>
      <c r="F46" s="87">
        <v>1056331</v>
      </c>
    </row>
    <row r="47" spans="1:6" s="7" customFormat="1" ht="18" customHeight="1">
      <c r="A47" s="33"/>
      <c r="B47" s="33"/>
      <c r="C47" s="28" t="s">
        <v>158</v>
      </c>
      <c r="D47" s="34"/>
      <c r="E47" s="86">
        <v>855969</v>
      </c>
      <c r="F47" s="87">
        <v>1272609</v>
      </c>
    </row>
    <row r="48" spans="1:6" s="7" customFormat="1" ht="18" customHeight="1">
      <c r="A48" s="28"/>
      <c r="C48" s="88" t="s">
        <v>159</v>
      </c>
      <c r="D48" s="89"/>
      <c r="E48" s="86">
        <v>532100</v>
      </c>
      <c r="F48" s="87">
        <v>756704</v>
      </c>
    </row>
    <row r="49" spans="1:6" s="7" customFormat="1" ht="18" customHeight="1">
      <c r="A49" s="28"/>
      <c r="C49" s="88" t="s">
        <v>160</v>
      </c>
      <c r="D49" s="89"/>
      <c r="E49" s="86">
        <v>323869</v>
      </c>
      <c r="F49" s="87">
        <v>515906</v>
      </c>
    </row>
    <row r="50" spans="1:6" s="7" customFormat="1" ht="18" customHeight="1">
      <c r="A50" s="33"/>
      <c r="B50" s="33"/>
      <c r="C50" s="28" t="s">
        <v>161</v>
      </c>
      <c r="D50" s="34"/>
      <c r="E50" s="86">
        <v>962434</v>
      </c>
      <c r="F50" s="87">
        <v>1717437</v>
      </c>
    </row>
    <row r="51" spans="1:6" s="7" customFormat="1" ht="18" customHeight="1">
      <c r="A51" s="28"/>
      <c r="C51" s="88" t="s">
        <v>162</v>
      </c>
      <c r="D51" s="89"/>
      <c r="E51" s="86">
        <v>962434</v>
      </c>
      <c r="F51" s="87">
        <v>772738</v>
      </c>
    </row>
    <row r="52" spans="1:6" s="7" customFormat="1" ht="18" customHeight="1">
      <c r="A52" s="28"/>
      <c r="C52" s="88" t="s">
        <v>163</v>
      </c>
      <c r="D52" s="89"/>
      <c r="E52" s="86">
        <v>0</v>
      </c>
      <c r="F52" s="87">
        <v>944699</v>
      </c>
    </row>
    <row r="53" spans="1:6" s="7" customFormat="1" ht="18" customHeight="1">
      <c r="A53" s="33"/>
      <c r="B53" s="33"/>
      <c r="C53" s="28" t="s">
        <v>164</v>
      </c>
      <c r="D53" s="34"/>
      <c r="E53" s="86">
        <v>31554587</v>
      </c>
      <c r="F53" s="87">
        <v>33056693</v>
      </c>
    </row>
    <row r="54" spans="1:6" s="7" customFormat="1" ht="18" customHeight="1">
      <c r="A54" s="28"/>
      <c r="C54" s="88" t="s">
        <v>159</v>
      </c>
      <c r="D54" s="89"/>
      <c r="E54" s="35">
        <v>21554881</v>
      </c>
      <c r="F54" s="36">
        <v>21598735</v>
      </c>
    </row>
    <row r="55" spans="1:6" s="7" customFormat="1" ht="18" customHeight="1">
      <c r="A55" s="28"/>
      <c r="C55" s="88" t="s">
        <v>165</v>
      </c>
      <c r="D55" s="89"/>
      <c r="E55" s="35">
        <v>9999706</v>
      </c>
      <c r="F55" s="36">
        <v>11457958</v>
      </c>
    </row>
    <row r="56" spans="1:9" s="7" customFormat="1" ht="8.25" customHeight="1" thickBot="1">
      <c r="A56" s="55"/>
      <c r="B56" s="55"/>
      <c r="C56" s="81"/>
      <c r="D56" s="90"/>
      <c r="E56" s="82"/>
      <c r="F56" s="83"/>
      <c r="G56" s="33"/>
      <c r="H56" s="33"/>
      <c r="I56" s="33"/>
    </row>
    <row r="57" spans="1:14" s="7" customFormat="1" ht="7.5" customHeight="1" thickTop="1">
      <c r="A57" s="33"/>
      <c r="B57" s="33"/>
      <c r="C57" s="28"/>
      <c r="D57" s="33"/>
      <c r="E57" s="36"/>
      <c r="F57" s="36"/>
      <c r="H57" s="33"/>
      <c r="I57" s="33"/>
      <c r="J57" s="28"/>
      <c r="K57" s="28"/>
      <c r="L57" s="33"/>
      <c r="M57" s="36"/>
      <c r="N57" s="36"/>
    </row>
    <row r="58" spans="1:14" s="7" customFormat="1" ht="15" customHeight="1">
      <c r="A58" s="62" t="s">
        <v>131</v>
      </c>
      <c r="B58" s="62"/>
      <c r="C58" s="20"/>
      <c r="D58" s="20"/>
      <c r="E58" s="91"/>
      <c r="F58" s="91"/>
      <c r="H58" s="33"/>
      <c r="I58" s="33"/>
      <c r="J58" s="33"/>
      <c r="K58" s="33"/>
      <c r="L58" s="33"/>
      <c r="M58" s="33"/>
      <c r="N58" s="33"/>
    </row>
    <row r="59" spans="3:9" s="7" customFormat="1" ht="17.25" customHeight="1">
      <c r="C59" s="33"/>
      <c r="D59" s="33"/>
      <c r="E59" s="28"/>
      <c r="F59" s="28"/>
      <c r="G59" s="33"/>
      <c r="H59" s="36"/>
      <c r="I59" s="36"/>
    </row>
    <row r="60" spans="3:9" s="7" customFormat="1" ht="17.25" customHeight="1">
      <c r="C60" s="33"/>
      <c r="D60" s="33"/>
      <c r="E60" s="28"/>
      <c r="F60" s="28"/>
      <c r="G60" s="33"/>
      <c r="H60" s="36"/>
      <c r="I60" s="36"/>
    </row>
  </sheetData>
  <sheetProtection/>
  <mergeCells count="21">
    <mergeCell ref="D35:F35"/>
    <mergeCell ref="A36:D36"/>
    <mergeCell ref="A38:B38"/>
    <mergeCell ref="B21:C21"/>
    <mergeCell ref="B22:C22"/>
    <mergeCell ref="B23:C23"/>
    <mergeCell ref="B24:C24"/>
    <mergeCell ref="B25:C25"/>
    <mergeCell ref="B26:C26"/>
    <mergeCell ref="B15:C15"/>
    <mergeCell ref="B16:C16"/>
    <mergeCell ref="B17:C17"/>
    <mergeCell ref="B18:C18"/>
    <mergeCell ref="B19:C19"/>
    <mergeCell ref="B20:C20"/>
    <mergeCell ref="D3:F3"/>
    <mergeCell ref="A4:D4"/>
    <mergeCell ref="A6:B6"/>
    <mergeCell ref="B12:C12"/>
    <mergeCell ref="B13:C13"/>
    <mergeCell ref="B14:C14"/>
  </mergeCells>
  <printOptions horizontalCentered="1"/>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&amp;R&amp;"ＭＳ 明朝,標準"&amp;9財政　71</oddHeader>
  </headerFooter>
</worksheet>
</file>

<file path=xl/worksheets/sheet4.xml><?xml version="1.0" encoding="utf-8"?>
<worksheet xmlns="http://schemas.openxmlformats.org/spreadsheetml/2006/main" xmlns:r="http://schemas.openxmlformats.org/officeDocument/2006/relationships">
  <dimension ref="A1:P45"/>
  <sheetViews>
    <sheetView showGridLines="0" view="pageBreakPreview" zoomScale="90" zoomScaleSheetLayoutView="90" zoomScalePageLayoutView="0" workbookViewId="0" topLeftCell="A1">
      <selection activeCell="A9" sqref="A9"/>
    </sheetView>
  </sheetViews>
  <sheetFormatPr defaultColWidth="11.625" defaultRowHeight="13.5"/>
  <cols>
    <col min="1" max="1" width="4.125" style="20" customWidth="1"/>
    <col min="2" max="2" width="8.125" style="20" customWidth="1"/>
    <col min="3" max="4" width="16.125" style="20" bestFit="1" customWidth="1"/>
    <col min="5" max="8" width="15.00390625" style="20" bestFit="1" customWidth="1"/>
    <col min="9" max="9" width="13.875" style="20" bestFit="1" customWidth="1"/>
    <col min="10" max="14" width="20.875" style="20" customWidth="1"/>
    <col min="15" max="15" width="5.50390625" style="20" customWidth="1"/>
    <col min="16" max="16" width="7.25390625" style="20" customWidth="1"/>
    <col min="17" max="18" width="12.50390625" style="20" customWidth="1"/>
    <col min="19" max="19" width="13.875" style="20" customWidth="1"/>
    <col min="20" max="20" width="13.625" style="20" customWidth="1"/>
    <col min="21" max="16384" width="11.625" style="20" customWidth="1"/>
  </cols>
  <sheetData>
    <row r="1" spans="1:12" ht="25.5" customHeight="1">
      <c r="A1" s="450" t="s">
        <v>166</v>
      </c>
      <c r="B1" s="450"/>
      <c r="C1" s="450"/>
      <c r="D1" s="450"/>
      <c r="E1" s="450"/>
      <c r="F1" s="450"/>
      <c r="G1" s="450"/>
      <c r="H1" s="450"/>
      <c r="I1" s="450"/>
      <c r="J1" s="92"/>
      <c r="K1" s="92"/>
      <c r="L1" s="92"/>
    </row>
    <row r="2" spans="1:3" s="5" customFormat="1" ht="23.25" customHeight="1" thickBot="1">
      <c r="A2" s="93" t="s">
        <v>133</v>
      </c>
      <c r="C2" s="94"/>
    </row>
    <row r="3" spans="1:16" ht="22.5" customHeight="1" thickTop="1">
      <c r="A3" s="464" t="s">
        <v>167</v>
      </c>
      <c r="B3" s="465"/>
      <c r="C3" s="470" t="s">
        <v>168</v>
      </c>
      <c r="D3" s="473" t="s">
        <v>169</v>
      </c>
      <c r="E3" s="474"/>
      <c r="F3" s="474"/>
      <c r="G3" s="475"/>
      <c r="H3" s="476" t="s">
        <v>170</v>
      </c>
      <c r="I3" s="477" t="s">
        <v>171</v>
      </c>
      <c r="J3" s="480" t="s">
        <v>172</v>
      </c>
      <c r="K3" s="480"/>
      <c r="L3" s="480"/>
      <c r="M3" s="480"/>
      <c r="N3" s="481"/>
      <c r="O3" s="482" t="s">
        <v>167</v>
      </c>
      <c r="P3" s="464"/>
    </row>
    <row r="4" spans="1:16" ht="22.5" customHeight="1">
      <c r="A4" s="466"/>
      <c r="B4" s="467"/>
      <c r="C4" s="471"/>
      <c r="D4" s="485" t="s">
        <v>168</v>
      </c>
      <c r="E4" s="485" t="s">
        <v>173</v>
      </c>
      <c r="F4" s="485" t="s">
        <v>174</v>
      </c>
      <c r="G4" s="486" t="s">
        <v>175</v>
      </c>
      <c r="H4" s="471"/>
      <c r="I4" s="478"/>
      <c r="J4" s="487" t="s">
        <v>168</v>
      </c>
      <c r="K4" s="489" t="s">
        <v>176</v>
      </c>
      <c r="L4" s="490"/>
      <c r="M4" s="490"/>
      <c r="N4" s="491"/>
      <c r="O4" s="483"/>
      <c r="P4" s="466"/>
    </row>
    <row r="5" spans="1:16" ht="22.5" customHeight="1">
      <c r="A5" s="468"/>
      <c r="B5" s="469"/>
      <c r="C5" s="472"/>
      <c r="D5" s="472"/>
      <c r="E5" s="472"/>
      <c r="F5" s="472"/>
      <c r="G5" s="472"/>
      <c r="H5" s="472"/>
      <c r="I5" s="479"/>
      <c r="J5" s="488"/>
      <c r="K5" s="100" t="s">
        <v>168</v>
      </c>
      <c r="L5" s="100" t="s">
        <v>177</v>
      </c>
      <c r="M5" s="100" t="s">
        <v>178</v>
      </c>
      <c r="N5" s="101" t="s">
        <v>179</v>
      </c>
      <c r="O5" s="484"/>
      <c r="P5" s="468"/>
    </row>
    <row r="6" spans="1:16" s="91" customFormat="1" ht="6.75" customHeight="1">
      <c r="A6" s="95"/>
      <c r="B6" s="96"/>
      <c r="C6" s="97"/>
      <c r="D6" s="102"/>
      <c r="E6" s="102"/>
      <c r="F6" s="102"/>
      <c r="G6" s="102"/>
      <c r="H6" s="102"/>
      <c r="I6" s="102"/>
      <c r="J6" s="102"/>
      <c r="K6" s="103"/>
      <c r="L6" s="103"/>
      <c r="M6" s="103"/>
      <c r="N6" s="98"/>
      <c r="O6" s="99"/>
      <c r="P6" s="95"/>
    </row>
    <row r="7" spans="1:16" s="108" customFormat="1" ht="17.25" customHeight="1">
      <c r="A7" s="104" t="s">
        <v>180</v>
      </c>
      <c r="B7" s="105" t="s">
        <v>181</v>
      </c>
      <c r="C7" s="51">
        <v>341992427</v>
      </c>
      <c r="D7" s="60">
        <v>195001714</v>
      </c>
      <c r="E7" s="60">
        <v>88920685</v>
      </c>
      <c r="F7" s="60">
        <v>20933911</v>
      </c>
      <c r="G7" s="60">
        <v>85147118</v>
      </c>
      <c r="H7" s="60">
        <v>6395111</v>
      </c>
      <c r="I7" s="60">
        <v>5174455</v>
      </c>
      <c r="J7" s="60">
        <v>75817598</v>
      </c>
      <c r="K7" s="60">
        <v>53108426</v>
      </c>
      <c r="L7" s="60">
        <v>51876664</v>
      </c>
      <c r="M7" s="60">
        <v>1231762</v>
      </c>
      <c r="N7" s="106">
        <v>0</v>
      </c>
      <c r="O7" s="107" t="s">
        <v>180</v>
      </c>
      <c r="P7" s="105" t="s">
        <v>181</v>
      </c>
    </row>
    <row r="8" spans="1:16" s="108" customFormat="1" ht="17.25" customHeight="1">
      <c r="A8" s="105"/>
      <c r="B8" s="109" t="s">
        <v>8</v>
      </c>
      <c r="C8" s="110">
        <v>100</v>
      </c>
      <c r="D8" s="111">
        <v>57</v>
      </c>
      <c r="E8" s="111">
        <v>26</v>
      </c>
      <c r="F8" s="111">
        <v>6.1</v>
      </c>
      <c r="G8" s="111">
        <v>24.9</v>
      </c>
      <c r="H8" s="111">
        <v>1.9</v>
      </c>
      <c r="I8" s="111">
        <v>1.5</v>
      </c>
      <c r="J8" s="111">
        <v>22.2</v>
      </c>
      <c r="K8" s="111">
        <v>15.5</v>
      </c>
      <c r="L8" s="111">
        <v>15.2</v>
      </c>
      <c r="M8" s="111">
        <v>0.4</v>
      </c>
      <c r="N8" s="106">
        <v>0</v>
      </c>
      <c r="O8" s="112"/>
      <c r="P8" s="109" t="s">
        <v>8</v>
      </c>
    </row>
    <row r="9" spans="1:16" s="108" customFormat="1" ht="17.25" customHeight="1">
      <c r="A9" s="105"/>
      <c r="B9" s="109"/>
      <c r="C9" s="110"/>
      <c r="D9" s="111"/>
      <c r="E9" s="111"/>
      <c r="F9" s="111"/>
      <c r="G9" s="111"/>
      <c r="H9" s="111"/>
      <c r="I9" s="111"/>
      <c r="J9" s="111"/>
      <c r="K9" s="111"/>
      <c r="L9" s="111"/>
      <c r="M9" s="111"/>
      <c r="N9" s="106"/>
      <c r="O9" s="112"/>
      <c r="P9" s="109"/>
    </row>
    <row r="10" spans="1:16" s="108" customFormat="1" ht="17.25" customHeight="1">
      <c r="A10" s="105"/>
      <c r="B10" s="105" t="s">
        <v>182</v>
      </c>
      <c r="C10" s="51">
        <v>341531739</v>
      </c>
      <c r="D10" s="60">
        <v>192147359</v>
      </c>
      <c r="E10" s="60">
        <v>88410728</v>
      </c>
      <c r="F10" s="60">
        <v>23734924</v>
      </c>
      <c r="G10" s="60">
        <v>80001707</v>
      </c>
      <c r="H10" s="60">
        <v>6773089</v>
      </c>
      <c r="I10" s="60">
        <v>5237508</v>
      </c>
      <c r="J10" s="60">
        <v>75387444</v>
      </c>
      <c r="K10" s="60">
        <v>50244334</v>
      </c>
      <c r="L10" s="60">
        <v>48289910</v>
      </c>
      <c r="M10" s="60">
        <v>1954424</v>
      </c>
      <c r="N10" s="106">
        <v>0</v>
      </c>
      <c r="O10" s="112"/>
      <c r="P10" s="105" t="s">
        <v>182</v>
      </c>
    </row>
    <row r="11" spans="1:16" s="108" customFormat="1" ht="17.25" customHeight="1">
      <c r="A11" s="105"/>
      <c r="B11" s="109" t="s">
        <v>8</v>
      </c>
      <c r="C11" s="110">
        <v>100</v>
      </c>
      <c r="D11" s="111">
        <v>56.3</v>
      </c>
      <c r="E11" s="111">
        <v>25.9</v>
      </c>
      <c r="F11" s="111">
        <v>6.9</v>
      </c>
      <c r="G11" s="111">
        <v>23.4</v>
      </c>
      <c r="H11" s="111">
        <v>2</v>
      </c>
      <c r="I11" s="111">
        <v>1.5</v>
      </c>
      <c r="J11" s="111">
        <v>22.1</v>
      </c>
      <c r="K11" s="111">
        <v>14.7</v>
      </c>
      <c r="L11" s="111">
        <v>14.1</v>
      </c>
      <c r="M11" s="111">
        <v>0.6</v>
      </c>
      <c r="N11" s="106">
        <v>0</v>
      </c>
      <c r="O11" s="112"/>
      <c r="P11" s="109" t="s">
        <v>8</v>
      </c>
    </row>
    <row r="12" spans="1:16" s="108" customFormat="1" ht="17.25" customHeight="1">
      <c r="A12" s="105"/>
      <c r="B12" s="109"/>
      <c r="C12" s="110"/>
      <c r="D12" s="111"/>
      <c r="E12" s="111"/>
      <c r="F12" s="111"/>
      <c r="G12" s="111"/>
      <c r="H12" s="111"/>
      <c r="I12" s="111"/>
      <c r="J12" s="111"/>
      <c r="K12" s="111"/>
      <c r="L12" s="111"/>
      <c r="M12" s="111"/>
      <c r="N12" s="106"/>
      <c r="O12" s="112"/>
      <c r="P12" s="109"/>
    </row>
    <row r="13" spans="1:16" s="108" customFormat="1" ht="17.25" customHeight="1">
      <c r="A13" s="105"/>
      <c r="B13" s="105" t="s">
        <v>183</v>
      </c>
      <c r="C13" s="51">
        <v>340954473</v>
      </c>
      <c r="D13" s="60">
        <v>201638194</v>
      </c>
      <c r="E13" s="60">
        <v>88312591</v>
      </c>
      <c r="F13" s="60">
        <v>25142536</v>
      </c>
      <c r="G13" s="60">
        <v>88183067</v>
      </c>
      <c r="H13" s="60">
        <v>6428223</v>
      </c>
      <c r="I13" s="60">
        <v>5514019</v>
      </c>
      <c r="J13" s="60">
        <v>64976445</v>
      </c>
      <c r="K13" s="60">
        <v>43149241</v>
      </c>
      <c r="L13" s="60">
        <v>42540274</v>
      </c>
      <c r="M13" s="60">
        <v>608967</v>
      </c>
      <c r="N13" s="106">
        <v>0</v>
      </c>
      <c r="O13" s="112"/>
      <c r="P13" s="105" t="s">
        <v>183</v>
      </c>
    </row>
    <row r="14" spans="1:16" s="108" customFormat="1" ht="17.25" customHeight="1">
      <c r="A14" s="105"/>
      <c r="B14" s="109" t="s">
        <v>8</v>
      </c>
      <c r="C14" s="110">
        <v>100</v>
      </c>
      <c r="D14" s="111">
        <v>59.1</v>
      </c>
      <c r="E14" s="111">
        <v>25.9</v>
      </c>
      <c r="F14" s="111">
        <v>7.4</v>
      </c>
      <c r="G14" s="111">
        <v>25.9</v>
      </c>
      <c r="H14" s="111">
        <v>1.9</v>
      </c>
      <c r="I14" s="111">
        <v>1.6</v>
      </c>
      <c r="J14" s="111">
        <v>19.1</v>
      </c>
      <c r="K14" s="111">
        <v>12.7</v>
      </c>
      <c r="L14" s="111">
        <v>12.5</v>
      </c>
      <c r="M14" s="111">
        <v>0.2</v>
      </c>
      <c r="N14" s="106">
        <v>0</v>
      </c>
      <c r="O14" s="112"/>
      <c r="P14" s="109" t="s">
        <v>8</v>
      </c>
    </row>
    <row r="15" spans="1:16" s="108" customFormat="1" ht="17.25" customHeight="1">
      <c r="A15" s="105"/>
      <c r="B15" s="109"/>
      <c r="C15" s="54"/>
      <c r="D15" s="7"/>
      <c r="E15" s="7"/>
      <c r="F15" s="7"/>
      <c r="G15" s="7"/>
      <c r="H15" s="7"/>
      <c r="I15" s="7"/>
      <c r="J15" s="33"/>
      <c r="K15" s="33"/>
      <c r="L15" s="33"/>
      <c r="M15" s="33"/>
      <c r="N15" s="34"/>
      <c r="O15" s="112"/>
      <c r="P15" s="109"/>
    </row>
    <row r="16" spans="1:16" s="108" customFormat="1" ht="17.25" customHeight="1">
      <c r="A16" s="105"/>
      <c r="B16" s="105" t="s">
        <v>184</v>
      </c>
      <c r="C16" s="51">
        <v>348286362</v>
      </c>
      <c r="D16" s="60">
        <v>203220680</v>
      </c>
      <c r="E16" s="60">
        <v>88993128</v>
      </c>
      <c r="F16" s="60">
        <v>20721843</v>
      </c>
      <c r="G16" s="60">
        <v>93505709</v>
      </c>
      <c r="H16" s="60">
        <v>5543760</v>
      </c>
      <c r="I16" s="60">
        <v>5537084</v>
      </c>
      <c r="J16" s="60">
        <v>70436460</v>
      </c>
      <c r="K16" s="60">
        <v>43565105</v>
      </c>
      <c r="L16" s="60">
        <v>42756305</v>
      </c>
      <c r="M16" s="60">
        <v>808800</v>
      </c>
      <c r="N16" s="106">
        <v>0</v>
      </c>
      <c r="O16" s="112"/>
      <c r="P16" s="105" t="s">
        <v>184</v>
      </c>
    </row>
    <row r="17" spans="1:16" s="108" customFormat="1" ht="17.25" customHeight="1">
      <c r="A17" s="105"/>
      <c r="B17" s="109" t="s">
        <v>8</v>
      </c>
      <c r="C17" s="110">
        <v>100</v>
      </c>
      <c r="D17" s="111">
        <v>58.3</v>
      </c>
      <c r="E17" s="111">
        <v>25.6</v>
      </c>
      <c r="F17" s="111">
        <v>5.9</v>
      </c>
      <c r="G17" s="111">
        <v>26.8</v>
      </c>
      <c r="H17" s="111">
        <v>1.6</v>
      </c>
      <c r="I17" s="111">
        <v>1.6</v>
      </c>
      <c r="J17" s="111">
        <v>20.2</v>
      </c>
      <c r="K17" s="111">
        <v>12.5</v>
      </c>
      <c r="L17" s="111">
        <v>12.3</v>
      </c>
      <c r="M17" s="111">
        <v>0.2</v>
      </c>
      <c r="N17" s="106">
        <v>0</v>
      </c>
      <c r="O17" s="112"/>
      <c r="P17" s="109" t="s">
        <v>8</v>
      </c>
    </row>
    <row r="18" spans="1:16" s="108" customFormat="1" ht="17.25" customHeight="1">
      <c r="A18" s="105"/>
      <c r="B18" s="109"/>
      <c r="C18" s="54"/>
      <c r="D18" s="7"/>
      <c r="E18" s="7"/>
      <c r="F18" s="7"/>
      <c r="G18" s="7"/>
      <c r="H18" s="7"/>
      <c r="I18" s="7"/>
      <c r="J18" s="33"/>
      <c r="K18" s="33"/>
      <c r="L18" s="33"/>
      <c r="M18" s="33"/>
      <c r="N18" s="34"/>
      <c r="O18" s="112"/>
      <c r="P18" s="109"/>
    </row>
    <row r="19" spans="1:16" s="116" customFormat="1" ht="17.25" customHeight="1">
      <c r="A19" s="78"/>
      <c r="B19" s="78" t="s">
        <v>185</v>
      </c>
      <c r="C19" s="52">
        <v>359247009</v>
      </c>
      <c r="D19" s="113">
        <v>201696121</v>
      </c>
      <c r="E19" s="113">
        <v>89616072</v>
      </c>
      <c r="F19" s="113">
        <v>21098939</v>
      </c>
      <c r="G19" s="113">
        <v>90981110</v>
      </c>
      <c r="H19" s="113">
        <v>5493166</v>
      </c>
      <c r="I19" s="113">
        <v>5545064</v>
      </c>
      <c r="J19" s="113">
        <v>79519108</v>
      </c>
      <c r="K19" s="113">
        <v>54086243</v>
      </c>
      <c r="L19" s="113">
        <v>52142608</v>
      </c>
      <c r="M19" s="113">
        <v>1943635</v>
      </c>
      <c r="N19" s="114">
        <v>0</v>
      </c>
      <c r="O19" s="115"/>
      <c r="P19" s="78" t="s">
        <v>186</v>
      </c>
    </row>
    <row r="20" spans="1:16" s="116" customFormat="1" ht="17.25" customHeight="1">
      <c r="A20" s="78"/>
      <c r="B20" s="117" t="s">
        <v>8</v>
      </c>
      <c r="C20" s="118">
        <v>100</v>
      </c>
      <c r="D20" s="119">
        <v>56.1</v>
      </c>
      <c r="E20" s="119">
        <v>24.9</v>
      </c>
      <c r="F20" s="119">
        <v>5.9</v>
      </c>
      <c r="G20" s="119">
        <v>25.3</v>
      </c>
      <c r="H20" s="119">
        <v>1.5</v>
      </c>
      <c r="I20" s="119">
        <v>1.5</v>
      </c>
      <c r="J20" s="119">
        <v>22.1</v>
      </c>
      <c r="K20" s="119">
        <v>15.1</v>
      </c>
      <c r="L20" s="119">
        <v>14.5</v>
      </c>
      <c r="M20" s="119">
        <v>0.5</v>
      </c>
      <c r="N20" s="114">
        <v>0</v>
      </c>
      <c r="O20" s="115"/>
      <c r="P20" s="117" t="s">
        <v>8</v>
      </c>
    </row>
    <row r="21" spans="1:16" s="125" customFormat="1" ht="6.75" customHeight="1" thickBot="1">
      <c r="A21" s="120"/>
      <c r="B21" s="120"/>
      <c r="C21" s="121"/>
      <c r="D21" s="122"/>
      <c r="E21" s="122"/>
      <c r="F21" s="122"/>
      <c r="G21" s="122"/>
      <c r="H21" s="122"/>
      <c r="I21" s="122"/>
      <c r="J21" s="122"/>
      <c r="K21" s="122"/>
      <c r="L21" s="122"/>
      <c r="M21" s="122"/>
      <c r="N21" s="123"/>
      <c r="O21" s="124"/>
      <c r="P21" s="120"/>
    </row>
    <row r="22" spans="1:10" ht="22.5" customHeight="1" thickTop="1">
      <c r="A22" s="464" t="s">
        <v>167</v>
      </c>
      <c r="B22" s="465"/>
      <c r="C22" s="473" t="s">
        <v>187</v>
      </c>
      <c r="D22" s="474"/>
      <c r="E22" s="474"/>
      <c r="F22" s="474"/>
      <c r="G22" s="475"/>
      <c r="H22" s="477" t="s">
        <v>112</v>
      </c>
      <c r="I22" s="477" t="s">
        <v>188</v>
      </c>
      <c r="J22" s="63"/>
    </row>
    <row r="23" spans="1:10" ht="22.5" customHeight="1">
      <c r="A23" s="466"/>
      <c r="B23" s="467"/>
      <c r="C23" s="492" t="s">
        <v>189</v>
      </c>
      <c r="D23" s="492"/>
      <c r="E23" s="492"/>
      <c r="F23" s="493"/>
      <c r="G23" s="486" t="s">
        <v>190</v>
      </c>
      <c r="H23" s="478"/>
      <c r="I23" s="478"/>
      <c r="J23" s="63"/>
    </row>
    <row r="24" spans="1:10" ht="22.5" customHeight="1">
      <c r="A24" s="468"/>
      <c r="B24" s="469"/>
      <c r="C24" s="101" t="s">
        <v>168</v>
      </c>
      <c r="D24" s="100" t="s">
        <v>177</v>
      </c>
      <c r="E24" s="100" t="s">
        <v>178</v>
      </c>
      <c r="F24" s="100" t="s">
        <v>191</v>
      </c>
      <c r="G24" s="494"/>
      <c r="H24" s="479"/>
      <c r="I24" s="479"/>
      <c r="J24" s="63"/>
    </row>
    <row r="25" spans="1:10" s="91" customFormat="1" ht="6.75" customHeight="1">
      <c r="A25" s="95"/>
      <c r="B25" s="126"/>
      <c r="C25" s="103"/>
      <c r="D25" s="103"/>
      <c r="E25" s="103"/>
      <c r="F25" s="103"/>
      <c r="G25" s="102"/>
      <c r="H25" s="102"/>
      <c r="I25" s="102"/>
      <c r="J25" s="61"/>
    </row>
    <row r="26" spans="1:10" s="108" customFormat="1" ht="17.25" customHeight="1">
      <c r="A26" s="104" t="s">
        <v>180</v>
      </c>
      <c r="B26" s="127" t="s">
        <v>181</v>
      </c>
      <c r="C26" s="60">
        <v>16572149</v>
      </c>
      <c r="D26" s="60">
        <v>16194765</v>
      </c>
      <c r="E26" s="128">
        <v>377384</v>
      </c>
      <c r="F26" s="36">
        <v>0</v>
      </c>
      <c r="G26" s="60">
        <v>6137023</v>
      </c>
      <c r="H26" s="60">
        <v>58960405</v>
      </c>
      <c r="I26" s="60">
        <v>643144</v>
      </c>
      <c r="J26" s="7"/>
    </row>
    <row r="27" spans="1:10" s="108" customFormat="1" ht="17.25" customHeight="1">
      <c r="A27" s="105"/>
      <c r="B27" s="129" t="s">
        <v>8</v>
      </c>
      <c r="C27" s="111">
        <v>4.8</v>
      </c>
      <c r="D27" s="111">
        <v>4.7</v>
      </c>
      <c r="E27" s="111">
        <v>0.1</v>
      </c>
      <c r="F27" s="36">
        <v>0</v>
      </c>
      <c r="G27" s="111">
        <v>1.8</v>
      </c>
      <c r="H27" s="111">
        <v>17.2</v>
      </c>
      <c r="I27" s="111">
        <v>0.2</v>
      </c>
      <c r="J27" s="7"/>
    </row>
    <row r="28" spans="1:10" s="108" customFormat="1" ht="17.25" customHeight="1">
      <c r="A28" s="105"/>
      <c r="B28" s="129"/>
      <c r="C28" s="111"/>
      <c r="D28" s="111"/>
      <c r="E28" s="111"/>
      <c r="F28" s="36"/>
      <c r="G28" s="111"/>
      <c r="H28" s="111"/>
      <c r="I28" s="111"/>
      <c r="J28" s="7"/>
    </row>
    <row r="29" spans="1:10" s="108" customFormat="1" ht="17.25" customHeight="1">
      <c r="A29" s="105"/>
      <c r="B29" s="127" t="s">
        <v>192</v>
      </c>
      <c r="C29" s="60">
        <v>19321924</v>
      </c>
      <c r="D29" s="60">
        <v>19060170</v>
      </c>
      <c r="E29" s="128">
        <v>261754</v>
      </c>
      <c r="F29" s="36">
        <v>0</v>
      </c>
      <c r="G29" s="60">
        <v>5821186</v>
      </c>
      <c r="H29" s="60">
        <v>61437179</v>
      </c>
      <c r="I29" s="60">
        <v>549160</v>
      </c>
      <c r="J29" s="7"/>
    </row>
    <row r="30" spans="1:10" s="108" customFormat="1" ht="17.25" customHeight="1">
      <c r="A30" s="105"/>
      <c r="B30" s="129" t="s">
        <v>8</v>
      </c>
      <c r="C30" s="111">
        <v>5.7</v>
      </c>
      <c r="D30" s="111">
        <v>5.6</v>
      </c>
      <c r="E30" s="111">
        <v>0.1</v>
      </c>
      <c r="F30" s="36">
        <v>0</v>
      </c>
      <c r="G30" s="111">
        <v>1.7</v>
      </c>
      <c r="H30" s="111">
        <v>18</v>
      </c>
      <c r="I30" s="111">
        <v>0.2</v>
      </c>
      <c r="J30" s="7"/>
    </row>
    <row r="31" spans="1:10" s="108" customFormat="1" ht="17.25" customHeight="1">
      <c r="A31" s="105"/>
      <c r="B31" s="129"/>
      <c r="C31" s="111"/>
      <c r="D31" s="111"/>
      <c r="E31" s="111"/>
      <c r="F31" s="36"/>
      <c r="G31" s="111"/>
      <c r="H31" s="111"/>
      <c r="I31" s="111"/>
      <c r="J31" s="7"/>
    </row>
    <row r="32" spans="1:10" s="108" customFormat="1" ht="17.25" customHeight="1">
      <c r="A32" s="105"/>
      <c r="B32" s="127" t="s">
        <v>193</v>
      </c>
      <c r="C32" s="60">
        <v>15740066</v>
      </c>
      <c r="D32" s="60">
        <v>15726115</v>
      </c>
      <c r="E32" s="128">
        <v>13951</v>
      </c>
      <c r="F32" s="36">
        <v>0</v>
      </c>
      <c r="G32" s="60">
        <v>6087138</v>
      </c>
      <c r="H32" s="60">
        <v>61856309</v>
      </c>
      <c r="I32" s="60">
        <v>541283</v>
      </c>
      <c r="J32" s="7"/>
    </row>
    <row r="33" spans="1:10" s="108" customFormat="1" ht="17.25" customHeight="1">
      <c r="A33" s="105"/>
      <c r="B33" s="129" t="s">
        <v>8</v>
      </c>
      <c r="C33" s="111">
        <v>4.6</v>
      </c>
      <c r="D33" s="111">
        <v>4.6</v>
      </c>
      <c r="E33" s="111">
        <v>0</v>
      </c>
      <c r="F33" s="36">
        <v>0</v>
      </c>
      <c r="G33" s="111">
        <v>1.8</v>
      </c>
      <c r="H33" s="111">
        <v>18.1</v>
      </c>
      <c r="I33" s="111">
        <v>0.2</v>
      </c>
      <c r="J33" s="7"/>
    </row>
    <row r="34" spans="1:10" s="108" customFormat="1" ht="17.25" customHeight="1">
      <c r="A34" s="105"/>
      <c r="B34" s="129"/>
      <c r="C34" s="7"/>
      <c r="D34" s="7"/>
      <c r="E34" s="7"/>
      <c r="F34" s="7"/>
      <c r="G34" s="7"/>
      <c r="H34" s="33"/>
      <c r="I34" s="33"/>
      <c r="J34" s="7"/>
    </row>
    <row r="35" spans="1:10" s="108" customFormat="1" ht="17.25" customHeight="1">
      <c r="A35" s="105"/>
      <c r="B35" s="127" t="s">
        <v>194</v>
      </c>
      <c r="C35" s="60">
        <v>20130653</v>
      </c>
      <c r="D35" s="60">
        <v>19932402</v>
      </c>
      <c r="E35" s="128">
        <v>198251</v>
      </c>
      <c r="F35" s="36">
        <v>0</v>
      </c>
      <c r="G35" s="60">
        <v>6740702</v>
      </c>
      <c r="H35" s="60">
        <v>63050480</v>
      </c>
      <c r="I35" s="60">
        <v>497898</v>
      </c>
      <c r="J35" s="7"/>
    </row>
    <row r="36" spans="1:10" s="108" customFormat="1" ht="17.25" customHeight="1">
      <c r="A36" s="105"/>
      <c r="B36" s="129" t="s">
        <v>8</v>
      </c>
      <c r="C36" s="111">
        <v>5.8</v>
      </c>
      <c r="D36" s="111">
        <v>5.7</v>
      </c>
      <c r="E36" s="111">
        <v>0.1</v>
      </c>
      <c r="F36" s="36">
        <v>0</v>
      </c>
      <c r="G36" s="111">
        <v>1.9</v>
      </c>
      <c r="H36" s="111">
        <v>18.1</v>
      </c>
      <c r="I36" s="111">
        <v>0.1</v>
      </c>
      <c r="J36" s="7"/>
    </row>
    <row r="37" spans="1:10" s="108" customFormat="1" ht="17.25" customHeight="1">
      <c r="A37" s="105"/>
      <c r="B37" s="129"/>
      <c r="C37" s="7"/>
      <c r="D37" s="7"/>
      <c r="E37" s="7"/>
      <c r="F37" s="7"/>
      <c r="G37" s="7"/>
      <c r="H37" s="33"/>
      <c r="I37" s="33"/>
      <c r="J37" s="7"/>
    </row>
    <row r="38" spans="1:10" s="116" customFormat="1" ht="17.25" customHeight="1">
      <c r="A38" s="78"/>
      <c r="B38" s="130" t="s">
        <v>185</v>
      </c>
      <c r="C38" s="113">
        <v>18964480</v>
      </c>
      <c r="D38" s="113">
        <v>18553122</v>
      </c>
      <c r="E38" s="131">
        <v>411358</v>
      </c>
      <c r="F38" s="79">
        <v>0</v>
      </c>
      <c r="G38" s="113">
        <v>6468385</v>
      </c>
      <c r="H38" s="113">
        <v>66400400</v>
      </c>
      <c r="I38" s="113">
        <v>593150</v>
      </c>
      <c r="J38" s="44"/>
    </row>
    <row r="39" spans="1:10" s="116" customFormat="1" ht="17.25" customHeight="1">
      <c r="A39" s="78"/>
      <c r="B39" s="132" t="s">
        <v>8</v>
      </c>
      <c r="C39" s="119">
        <v>5.3</v>
      </c>
      <c r="D39" s="119">
        <v>5.2</v>
      </c>
      <c r="E39" s="119">
        <v>0.1</v>
      </c>
      <c r="F39" s="79">
        <v>0</v>
      </c>
      <c r="G39" s="119">
        <v>1.8</v>
      </c>
      <c r="H39" s="119">
        <v>18.5</v>
      </c>
      <c r="I39" s="119">
        <v>0.2</v>
      </c>
      <c r="J39" s="44"/>
    </row>
    <row r="40" spans="1:10" s="125" customFormat="1" ht="6.75" customHeight="1" thickBot="1">
      <c r="A40" s="120"/>
      <c r="B40" s="133"/>
      <c r="C40" s="122"/>
      <c r="D40" s="122"/>
      <c r="E40" s="134"/>
      <c r="F40" s="135"/>
      <c r="G40" s="122"/>
      <c r="H40" s="122"/>
      <c r="I40" s="122"/>
      <c r="J40" s="136"/>
    </row>
    <row r="41" spans="1:12" s="125" customFormat="1" ht="6.75" customHeight="1" thickTop="1">
      <c r="A41" s="137"/>
      <c r="B41" s="137"/>
      <c r="C41" s="138"/>
      <c r="D41" s="138"/>
      <c r="E41" s="138"/>
      <c r="F41" s="138"/>
      <c r="G41" s="138"/>
      <c r="H41" s="138"/>
      <c r="I41" s="138"/>
      <c r="J41" s="138"/>
      <c r="K41" s="138"/>
      <c r="L41" s="139"/>
    </row>
    <row r="42" spans="1:12" ht="13.5">
      <c r="A42" s="63" t="s">
        <v>195</v>
      </c>
      <c r="B42" s="63"/>
      <c r="C42" s="63"/>
      <c r="D42" s="63"/>
      <c r="E42" s="63"/>
      <c r="F42" s="63"/>
      <c r="G42" s="63"/>
      <c r="H42" s="63"/>
      <c r="I42" s="63"/>
      <c r="J42" s="63"/>
      <c r="K42" s="63"/>
      <c r="L42" s="63"/>
    </row>
    <row r="43" spans="1:12" ht="13.5">
      <c r="A43" s="63" t="s">
        <v>196</v>
      </c>
      <c r="B43" s="63"/>
      <c r="C43" s="63"/>
      <c r="D43" s="63"/>
      <c r="E43" s="63"/>
      <c r="F43" s="63"/>
      <c r="G43" s="63"/>
      <c r="H43" s="63"/>
      <c r="I43" s="63"/>
      <c r="J43" s="63"/>
      <c r="K43" s="63"/>
      <c r="L43" s="63"/>
    </row>
    <row r="44" spans="1:12" ht="6.75" customHeight="1">
      <c r="A44" s="63"/>
      <c r="B44" s="63"/>
      <c r="C44" s="63"/>
      <c r="D44" s="63"/>
      <c r="E44" s="63"/>
      <c r="F44" s="63"/>
      <c r="G44" s="63"/>
      <c r="H44" s="63"/>
      <c r="I44" s="63"/>
      <c r="J44" s="63"/>
      <c r="K44" s="63"/>
      <c r="L44" s="63"/>
    </row>
    <row r="45" spans="1:12" ht="13.5">
      <c r="A45" s="63" t="s">
        <v>197</v>
      </c>
      <c r="B45" s="63"/>
      <c r="C45" s="63"/>
      <c r="D45" s="63"/>
      <c r="E45" s="63"/>
      <c r="F45" s="63"/>
      <c r="G45" s="63"/>
      <c r="H45" s="63"/>
      <c r="I45" s="63"/>
      <c r="J45" s="63"/>
      <c r="K45" s="63"/>
      <c r="L45" s="63"/>
    </row>
    <row r="46" ht="17.25" customHeight="1"/>
    <row r="47" ht="17.25" customHeight="1"/>
  </sheetData>
  <sheetProtection/>
  <mergeCells count="20">
    <mergeCell ref="A22:B24"/>
    <mergeCell ref="C22:G22"/>
    <mergeCell ref="H22:H24"/>
    <mergeCell ref="I22:I24"/>
    <mergeCell ref="C23:F23"/>
    <mergeCell ref="G23:G24"/>
    <mergeCell ref="J3:N3"/>
    <mergeCell ref="O3:P5"/>
    <mergeCell ref="D4:D5"/>
    <mergeCell ref="E4:E5"/>
    <mergeCell ref="F4:F5"/>
    <mergeCell ref="G4:G5"/>
    <mergeCell ref="J4:J5"/>
    <mergeCell ref="K4:N4"/>
    <mergeCell ref="A1:I1"/>
    <mergeCell ref="A3:B5"/>
    <mergeCell ref="C3:C5"/>
    <mergeCell ref="D3:G3"/>
    <mergeCell ref="H3:H5"/>
    <mergeCell ref="I3:I5"/>
  </mergeCells>
  <printOptions/>
  <pageMargins left="0.5905511811023623" right="0.5905511811023623" top="0.984251968503937" bottom="0.5905511811023623" header="0.5905511811023623" footer="0.5118110236220472"/>
  <pageSetup fitToHeight="0" fitToWidth="0" horizontalDpi="600" verticalDpi="600" orientation="portrait" paperSize="9" scale="75" r:id="rId1"/>
  <headerFooter differentOddEven="1" scaleWithDoc="0" alignWithMargins="0">
    <oddHeader>&amp;L&amp;"ＭＳ 明朝,標準"&amp;9 72　財政</oddHeader>
    <evenHeader>&amp;R&amp;"ＭＳ 明朝,標準"&amp;9財政　73</evenHeader>
  </headerFooter>
</worksheet>
</file>

<file path=xl/worksheets/sheet5.xml><?xml version="1.0" encoding="utf-8"?>
<worksheet xmlns="http://schemas.openxmlformats.org/spreadsheetml/2006/main" xmlns:r="http://schemas.openxmlformats.org/officeDocument/2006/relationships">
  <dimension ref="A1:N39"/>
  <sheetViews>
    <sheetView view="pageBreakPreview" zoomScale="90" zoomScaleSheetLayoutView="90" zoomScalePageLayoutView="0" workbookViewId="0" topLeftCell="A1">
      <selection activeCell="A9" sqref="A9"/>
    </sheetView>
  </sheetViews>
  <sheetFormatPr defaultColWidth="9.00390625" defaultRowHeight="13.5"/>
  <cols>
    <col min="1" max="1" width="2.25390625" style="140" customWidth="1"/>
    <col min="2" max="2" width="2.125" style="140" customWidth="1"/>
    <col min="3" max="5" width="4.375" style="140" customWidth="1"/>
    <col min="6" max="6" width="7.25390625" style="140" customWidth="1"/>
    <col min="7" max="7" width="2.50390625" style="140" customWidth="1"/>
    <col min="8" max="14" width="12.875" style="140" customWidth="1"/>
    <col min="15" max="16384" width="9.00390625" style="140" customWidth="1"/>
  </cols>
  <sheetData>
    <row r="1" spans="1:14" ht="25.5">
      <c r="A1" s="495" t="s">
        <v>198</v>
      </c>
      <c r="B1" s="495"/>
      <c r="C1" s="495"/>
      <c r="D1" s="495"/>
      <c r="E1" s="495"/>
      <c r="F1" s="495"/>
      <c r="G1" s="495"/>
      <c r="H1" s="495"/>
      <c r="I1" s="495"/>
      <c r="J1" s="495"/>
      <c r="K1" s="495"/>
      <c r="L1" s="495"/>
      <c r="M1" s="495"/>
      <c r="N1" s="495"/>
    </row>
    <row r="2" spans="1:14" ht="22.5" customHeight="1">
      <c r="A2" s="141" t="s">
        <v>199</v>
      </c>
      <c r="B2" s="142"/>
      <c r="C2" s="142"/>
      <c r="D2" s="142"/>
      <c r="E2" s="142"/>
      <c r="F2" s="142"/>
      <c r="G2" s="142"/>
      <c r="H2" s="142"/>
      <c r="I2" s="142"/>
      <c r="J2" s="142"/>
      <c r="K2" s="142"/>
      <c r="L2" s="142"/>
      <c r="M2" s="142"/>
      <c r="N2" s="142"/>
    </row>
    <row r="3" spans="1:14" ht="22.5" customHeight="1" thickBot="1">
      <c r="A3" s="141" t="s">
        <v>200</v>
      </c>
      <c r="B3" s="142"/>
      <c r="C3" s="142"/>
      <c r="D3" s="142"/>
      <c r="E3" s="142"/>
      <c r="F3" s="142"/>
      <c r="G3" s="142"/>
      <c r="H3" s="142"/>
      <c r="I3" s="142"/>
      <c r="J3" s="142"/>
      <c r="K3" s="142"/>
      <c r="L3" s="142"/>
      <c r="M3" s="142"/>
      <c r="N3" s="142"/>
    </row>
    <row r="4" spans="1:14" ht="19.5" customHeight="1" thickTop="1">
      <c r="A4" s="496" t="s">
        <v>201</v>
      </c>
      <c r="B4" s="497"/>
      <c r="C4" s="497"/>
      <c r="D4" s="497"/>
      <c r="E4" s="497"/>
      <c r="F4" s="497"/>
      <c r="G4" s="497"/>
      <c r="H4" s="500" t="s">
        <v>202</v>
      </c>
      <c r="I4" s="503" t="s">
        <v>203</v>
      </c>
      <c r="J4" s="503" t="s">
        <v>204</v>
      </c>
      <c r="K4" s="143"/>
      <c r="L4" s="144" t="s">
        <v>205</v>
      </c>
      <c r="M4" s="145"/>
      <c r="N4" s="146"/>
    </row>
    <row r="5" spans="1:14" ht="27">
      <c r="A5" s="498"/>
      <c r="B5" s="499"/>
      <c r="C5" s="499"/>
      <c r="D5" s="499"/>
      <c r="E5" s="499"/>
      <c r="F5" s="499"/>
      <c r="G5" s="499"/>
      <c r="H5" s="501"/>
      <c r="I5" s="504"/>
      <c r="J5" s="504"/>
      <c r="K5" s="147" t="s">
        <v>206</v>
      </c>
      <c r="L5" s="148" t="s">
        <v>207</v>
      </c>
      <c r="M5" s="149" t="s">
        <v>208</v>
      </c>
      <c r="N5" s="150" t="s">
        <v>209</v>
      </c>
    </row>
    <row r="6" spans="1:14" ht="17.25" customHeight="1">
      <c r="A6" s="498"/>
      <c r="B6" s="499"/>
      <c r="C6" s="499"/>
      <c r="D6" s="499"/>
      <c r="E6" s="499"/>
      <c r="F6" s="499"/>
      <c r="G6" s="499"/>
      <c r="H6" s="502"/>
      <c r="I6" s="505"/>
      <c r="J6" s="505"/>
      <c r="K6" s="151" t="s">
        <v>210</v>
      </c>
      <c r="L6" s="151" t="s">
        <v>211</v>
      </c>
      <c r="M6" s="151" t="s">
        <v>212</v>
      </c>
      <c r="N6" s="152" t="s">
        <v>213</v>
      </c>
    </row>
    <row r="7" spans="1:14" ht="7.5" customHeight="1">
      <c r="A7" s="153"/>
      <c r="B7" s="153"/>
      <c r="C7" s="153"/>
      <c r="D7" s="153"/>
      <c r="E7" s="153"/>
      <c r="F7" s="153"/>
      <c r="G7" s="154"/>
      <c r="H7" s="155"/>
      <c r="I7" s="155"/>
      <c r="J7" s="155"/>
      <c r="K7" s="155"/>
      <c r="L7" s="155"/>
      <c r="M7" s="155"/>
      <c r="N7" s="155"/>
    </row>
    <row r="8" spans="1:14" s="160" customFormat="1" ht="17.25" customHeight="1">
      <c r="A8" s="506" t="s">
        <v>214</v>
      </c>
      <c r="B8" s="506"/>
      <c r="C8" s="506"/>
      <c r="D8" s="506"/>
      <c r="E8" s="506"/>
      <c r="F8" s="506"/>
      <c r="G8" s="157"/>
      <c r="H8" s="158">
        <v>680846311</v>
      </c>
      <c r="I8" s="158">
        <v>673775131</v>
      </c>
      <c r="J8" s="159">
        <v>662929582</v>
      </c>
      <c r="K8" s="158">
        <v>654245127</v>
      </c>
      <c r="L8" s="158">
        <v>52223000</v>
      </c>
      <c r="M8" s="158">
        <v>60582891</v>
      </c>
      <c r="N8" s="158">
        <v>645885236</v>
      </c>
    </row>
    <row r="9" spans="1:14" s="161" customFormat="1" ht="17.25" customHeight="1">
      <c r="A9" s="156"/>
      <c r="B9" s="156"/>
      <c r="C9" s="156"/>
      <c r="D9" s="156"/>
      <c r="E9" s="156"/>
      <c r="F9" s="156"/>
      <c r="G9" s="157"/>
      <c r="H9" s="158"/>
      <c r="I9" s="158"/>
      <c r="J9" s="159"/>
      <c r="K9" s="158"/>
      <c r="L9" s="158"/>
      <c r="M9" s="158"/>
      <c r="N9" s="158"/>
    </row>
    <row r="10" spans="1:14" s="160" customFormat="1" ht="17.25" customHeight="1">
      <c r="A10" s="507" t="s">
        <v>215</v>
      </c>
      <c r="B10" s="508"/>
      <c r="C10" s="508"/>
      <c r="D10" s="508"/>
      <c r="E10" s="508"/>
      <c r="F10" s="508"/>
      <c r="G10" s="162"/>
      <c r="H10" s="163">
        <v>675914683</v>
      </c>
      <c r="I10" s="163">
        <v>669141738</v>
      </c>
      <c r="J10" s="164">
        <v>658525287</v>
      </c>
      <c r="K10" s="164">
        <v>650109662</v>
      </c>
      <c r="L10" s="163">
        <v>52018000</v>
      </c>
      <c r="M10" s="163">
        <v>60254931</v>
      </c>
      <c r="N10" s="158">
        <v>641872731</v>
      </c>
    </row>
    <row r="11" spans="1:14" ht="17.25" customHeight="1">
      <c r="A11" s="165"/>
      <c r="B11" s="509" t="s">
        <v>216</v>
      </c>
      <c r="C11" s="509"/>
      <c r="D11" s="509"/>
      <c r="E11" s="509"/>
      <c r="F11" s="509"/>
      <c r="G11" s="167"/>
      <c r="H11" s="168">
        <v>670078909</v>
      </c>
      <c r="I11" s="168">
        <v>663340699</v>
      </c>
      <c r="J11" s="169">
        <v>653686937</v>
      </c>
      <c r="K11" s="168">
        <v>645628116</v>
      </c>
      <c r="L11" s="169">
        <v>51178000</v>
      </c>
      <c r="M11" s="169">
        <v>59449870</v>
      </c>
      <c r="N11" s="170">
        <v>637356246</v>
      </c>
    </row>
    <row r="12" spans="1:14" ht="17.25" customHeight="1">
      <c r="A12" s="153"/>
      <c r="B12" s="165"/>
      <c r="C12" s="509" t="s">
        <v>217</v>
      </c>
      <c r="D12" s="509"/>
      <c r="E12" s="509"/>
      <c r="F12" s="509"/>
      <c r="G12" s="167"/>
      <c r="H12" s="169">
        <v>270299500</v>
      </c>
      <c r="I12" s="169">
        <v>260194128</v>
      </c>
      <c r="J12" s="169">
        <v>251780305</v>
      </c>
      <c r="K12" s="169">
        <v>244112212</v>
      </c>
      <c r="L12" s="169">
        <v>19277000</v>
      </c>
      <c r="M12" s="169">
        <v>24991910</v>
      </c>
      <c r="N12" s="170">
        <v>238397302</v>
      </c>
    </row>
    <row r="13" spans="1:14" ht="17.25" customHeight="1">
      <c r="A13" s="153"/>
      <c r="B13" s="165"/>
      <c r="C13" s="509" t="s">
        <v>218</v>
      </c>
      <c r="D13" s="509"/>
      <c r="E13" s="509"/>
      <c r="F13" s="509"/>
      <c r="G13" s="167"/>
      <c r="H13" s="169">
        <v>48826351</v>
      </c>
      <c r="I13" s="169">
        <v>45391552</v>
      </c>
      <c r="J13" s="169">
        <v>41515253</v>
      </c>
      <c r="K13" s="169">
        <v>38349622</v>
      </c>
      <c r="L13" s="169">
        <v>3869000</v>
      </c>
      <c r="M13" s="169">
        <v>5153675</v>
      </c>
      <c r="N13" s="170">
        <v>37064947</v>
      </c>
    </row>
    <row r="14" spans="1:14" ht="17.25" customHeight="1">
      <c r="A14" s="153"/>
      <c r="B14" s="165"/>
      <c r="C14" s="509" t="s">
        <v>219</v>
      </c>
      <c r="D14" s="509"/>
      <c r="E14" s="509"/>
      <c r="F14" s="509"/>
      <c r="G14" s="167"/>
      <c r="H14" s="169">
        <v>15316635</v>
      </c>
      <c r="I14" s="169">
        <v>14306291</v>
      </c>
      <c r="J14" s="169">
        <v>14313992</v>
      </c>
      <c r="K14" s="169">
        <v>16288530</v>
      </c>
      <c r="L14" s="169">
        <v>3234000</v>
      </c>
      <c r="M14" s="169">
        <v>1282179</v>
      </c>
      <c r="N14" s="170">
        <v>18240351</v>
      </c>
    </row>
    <row r="15" spans="1:14" ht="17.25" customHeight="1">
      <c r="A15" s="153"/>
      <c r="B15" s="165"/>
      <c r="C15" s="509" t="s">
        <v>220</v>
      </c>
      <c r="D15" s="509"/>
      <c r="E15" s="509"/>
      <c r="F15" s="509"/>
      <c r="G15" s="167"/>
      <c r="H15" s="169">
        <v>1863236</v>
      </c>
      <c r="I15" s="169">
        <v>1759680</v>
      </c>
      <c r="J15" s="169">
        <v>2324142</v>
      </c>
      <c r="K15" s="169">
        <v>2714643</v>
      </c>
      <c r="L15" s="169">
        <v>501000</v>
      </c>
      <c r="M15" s="169">
        <v>146285</v>
      </c>
      <c r="N15" s="170">
        <v>3069358</v>
      </c>
    </row>
    <row r="16" spans="1:14" ht="17.25" customHeight="1">
      <c r="A16" s="153"/>
      <c r="B16" s="165"/>
      <c r="C16" s="509" t="s">
        <v>221</v>
      </c>
      <c r="D16" s="509"/>
      <c r="E16" s="509"/>
      <c r="F16" s="509"/>
      <c r="G16" s="167"/>
      <c r="H16" s="169">
        <v>5485058</v>
      </c>
      <c r="I16" s="169">
        <v>5265726</v>
      </c>
      <c r="J16" s="169">
        <v>4224972</v>
      </c>
      <c r="K16" s="169">
        <v>3686927</v>
      </c>
      <c r="L16" s="169">
        <v>33000</v>
      </c>
      <c r="M16" s="169">
        <v>546813</v>
      </c>
      <c r="N16" s="170">
        <v>3173114</v>
      </c>
    </row>
    <row r="17" spans="1:14" ht="17.25" customHeight="1">
      <c r="A17" s="153"/>
      <c r="B17" s="165"/>
      <c r="C17" s="509" t="s">
        <v>222</v>
      </c>
      <c r="D17" s="509"/>
      <c r="E17" s="509"/>
      <c r="F17" s="509"/>
      <c r="G17" s="167"/>
      <c r="H17" s="169">
        <v>1854920</v>
      </c>
      <c r="I17" s="169">
        <v>1644646</v>
      </c>
      <c r="J17" s="169">
        <v>1420965</v>
      </c>
      <c r="K17" s="169">
        <v>1238680</v>
      </c>
      <c r="L17" s="169">
        <v>164000</v>
      </c>
      <c r="M17" s="169">
        <v>245070</v>
      </c>
      <c r="N17" s="170">
        <v>1157610</v>
      </c>
    </row>
    <row r="18" spans="1:14" ht="17.25" customHeight="1">
      <c r="A18" s="153"/>
      <c r="B18" s="165"/>
      <c r="C18" s="509" t="s">
        <v>223</v>
      </c>
      <c r="D18" s="509"/>
      <c r="E18" s="509"/>
      <c r="F18" s="509"/>
      <c r="G18" s="167"/>
      <c r="H18" s="169">
        <v>297098881</v>
      </c>
      <c r="I18" s="169">
        <v>304837170</v>
      </c>
      <c r="J18" s="169">
        <v>308434829</v>
      </c>
      <c r="K18" s="169">
        <v>305739672</v>
      </c>
      <c r="L18" s="169">
        <v>16362000</v>
      </c>
      <c r="M18" s="169">
        <v>20582091</v>
      </c>
      <c r="N18" s="170">
        <v>301519581</v>
      </c>
    </row>
    <row r="19" spans="1:14" ht="17.25" customHeight="1">
      <c r="A19" s="153"/>
      <c r="B19" s="165"/>
      <c r="C19" s="509" t="s">
        <v>224</v>
      </c>
      <c r="D19" s="509"/>
      <c r="E19" s="509"/>
      <c r="F19" s="509"/>
      <c r="G19" s="167"/>
      <c r="H19" s="169">
        <v>29334328</v>
      </c>
      <c r="I19" s="169">
        <v>29941506</v>
      </c>
      <c r="J19" s="169">
        <v>29672479</v>
      </c>
      <c r="K19" s="169">
        <v>33497830</v>
      </c>
      <c r="L19" s="169">
        <v>7738000</v>
      </c>
      <c r="M19" s="169">
        <v>6501847</v>
      </c>
      <c r="N19" s="170">
        <v>34733983</v>
      </c>
    </row>
    <row r="20" spans="1:14" ht="17.25" customHeight="1">
      <c r="A20" s="165"/>
      <c r="B20" s="509" t="s">
        <v>225</v>
      </c>
      <c r="C20" s="509"/>
      <c r="D20" s="509"/>
      <c r="E20" s="509"/>
      <c r="F20" s="509"/>
      <c r="G20" s="167"/>
      <c r="H20" s="169">
        <v>5835774</v>
      </c>
      <c r="I20" s="169">
        <v>5801039</v>
      </c>
      <c r="J20" s="169">
        <v>4838350</v>
      </c>
      <c r="K20" s="169">
        <v>4481546</v>
      </c>
      <c r="L20" s="169">
        <v>840000</v>
      </c>
      <c r="M20" s="169">
        <v>805061</v>
      </c>
      <c r="N20" s="170">
        <v>4516485</v>
      </c>
    </row>
    <row r="21" spans="1:14" ht="17.25" customHeight="1">
      <c r="A21" s="153"/>
      <c r="B21" s="153"/>
      <c r="C21" s="509" t="s">
        <v>217</v>
      </c>
      <c r="D21" s="509"/>
      <c r="E21" s="509"/>
      <c r="F21" s="509"/>
      <c r="G21" s="167"/>
      <c r="H21" s="169">
        <v>5634500</v>
      </c>
      <c r="I21" s="169">
        <v>5527386</v>
      </c>
      <c r="J21" s="169">
        <v>4582634</v>
      </c>
      <c r="K21" s="169">
        <v>4253407</v>
      </c>
      <c r="L21" s="169">
        <v>524000</v>
      </c>
      <c r="M21" s="169">
        <v>767833</v>
      </c>
      <c r="N21" s="170">
        <v>4009574</v>
      </c>
    </row>
    <row r="22" spans="1:14" ht="17.25" customHeight="1">
      <c r="A22" s="153"/>
      <c r="B22" s="153"/>
      <c r="C22" s="509" t="s">
        <v>218</v>
      </c>
      <c r="D22" s="509"/>
      <c r="E22" s="509"/>
      <c r="F22" s="509"/>
      <c r="G22" s="167"/>
      <c r="H22" s="169">
        <v>158626</v>
      </c>
      <c r="I22" s="169">
        <v>217816</v>
      </c>
      <c r="J22" s="169">
        <v>205044</v>
      </c>
      <c r="K22" s="169">
        <v>181178</v>
      </c>
      <c r="L22" s="169">
        <v>13000</v>
      </c>
      <c r="M22" s="169">
        <v>30523</v>
      </c>
      <c r="N22" s="170">
        <v>163655</v>
      </c>
    </row>
    <row r="23" spans="1:14" ht="17.25" customHeight="1">
      <c r="A23" s="153"/>
      <c r="B23" s="153"/>
      <c r="C23" s="509" t="s">
        <v>224</v>
      </c>
      <c r="D23" s="509"/>
      <c r="E23" s="509"/>
      <c r="F23" s="509"/>
      <c r="G23" s="167"/>
      <c r="H23" s="169">
        <v>42648</v>
      </c>
      <c r="I23" s="169">
        <v>55837</v>
      </c>
      <c r="J23" s="169">
        <v>50672</v>
      </c>
      <c r="K23" s="169">
        <v>46961</v>
      </c>
      <c r="L23" s="169">
        <v>303000</v>
      </c>
      <c r="M23" s="169">
        <v>6705</v>
      </c>
      <c r="N23" s="170">
        <v>343256</v>
      </c>
    </row>
    <row r="24" spans="1:14" s="171" customFormat="1" ht="17.25" customHeight="1">
      <c r="A24" s="153"/>
      <c r="B24" s="153"/>
      <c r="C24" s="166"/>
      <c r="D24" s="166"/>
      <c r="E24" s="166"/>
      <c r="F24" s="166"/>
      <c r="G24" s="167"/>
      <c r="H24" s="169"/>
      <c r="I24" s="169"/>
      <c r="J24" s="169"/>
      <c r="K24" s="169"/>
      <c r="L24" s="169"/>
      <c r="M24" s="169"/>
      <c r="N24" s="170"/>
    </row>
    <row r="25" spans="1:14" s="160" customFormat="1" ht="17.25" customHeight="1">
      <c r="A25" s="506" t="s">
        <v>226</v>
      </c>
      <c r="B25" s="506"/>
      <c r="C25" s="506"/>
      <c r="D25" s="506"/>
      <c r="E25" s="506"/>
      <c r="F25" s="506"/>
      <c r="G25" s="172"/>
      <c r="H25" s="173">
        <v>4931628</v>
      </c>
      <c r="I25" s="173">
        <v>4633393</v>
      </c>
      <c r="J25" s="173">
        <v>4404295</v>
      </c>
      <c r="K25" s="173">
        <v>4135465</v>
      </c>
      <c r="L25" s="173">
        <v>205000</v>
      </c>
      <c r="M25" s="173">
        <v>327960</v>
      </c>
      <c r="N25" s="158">
        <v>4012505</v>
      </c>
    </row>
    <row r="26" spans="1:14" ht="17.25" customHeight="1">
      <c r="A26" s="153"/>
      <c r="B26" s="511" t="s">
        <v>227</v>
      </c>
      <c r="C26" s="511"/>
      <c r="D26" s="511"/>
      <c r="E26" s="511"/>
      <c r="F26" s="511"/>
      <c r="G26" s="167"/>
      <c r="H26" s="169">
        <v>561208</v>
      </c>
      <c r="I26" s="169">
        <v>550151</v>
      </c>
      <c r="J26" s="169">
        <v>507331</v>
      </c>
      <c r="K26" s="169">
        <v>433463</v>
      </c>
      <c r="L26" s="169">
        <v>0</v>
      </c>
      <c r="M26" s="169">
        <v>76766</v>
      </c>
      <c r="N26" s="170">
        <v>356697</v>
      </c>
    </row>
    <row r="27" spans="1:14" ht="17.25" customHeight="1">
      <c r="A27" s="153"/>
      <c r="B27" s="511" t="s">
        <v>228</v>
      </c>
      <c r="C27" s="511"/>
      <c r="D27" s="511"/>
      <c r="E27" s="511"/>
      <c r="F27" s="511"/>
      <c r="G27" s="167"/>
      <c r="H27" s="169">
        <v>512292</v>
      </c>
      <c r="I27" s="169">
        <v>482289</v>
      </c>
      <c r="J27" s="169">
        <v>454294</v>
      </c>
      <c r="K27" s="169">
        <v>423207</v>
      </c>
      <c r="L27" s="169">
        <v>0</v>
      </c>
      <c r="M27" s="169">
        <v>26081</v>
      </c>
      <c r="N27" s="170">
        <v>397126</v>
      </c>
    </row>
    <row r="28" spans="1:14" ht="17.25" customHeight="1">
      <c r="A28" s="153"/>
      <c r="B28" s="510" t="s">
        <v>229</v>
      </c>
      <c r="C28" s="510"/>
      <c r="D28" s="510"/>
      <c r="E28" s="510"/>
      <c r="F28" s="510"/>
      <c r="G28" s="167"/>
      <c r="H28" s="169">
        <v>287724</v>
      </c>
      <c r="I28" s="169">
        <v>296206</v>
      </c>
      <c r="J28" s="169">
        <v>279298</v>
      </c>
      <c r="K28" s="169">
        <v>261820</v>
      </c>
      <c r="L28" s="169">
        <v>0</v>
      </c>
      <c r="M28" s="169">
        <v>17479</v>
      </c>
      <c r="N28" s="170">
        <v>244341</v>
      </c>
    </row>
    <row r="29" spans="1:14" ht="17.25" customHeight="1">
      <c r="A29" s="153"/>
      <c r="B29" s="509" t="s">
        <v>230</v>
      </c>
      <c r="C29" s="509"/>
      <c r="D29" s="509"/>
      <c r="E29" s="509"/>
      <c r="F29" s="509"/>
      <c r="G29" s="167"/>
      <c r="H29" s="169">
        <v>1320678</v>
      </c>
      <c r="I29" s="169">
        <v>1099741</v>
      </c>
      <c r="J29" s="169">
        <v>1070537</v>
      </c>
      <c r="K29" s="169">
        <v>1048581</v>
      </c>
      <c r="L29" s="169">
        <v>0</v>
      </c>
      <c r="M29" s="169">
        <v>16776</v>
      </c>
      <c r="N29" s="170">
        <v>1031805</v>
      </c>
    </row>
    <row r="30" spans="1:14" ht="17.25" customHeight="1">
      <c r="A30" s="153"/>
      <c r="B30" s="509" t="s">
        <v>231</v>
      </c>
      <c r="C30" s="509"/>
      <c r="D30" s="509"/>
      <c r="E30" s="509"/>
      <c r="F30" s="509"/>
      <c r="G30" s="167"/>
      <c r="H30" s="169">
        <v>695450</v>
      </c>
      <c r="I30" s="169">
        <v>616464</v>
      </c>
      <c r="J30" s="169">
        <v>536401</v>
      </c>
      <c r="K30" s="169">
        <v>458018</v>
      </c>
      <c r="L30" s="169">
        <v>0</v>
      </c>
      <c r="M30" s="169">
        <v>76945</v>
      </c>
      <c r="N30" s="170">
        <v>381073</v>
      </c>
    </row>
    <row r="31" spans="1:14" ht="17.25" customHeight="1">
      <c r="A31" s="153"/>
      <c r="B31" s="510" t="s">
        <v>232</v>
      </c>
      <c r="C31" s="510"/>
      <c r="D31" s="510"/>
      <c r="E31" s="510"/>
      <c r="F31" s="510"/>
      <c r="G31" s="167"/>
      <c r="H31" s="169">
        <v>1516274</v>
      </c>
      <c r="I31" s="169">
        <v>1563874</v>
      </c>
      <c r="J31" s="169">
        <v>1512585</v>
      </c>
      <c r="K31" s="169">
        <v>1475032</v>
      </c>
      <c r="L31" s="169">
        <v>19000</v>
      </c>
      <c r="M31" s="169">
        <v>111263</v>
      </c>
      <c r="N31" s="170">
        <v>1382769</v>
      </c>
    </row>
    <row r="32" spans="1:14" ht="17.25" customHeight="1">
      <c r="A32" s="153"/>
      <c r="B32" s="509" t="s">
        <v>233</v>
      </c>
      <c r="C32" s="509"/>
      <c r="D32" s="509"/>
      <c r="E32" s="509"/>
      <c r="F32" s="509"/>
      <c r="G32" s="167"/>
      <c r="H32" s="169">
        <v>38002</v>
      </c>
      <c r="I32" s="169">
        <v>24668</v>
      </c>
      <c r="J32" s="169">
        <v>43849</v>
      </c>
      <c r="K32" s="169">
        <v>35344</v>
      </c>
      <c r="L32" s="169">
        <v>186000</v>
      </c>
      <c r="M32" s="169">
        <v>2650</v>
      </c>
      <c r="N32" s="170">
        <v>218694</v>
      </c>
    </row>
    <row r="33" spans="1:14" ht="17.25" customHeight="1">
      <c r="A33" s="153"/>
      <c r="B33" s="509" t="s">
        <v>234</v>
      </c>
      <c r="C33" s="509"/>
      <c r="D33" s="509"/>
      <c r="E33" s="509"/>
      <c r="F33" s="509"/>
      <c r="G33" s="167"/>
      <c r="H33" s="169">
        <v>0</v>
      </c>
      <c r="I33" s="169">
        <v>0</v>
      </c>
      <c r="J33" s="169">
        <v>0</v>
      </c>
      <c r="K33" s="169">
        <v>0</v>
      </c>
      <c r="L33" s="169">
        <v>0</v>
      </c>
      <c r="M33" s="169">
        <v>0</v>
      </c>
      <c r="N33" s="170">
        <v>0</v>
      </c>
    </row>
    <row r="34" spans="1:14" ht="7.5" customHeight="1" thickBot="1">
      <c r="A34" s="174"/>
      <c r="B34" s="174"/>
      <c r="C34" s="174"/>
      <c r="D34" s="174"/>
      <c r="E34" s="174"/>
      <c r="F34" s="174"/>
      <c r="G34" s="175"/>
      <c r="H34" s="174"/>
      <c r="I34" s="174"/>
      <c r="J34" s="174"/>
      <c r="K34" s="174"/>
      <c r="L34" s="174"/>
      <c r="M34" s="174"/>
      <c r="N34" s="174"/>
    </row>
    <row r="35" spans="1:14" ht="7.5" customHeight="1" thickTop="1">
      <c r="A35" s="153"/>
      <c r="B35" s="153"/>
      <c r="C35" s="153"/>
      <c r="D35" s="153"/>
      <c r="E35" s="153"/>
      <c r="F35" s="153"/>
      <c r="G35" s="176"/>
      <c r="H35" s="153"/>
      <c r="I35" s="153"/>
      <c r="J35" s="153"/>
      <c r="K35" s="153"/>
      <c r="L35" s="153"/>
      <c r="M35" s="153"/>
      <c r="N35" s="153"/>
    </row>
    <row r="36" spans="1:14" ht="13.5">
      <c r="A36" s="153" t="s">
        <v>235</v>
      </c>
      <c r="B36" s="153"/>
      <c r="C36" s="153"/>
      <c r="D36" s="153"/>
      <c r="E36" s="153"/>
      <c r="F36" s="153"/>
      <c r="G36" s="153"/>
      <c r="H36" s="153"/>
      <c r="I36" s="153"/>
      <c r="J36" s="153"/>
      <c r="K36" s="153"/>
      <c r="L36" s="153"/>
      <c r="M36" s="153"/>
      <c r="N36" s="153"/>
    </row>
    <row r="37" spans="1:14" ht="13.5">
      <c r="A37" s="153" t="s">
        <v>236</v>
      </c>
      <c r="B37" s="153"/>
      <c r="C37" s="153"/>
      <c r="D37" s="153"/>
      <c r="E37" s="153"/>
      <c r="F37" s="153"/>
      <c r="G37" s="153"/>
      <c r="H37" s="153"/>
      <c r="I37" s="153"/>
      <c r="J37" s="153"/>
      <c r="K37" s="153"/>
      <c r="L37" s="153"/>
      <c r="M37" s="153"/>
      <c r="N37" s="153"/>
    </row>
    <row r="38" spans="1:14" ht="7.5" customHeight="1">
      <c r="A38" s="153"/>
      <c r="B38" s="153"/>
      <c r="C38" s="153"/>
      <c r="D38" s="153"/>
      <c r="E38" s="153"/>
      <c r="F38" s="153"/>
      <c r="G38" s="153"/>
      <c r="H38" s="153"/>
      <c r="I38" s="153"/>
      <c r="J38" s="153"/>
      <c r="K38" s="153"/>
      <c r="L38" s="153"/>
      <c r="M38" s="153"/>
      <c r="N38" s="153"/>
    </row>
    <row r="39" spans="1:14" ht="13.5">
      <c r="A39" s="142" t="s">
        <v>237</v>
      </c>
      <c r="B39" s="153"/>
      <c r="C39" s="153"/>
      <c r="D39" s="153"/>
      <c r="E39" s="153"/>
      <c r="F39" s="153"/>
      <c r="G39" s="153"/>
      <c r="H39" s="153"/>
      <c r="I39" s="153"/>
      <c r="J39" s="153"/>
      <c r="K39" s="153"/>
      <c r="L39" s="153"/>
      <c r="M39" s="153"/>
      <c r="N39" s="153"/>
    </row>
  </sheetData>
  <sheetProtection/>
  <mergeCells count="29">
    <mergeCell ref="B29:F29"/>
    <mergeCell ref="B30:F30"/>
    <mergeCell ref="B31:F31"/>
    <mergeCell ref="B32:F32"/>
    <mergeCell ref="B33:F33"/>
    <mergeCell ref="C22:F22"/>
    <mergeCell ref="C23:F23"/>
    <mergeCell ref="A25:F25"/>
    <mergeCell ref="B26:F26"/>
    <mergeCell ref="B27:F27"/>
    <mergeCell ref="B28:F28"/>
    <mergeCell ref="C16:F16"/>
    <mergeCell ref="C17:F17"/>
    <mergeCell ref="C18:F18"/>
    <mergeCell ref="C19:F19"/>
    <mergeCell ref="B20:F20"/>
    <mergeCell ref="C21:F21"/>
    <mergeCell ref="A10:F10"/>
    <mergeCell ref="B11:F11"/>
    <mergeCell ref="C12:F12"/>
    <mergeCell ref="C13:F13"/>
    <mergeCell ref="C14:F14"/>
    <mergeCell ref="C15:F15"/>
    <mergeCell ref="A1:N1"/>
    <mergeCell ref="A4:G6"/>
    <mergeCell ref="H4:H6"/>
    <mergeCell ref="I4:I6"/>
    <mergeCell ref="J4:J6"/>
    <mergeCell ref="A8:F8"/>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&amp;L&amp;"ＭＳ 明朝,標準"&amp;9 74　財政</oddHeader>
  </headerFooter>
</worksheet>
</file>

<file path=xl/worksheets/sheet6.xml><?xml version="1.0" encoding="utf-8"?>
<worksheet xmlns="http://schemas.openxmlformats.org/spreadsheetml/2006/main" xmlns:r="http://schemas.openxmlformats.org/officeDocument/2006/relationships">
  <dimension ref="A1:I21"/>
  <sheetViews>
    <sheetView showGridLines="0" view="pageBreakPreview" zoomScale="90" zoomScaleSheetLayoutView="90" zoomScalePageLayoutView="0" workbookViewId="0" topLeftCell="A1">
      <selection activeCell="A6" sqref="A6"/>
    </sheetView>
  </sheetViews>
  <sheetFormatPr defaultColWidth="14.625" defaultRowHeight="13.5"/>
  <cols>
    <col min="1" max="1" width="1.625" style="20" customWidth="1"/>
    <col min="2" max="2" width="19.375" style="20" customWidth="1"/>
    <col min="3" max="3" width="1.625" style="20" customWidth="1"/>
    <col min="4" max="4" width="6.75390625" style="20" customWidth="1"/>
    <col min="5" max="9" width="18.125" style="20" customWidth="1"/>
    <col min="10" max="16384" width="14.625" style="20" customWidth="1"/>
  </cols>
  <sheetData>
    <row r="1" spans="1:9" s="5" customFormat="1" ht="25.5" customHeight="1">
      <c r="A1" s="450" t="s">
        <v>238</v>
      </c>
      <c r="B1" s="450"/>
      <c r="C1" s="450"/>
      <c r="D1" s="450"/>
      <c r="E1" s="450"/>
      <c r="F1" s="450"/>
      <c r="G1" s="450"/>
      <c r="H1" s="450"/>
      <c r="I1" s="450"/>
    </row>
    <row r="2" spans="1:9" s="5" customFormat="1" ht="22.5" customHeight="1" thickBot="1">
      <c r="A2" s="93" t="s">
        <v>239</v>
      </c>
      <c r="I2" s="177"/>
    </row>
    <row r="3" spans="1:9" ht="36" customHeight="1" thickTop="1">
      <c r="A3" s="455" t="s">
        <v>240</v>
      </c>
      <c r="B3" s="512"/>
      <c r="C3" s="513"/>
      <c r="D3" s="23" t="s">
        <v>241</v>
      </c>
      <c r="E3" s="24" t="s">
        <v>242</v>
      </c>
      <c r="F3" s="24" t="s">
        <v>243</v>
      </c>
      <c r="G3" s="24" t="s">
        <v>244</v>
      </c>
      <c r="H3" s="19" t="s">
        <v>245</v>
      </c>
      <c r="I3" s="19" t="s">
        <v>246</v>
      </c>
    </row>
    <row r="4" spans="1:8" s="5" customFormat="1" ht="7.5" customHeight="1">
      <c r="A4" s="29"/>
      <c r="B4" s="29"/>
      <c r="C4" s="30"/>
      <c r="D4" s="178"/>
      <c r="E4" s="29"/>
      <c r="F4" s="29"/>
      <c r="G4" s="29"/>
      <c r="H4" s="25"/>
    </row>
    <row r="5" spans="1:9" s="7" customFormat="1" ht="24" customHeight="1">
      <c r="A5" s="33"/>
      <c r="B5" s="28" t="s">
        <v>247</v>
      </c>
      <c r="C5" s="34"/>
      <c r="D5" s="179" t="s">
        <v>248</v>
      </c>
      <c r="E5" s="180">
        <v>41875703.77</v>
      </c>
      <c r="F5" s="180">
        <v>41597273.97</v>
      </c>
      <c r="G5" s="180">
        <v>41289458.27</v>
      </c>
      <c r="H5" s="180">
        <v>41177323.72</v>
      </c>
      <c r="I5" s="180">
        <v>41048179</v>
      </c>
    </row>
    <row r="6" spans="1:9" s="7" customFormat="1" ht="24" customHeight="1">
      <c r="A6" s="33"/>
      <c r="B6" s="28" t="s">
        <v>249</v>
      </c>
      <c r="C6" s="34"/>
      <c r="D6" s="179" t="s">
        <v>248</v>
      </c>
      <c r="E6" s="180">
        <v>1423694.48</v>
      </c>
      <c r="F6" s="180">
        <v>1409588.5</v>
      </c>
      <c r="G6" s="180">
        <v>1397532.66</v>
      </c>
      <c r="H6" s="180">
        <v>1410267.67</v>
      </c>
      <c r="I6" s="180">
        <v>1431739.97</v>
      </c>
    </row>
    <row r="7" spans="1:9" s="7" customFormat="1" ht="24" customHeight="1">
      <c r="A7" s="33"/>
      <c r="B7" s="181" t="s">
        <v>250</v>
      </c>
      <c r="C7" s="34"/>
      <c r="D7" s="179" t="s">
        <v>251</v>
      </c>
      <c r="E7" s="182">
        <v>23202199.52</v>
      </c>
      <c r="F7" s="182">
        <v>19600097.52</v>
      </c>
      <c r="G7" s="180">
        <v>17629435.3</v>
      </c>
      <c r="H7" s="180">
        <v>15338637.3</v>
      </c>
      <c r="I7" s="180">
        <v>15338637.3</v>
      </c>
    </row>
    <row r="8" spans="1:9" s="7" customFormat="1" ht="24" customHeight="1">
      <c r="A8" s="33"/>
      <c r="B8" s="28" t="s">
        <v>252</v>
      </c>
      <c r="C8" s="34"/>
      <c r="D8" s="179" t="s">
        <v>253</v>
      </c>
      <c r="E8" s="182">
        <v>1094243.76</v>
      </c>
      <c r="F8" s="182">
        <v>1000083.76</v>
      </c>
      <c r="G8" s="180">
        <v>926456.76</v>
      </c>
      <c r="H8" s="180">
        <v>855010.76</v>
      </c>
      <c r="I8" s="180">
        <v>721777.76</v>
      </c>
    </row>
    <row r="9" spans="1:9" s="7" customFormat="1" ht="24" customHeight="1">
      <c r="A9" s="33"/>
      <c r="B9" s="28" t="s">
        <v>254</v>
      </c>
      <c r="C9" s="34"/>
      <c r="D9" s="179" t="s">
        <v>255</v>
      </c>
      <c r="E9" s="38">
        <v>3</v>
      </c>
      <c r="F9" s="38">
        <v>3</v>
      </c>
      <c r="G9" s="38">
        <v>3</v>
      </c>
      <c r="H9" s="38">
        <v>3</v>
      </c>
      <c r="I9" s="38">
        <v>3</v>
      </c>
    </row>
    <row r="10" spans="1:9" s="7" customFormat="1" ht="24" customHeight="1">
      <c r="A10" s="33"/>
      <c r="B10" s="183" t="s">
        <v>256</v>
      </c>
      <c r="C10" s="34"/>
      <c r="D10" s="179" t="s">
        <v>257</v>
      </c>
      <c r="E10" s="180">
        <v>781</v>
      </c>
      <c r="F10" s="180">
        <v>781</v>
      </c>
      <c r="G10" s="180">
        <v>781</v>
      </c>
      <c r="H10" s="180">
        <v>781</v>
      </c>
      <c r="I10" s="180">
        <v>781</v>
      </c>
    </row>
    <row r="11" spans="1:9" s="7" customFormat="1" ht="24" customHeight="1">
      <c r="A11" s="33"/>
      <c r="B11" s="28" t="s">
        <v>258</v>
      </c>
      <c r="C11" s="34"/>
      <c r="D11" s="179" t="s">
        <v>259</v>
      </c>
      <c r="E11" s="38">
        <v>1</v>
      </c>
      <c r="F11" s="38">
        <v>2</v>
      </c>
      <c r="G11" s="38">
        <v>1</v>
      </c>
      <c r="H11" s="38">
        <v>1</v>
      </c>
      <c r="I11" s="38">
        <v>1</v>
      </c>
    </row>
    <row r="12" spans="1:9" s="7" customFormat="1" ht="24" customHeight="1">
      <c r="A12" s="33"/>
      <c r="B12" s="28" t="s">
        <v>260</v>
      </c>
      <c r="C12" s="34"/>
      <c r="D12" s="179" t="s">
        <v>261</v>
      </c>
      <c r="E12" s="182">
        <v>38017870.36</v>
      </c>
      <c r="F12" s="182">
        <v>34416617.3</v>
      </c>
      <c r="G12" s="180">
        <v>32445955.08</v>
      </c>
      <c r="H12" s="180">
        <v>30157160.16</v>
      </c>
      <c r="I12" s="180">
        <v>26334187.01</v>
      </c>
    </row>
    <row r="13" spans="1:9" s="7" customFormat="1" ht="24" customHeight="1">
      <c r="A13" s="33"/>
      <c r="B13" s="181" t="s">
        <v>262</v>
      </c>
      <c r="C13" s="34"/>
      <c r="D13" s="179" t="s">
        <v>263</v>
      </c>
      <c r="E13" s="36">
        <v>65</v>
      </c>
      <c r="F13" s="36">
        <v>68</v>
      </c>
      <c r="G13" s="38">
        <v>67</v>
      </c>
      <c r="H13" s="38">
        <v>90</v>
      </c>
      <c r="I13" s="38">
        <v>101</v>
      </c>
    </row>
    <row r="14" spans="1:9" s="7" customFormat="1" ht="24" customHeight="1">
      <c r="A14" s="33"/>
      <c r="B14" s="28" t="s">
        <v>264</v>
      </c>
      <c r="C14" s="34"/>
      <c r="D14" s="179" t="s">
        <v>265</v>
      </c>
      <c r="E14" s="38">
        <v>730050</v>
      </c>
      <c r="F14" s="38">
        <v>730050</v>
      </c>
      <c r="G14" s="38">
        <v>730050</v>
      </c>
      <c r="H14" s="38">
        <v>709050</v>
      </c>
      <c r="I14" s="38">
        <v>704550</v>
      </c>
    </row>
    <row r="15" spans="1:9" s="7" customFormat="1" ht="24" customHeight="1">
      <c r="A15" s="33"/>
      <c r="B15" s="28" t="s">
        <v>266</v>
      </c>
      <c r="C15" s="34"/>
      <c r="D15" s="179" t="s">
        <v>265</v>
      </c>
      <c r="E15" s="38">
        <v>17580740</v>
      </c>
      <c r="F15" s="38">
        <v>22313075</v>
      </c>
      <c r="G15" s="38">
        <v>22261653</v>
      </c>
      <c r="H15" s="38">
        <v>22194143</v>
      </c>
      <c r="I15" s="38">
        <v>22125124</v>
      </c>
    </row>
    <row r="16" spans="1:9" s="5" customFormat="1" ht="7.5" customHeight="1" thickBot="1">
      <c r="A16" s="184"/>
      <c r="B16" s="185"/>
      <c r="C16" s="184"/>
      <c r="D16" s="186"/>
      <c r="E16" s="187"/>
      <c r="F16" s="187"/>
      <c r="G16" s="187"/>
      <c r="H16" s="187"/>
      <c r="I16" s="187"/>
    </row>
    <row r="17" spans="1:9" s="5" customFormat="1" ht="7.5" customHeight="1" thickTop="1">
      <c r="A17" s="188"/>
      <c r="B17" s="32"/>
      <c r="C17" s="188"/>
      <c r="D17" s="189"/>
      <c r="E17" s="190"/>
      <c r="F17" s="190"/>
      <c r="G17" s="190"/>
      <c r="H17" s="190"/>
      <c r="I17" s="190"/>
    </row>
    <row r="18" ht="13.5">
      <c r="A18" s="20" t="s">
        <v>267</v>
      </c>
    </row>
    <row r="19" spans="1:9" s="5" customFormat="1" ht="7.5" customHeight="1">
      <c r="A19" s="188"/>
      <c r="B19" s="32"/>
      <c r="C19" s="188"/>
      <c r="D19" s="189"/>
      <c r="E19" s="190"/>
      <c r="F19" s="190"/>
      <c r="G19" s="190"/>
      <c r="H19" s="190"/>
      <c r="I19" s="190"/>
    </row>
    <row r="20" ht="13.5">
      <c r="A20" s="20" t="s">
        <v>268</v>
      </c>
    </row>
    <row r="21" ht="13.5">
      <c r="E21" s="191"/>
    </row>
  </sheetData>
  <sheetProtection/>
  <mergeCells count="2">
    <mergeCell ref="A1:I1"/>
    <mergeCell ref="A3:C3"/>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&amp;R&amp;"ＭＳ 明朝,標準"&amp;9財政　75</oddHeader>
  </headerFooter>
</worksheet>
</file>

<file path=xl/worksheets/sheet7.xml><?xml version="1.0" encoding="utf-8"?>
<worksheet xmlns="http://schemas.openxmlformats.org/spreadsheetml/2006/main" xmlns:r="http://schemas.openxmlformats.org/officeDocument/2006/relationships">
  <dimension ref="A1:X46"/>
  <sheetViews>
    <sheetView showGridLines="0" view="pageBreakPreview" zoomScale="90" zoomScaleSheetLayoutView="90" zoomScalePageLayoutView="0" workbookViewId="0" topLeftCell="A1">
      <pane xSplit="4" ySplit="5" topLeftCell="E6" activePane="bottomRight" state="frozen"/>
      <selection pane="topLeft" activeCell="A1" sqref="A1"/>
      <selection pane="topRight" activeCell="D1" sqref="D1"/>
      <selection pane="bottomLeft" activeCell="A7" sqref="A7"/>
      <selection pane="bottomRight" activeCell="A6" sqref="A6"/>
    </sheetView>
  </sheetViews>
  <sheetFormatPr defaultColWidth="9.00390625" defaultRowHeight="13.5"/>
  <cols>
    <col min="1" max="1" width="5.25390625" style="20" customWidth="1"/>
    <col min="2" max="2" width="3.375" style="20" customWidth="1"/>
    <col min="3" max="3" width="5.625" style="20" customWidth="1"/>
    <col min="4" max="4" width="0.74609375" style="20" customWidth="1"/>
    <col min="5" max="6" width="14.50390625" style="20" bestFit="1" customWidth="1"/>
    <col min="7" max="7" width="13.25390625" style="20" customWidth="1"/>
    <col min="8" max="9" width="13.25390625" style="20" bestFit="1" customWidth="1"/>
    <col min="10" max="11" width="12.125" style="20" bestFit="1" customWidth="1"/>
    <col min="12" max="12" width="11.00390625" style="20" bestFit="1" customWidth="1"/>
    <col min="13" max="13" width="12.25390625" style="20" customWidth="1"/>
    <col min="14" max="14" width="14.50390625" style="20" bestFit="1" customWidth="1"/>
    <col min="15" max="16" width="13.25390625" style="20" bestFit="1" customWidth="1"/>
    <col min="17" max="20" width="12.125" style="20" bestFit="1" customWidth="1"/>
    <col min="21" max="21" width="13.25390625" style="20" bestFit="1" customWidth="1"/>
    <col min="22" max="22" width="12.125" style="20" bestFit="1" customWidth="1"/>
    <col min="23" max="23" width="13.25390625" style="20" bestFit="1" customWidth="1"/>
    <col min="24" max="24" width="8.50390625" style="20" customWidth="1"/>
    <col min="25" max="16384" width="9.00390625" style="20" customWidth="1"/>
  </cols>
  <sheetData>
    <row r="1" spans="1:20" s="5" customFormat="1" ht="25.5" customHeight="1">
      <c r="A1" s="450" t="s">
        <v>269</v>
      </c>
      <c r="B1" s="450"/>
      <c r="C1" s="450"/>
      <c r="D1" s="450"/>
      <c r="E1" s="450"/>
      <c r="F1" s="450"/>
      <c r="G1" s="450"/>
      <c r="H1" s="450"/>
      <c r="I1" s="450"/>
      <c r="J1" s="450"/>
      <c r="K1" s="450"/>
      <c r="L1" s="450"/>
      <c r="M1" s="450"/>
      <c r="N1" s="192"/>
      <c r="O1" s="192"/>
      <c r="P1" s="64" t="s">
        <v>270</v>
      </c>
      <c r="Q1" s="64"/>
      <c r="R1" s="64"/>
      <c r="S1" s="64"/>
      <c r="T1" s="64"/>
    </row>
    <row r="2" spans="1:24" s="5" customFormat="1" ht="22.5" customHeight="1" thickBot="1">
      <c r="A2" s="93" t="s">
        <v>133</v>
      </c>
      <c r="B2" s="93"/>
      <c r="U2" s="514"/>
      <c r="V2" s="514"/>
      <c r="W2" s="514"/>
      <c r="X2" s="514"/>
    </row>
    <row r="3" spans="1:24" ht="19.5" customHeight="1" thickTop="1">
      <c r="A3" s="515" t="s">
        <v>271</v>
      </c>
      <c r="B3" s="515"/>
      <c r="C3" s="515"/>
      <c r="D3" s="516"/>
      <c r="E3" s="521" t="s">
        <v>272</v>
      </c>
      <c r="F3" s="524" t="s">
        <v>273</v>
      </c>
      <c r="G3" s="455"/>
      <c r="H3" s="455"/>
      <c r="I3" s="455"/>
      <c r="J3" s="455"/>
      <c r="K3" s="455"/>
      <c r="L3" s="455"/>
      <c r="M3" s="455"/>
      <c r="N3" s="195"/>
      <c r="O3" s="21"/>
      <c r="P3" s="455" t="s">
        <v>274</v>
      </c>
      <c r="Q3" s="455"/>
      <c r="R3" s="455"/>
      <c r="S3" s="455"/>
      <c r="T3" s="455"/>
      <c r="U3" s="455"/>
      <c r="V3" s="21"/>
      <c r="W3" s="22"/>
      <c r="X3" s="525" t="s">
        <v>275</v>
      </c>
    </row>
    <row r="4" spans="1:24" ht="19.5" customHeight="1">
      <c r="A4" s="517"/>
      <c r="B4" s="517"/>
      <c r="C4" s="517"/>
      <c r="D4" s="518"/>
      <c r="E4" s="522"/>
      <c r="F4" s="528" t="s">
        <v>276</v>
      </c>
      <c r="G4" s="529" t="s">
        <v>277</v>
      </c>
      <c r="H4" s="530"/>
      <c r="I4" s="531"/>
      <c r="J4" s="528" t="s">
        <v>42</v>
      </c>
      <c r="K4" s="532" t="s">
        <v>278</v>
      </c>
      <c r="L4" s="532" t="s">
        <v>279</v>
      </c>
      <c r="M4" s="533" t="s">
        <v>56</v>
      </c>
      <c r="N4" s="535" t="s">
        <v>276</v>
      </c>
      <c r="O4" s="528" t="s">
        <v>76</v>
      </c>
      <c r="P4" s="528" t="s">
        <v>280</v>
      </c>
      <c r="Q4" s="528" t="s">
        <v>85</v>
      </c>
      <c r="R4" s="532" t="s">
        <v>281</v>
      </c>
      <c r="S4" s="532" t="s">
        <v>282</v>
      </c>
      <c r="T4" s="528" t="s">
        <v>95</v>
      </c>
      <c r="U4" s="528" t="s">
        <v>105</v>
      </c>
      <c r="V4" s="528" t="s">
        <v>102</v>
      </c>
      <c r="W4" s="528" t="s">
        <v>283</v>
      </c>
      <c r="X4" s="526"/>
    </row>
    <row r="5" spans="1:24" ht="45" customHeight="1">
      <c r="A5" s="519"/>
      <c r="B5" s="519"/>
      <c r="C5" s="519"/>
      <c r="D5" s="520"/>
      <c r="E5" s="523"/>
      <c r="F5" s="523"/>
      <c r="G5" s="69" t="s">
        <v>284</v>
      </c>
      <c r="H5" s="203" t="s">
        <v>285</v>
      </c>
      <c r="I5" s="203" t="s">
        <v>286</v>
      </c>
      <c r="J5" s="523"/>
      <c r="K5" s="523"/>
      <c r="L5" s="523"/>
      <c r="M5" s="534"/>
      <c r="N5" s="518"/>
      <c r="O5" s="522"/>
      <c r="P5" s="522"/>
      <c r="Q5" s="522"/>
      <c r="R5" s="522"/>
      <c r="S5" s="522"/>
      <c r="T5" s="522"/>
      <c r="U5" s="522"/>
      <c r="V5" s="522"/>
      <c r="W5" s="522"/>
      <c r="X5" s="527"/>
    </row>
    <row r="6" spans="1:24" ht="6.75" customHeight="1">
      <c r="A6" s="205"/>
      <c r="B6" s="205"/>
      <c r="C6" s="205"/>
      <c r="D6" s="197"/>
      <c r="E6" s="206"/>
      <c r="F6" s="207"/>
      <c r="G6" s="207"/>
      <c r="H6" s="208"/>
      <c r="I6" s="208"/>
      <c r="J6" s="207"/>
      <c r="K6" s="207"/>
      <c r="L6" s="207"/>
      <c r="M6" s="207"/>
      <c r="N6" s="209"/>
      <c r="O6" s="209"/>
      <c r="P6" s="209"/>
      <c r="Q6" s="209"/>
      <c r="R6" s="209"/>
      <c r="S6" s="209"/>
      <c r="T6" s="209"/>
      <c r="U6" s="209"/>
      <c r="V6" s="209"/>
      <c r="W6" s="210"/>
      <c r="X6" s="205"/>
    </row>
    <row r="7" spans="1:24" s="7" customFormat="1" ht="16.5" customHeight="1">
      <c r="A7" s="211" t="s">
        <v>287</v>
      </c>
      <c r="B7" s="212">
        <v>24</v>
      </c>
      <c r="C7" s="213" t="s">
        <v>288</v>
      </c>
      <c r="D7" s="105"/>
      <c r="E7" s="214">
        <v>296334912</v>
      </c>
      <c r="F7" s="215">
        <v>171011373</v>
      </c>
      <c r="G7" s="215">
        <v>65649117</v>
      </c>
      <c r="H7" s="215">
        <v>27852781</v>
      </c>
      <c r="I7" s="215">
        <v>31780398</v>
      </c>
      <c r="J7" s="215">
        <v>2282239</v>
      </c>
      <c r="K7" s="215">
        <v>6538156</v>
      </c>
      <c r="L7" s="215">
        <v>541843</v>
      </c>
      <c r="M7" s="215">
        <v>96000018</v>
      </c>
      <c r="N7" s="215">
        <v>125323539</v>
      </c>
      <c r="O7" s="215">
        <v>31382274</v>
      </c>
      <c r="P7" s="215">
        <v>22984757</v>
      </c>
      <c r="Q7" s="215">
        <v>1146953</v>
      </c>
      <c r="R7" s="215">
        <v>3726378</v>
      </c>
      <c r="S7" s="215">
        <v>6380085</v>
      </c>
      <c r="T7" s="215">
        <v>2022378</v>
      </c>
      <c r="U7" s="215">
        <v>21295762</v>
      </c>
      <c r="V7" s="215">
        <v>8252000</v>
      </c>
      <c r="W7" s="215">
        <v>28132952</v>
      </c>
      <c r="X7" s="112" t="s">
        <v>289</v>
      </c>
    </row>
    <row r="8" spans="1:24" s="7" customFormat="1" ht="16.5" customHeight="1">
      <c r="A8" s="105"/>
      <c r="B8" s="212">
        <v>25</v>
      </c>
      <c r="D8" s="105"/>
      <c r="E8" s="214">
        <v>310915463</v>
      </c>
      <c r="F8" s="215">
        <v>171378074</v>
      </c>
      <c r="G8" s="215">
        <v>65783627</v>
      </c>
      <c r="H8" s="215">
        <v>27801513</v>
      </c>
      <c r="I8" s="215">
        <v>31644842</v>
      </c>
      <c r="J8" s="215">
        <v>2174880</v>
      </c>
      <c r="K8" s="215">
        <v>6886072</v>
      </c>
      <c r="L8" s="215">
        <v>525690</v>
      </c>
      <c r="M8" s="215">
        <v>96007805</v>
      </c>
      <c r="N8" s="215">
        <v>139537389</v>
      </c>
      <c r="O8" s="215">
        <v>39036215</v>
      </c>
      <c r="P8" s="215">
        <v>22150673</v>
      </c>
      <c r="Q8" s="215">
        <v>1380358</v>
      </c>
      <c r="R8" s="215">
        <v>3819090</v>
      </c>
      <c r="S8" s="215">
        <v>6449512</v>
      </c>
      <c r="T8" s="215">
        <v>5895805</v>
      </c>
      <c r="U8" s="215">
        <v>19963018</v>
      </c>
      <c r="V8" s="215">
        <v>8068895</v>
      </c>
      <c r="W8" s="215">
        <v>32773823</v>
      </c>
      <c r="X8" s="112" t="s">
        <v>290</v>
      </c>
    </row>
    <row r="9" spans="1:24" s="7" customFormat="1" ht="16.5" customHeight="1">
      <c r="A9" s="105"/>
      <c r="B9" s="212">
        <v>26</v>
      </c>
      <c r="D9" s="105"/>
      <c r="E9" s="214">
        <v>311307733</v>
      </c>
      <c r="F9" s="215">
        <v>171522554</v>
      </c>
      <c r="G9" s="215">
        <v>66410714</v>
      </c>
      <c r="H9" s="215">
        <v>28495032</v>
      </c>
      <c r="I9" s="215">
        <v>31726457</v>
      </c>
      <c r="J9" s="215">
        <v>2074384</v>
      </c>
      <c r="K9" s="215">
        <v>8128587</v>
      </c>
      <c r="L9" s="215">
        <v>319434</v>
      </c>
      <c r="M9" s="215">
        <v>94589435</v>
      </c>
      <c r="N9" s="215">
        <v>139785179</v>
      </c>
      <c r="O9" s="215">
        <v>35657227</v>
      </c>
      <c r="P9" s="215">
        <v>24109617</v>
      </c>
      <c r="Q9" s="215">
        <v>1924139</v>
      </c>
      <c r="R9" s="215">
        <v>4688710</v>
      </c>
      <c r="S9" s="215">
        <v>5932697</v>
      </c>
      <c r="T9" s="215">
        <v>6579583</v>
      </c>
      <c r="U9" s="215">
        <v>21354928</v>
      </c>
      <c r="V9" s="215">
        <v>9416868</v>
      </c>
      <c r="W9" s="215">
        <v>30121410</v>
      </c>
      <c r="X9" s="112" t="s">
        <v>291</v>
      </c>
    </row>
    <row r="10" spans="1:24" s="7" customFormat="1" ht="16.5" customHeight="1">
      <c r="A10" s="105"/>
      <c r="B10" s="212">
        <v>27</v>
      </c>
      <c r="D10" s="105"/>
      <c r="E10" s="214">
        <v>315402572</v>
      </c>
      <c r="F10" s="215">
        <v>174508637</v>
      </c>
      <c r="G10" s="215">
        <v>65220981</v>
      </c>
      <c r="H10" s="215">
        <v>28366531</v>
      </c>
      <c r="I10" s="215">
        <v>30755706</v>
      </c>
      <c r="J10" s="215">
        <v>2175665</v>
      </c>
      <c r="K10" s="215">
        <v>12598348</v>
      </c>
      <c r="L10" s="215">
        <v>366140</v>
      </c>
      <c r="M10" s="215">
        <v>94147503</v>
      </c>
      <c r="N10" s="215">
        <v>140893935</v>
      </c>
      <c r="O10" s="215">
        <v>38347572</v>
      </c>
      <c r="P10" s="215">
        <v>23918706</v>
      </c>
      <c r="Q10" s="215">
        <v>1553291</v>
      </c>
      <c r="R10" s="215">
        <v>5612136</v>
      </c>
      <c r="S10" s="215">
        <v>5877915</v>
      </c>
      <c r="T10" s="215">
        <v>5603170</v>
      </c>
      <c r="U10" s="215">
        <v>22197419</v>
      </c>
      <c r="V10" s="215">
        <v>8349222</v>
      </c>
      <c r="W10" s="215">
        <v>29434504</v>
      </c>
      <c r="X10" s="112" t="s">
        <v>292</v>
      </c>
    </row>
    <row r="11" spans="1:24" s="44" customFormat="1" ht="16.5" customHeight="1">
      <c r="A11" s="105"/>
      <c r="B11" s="216">
        <v>28</v>
      </c>
      <c r="C11" s="7"/>
      <c r="D11" s="78"/>
      <c r="E11" s="217">
        <v>315914824</v>
      </c>
      <c r="F11" s="218">
        <v>171524854</v>
      </c>
      <c r="G11" s="218">
        <v>65988282</v>
      </c>
      <c r="H11" s="218">
        <v>28576679</v>
      </c>
      <c r="I11" s="218">
        <v>31132113</v>
      </c>
      <c r="J11" s="218">
        <v>2137493</v>
      </c>
      <c r="K11" s="218">
        <v>11133403</v>
      </c>
      <c r="L11" s="218">
        <v>392477</v>
      </c>
      <c r="M11" s="218">
        <v>91873199</v>
      </c>
      <c r="N11" s="218">
        <v>144389970</v>
      </c>
      <c r="O11" s="218">
        <v>40135701</v>
      </c>
      <c r="P11" s="218">
        <v>24259080</v>
      </c>
      <c r="Q11" s="218">
        <v>1295867</v>
      </c>
      <c r="R11" s="218">
        <v>5978001</v>
      </c>
      <c r="S11" s="218">
        <v>5674567</v>
      </c>
      <c r="T11" s="218">
        <v>6923685</v>
      </c>
      <c r="U11" s="218">
        <v>23753371</v>
      </c>
      <c r="V11" s="218">
        <v>8402734</v>
      </c>
      <c r="W11" s="219">
        <v>27966964</v>
      </c>
      <c r="X11" s="115" t="s">
        <v>293</v>
      </c>
    </row>
    <row r="12" spans="1:24" s="44" customFormat="1" ht="15" customHeight="1">
      <c r="A12" s="78"/>
      <c r="B12" s="78"/>
      <c r="C12" s="78"/>
      <c r="D12" s="78"/>
      <c r="E12" s="217"/>
      <c r="F12" s="220"/>
      <c r="G12" s="220"/>
      <c r="H12" s="220"/>
      <c r="I12" s="220"/>
      <c r="J12" s="220"/>
      <c r="K12" s="220"/>
      <c r="L12" s="220"/>
      <c r="M12" s="220"/>
      <c r="N12" s="220"/>
      <c r="O12" s="220"/>
      <c r="P12" s="220"/>
      <c r="Q12" s="220"/>
      <c r="R12" s="220"/>
      <c r="S12" s="220"/>
      <c r="T12" s="220"/>
      <c r="U12" s="220"/>
      <c r="V12" s="220"/>
      <c r="W12" s="220"/>
      <c r="X12" s="115"/>
    </row>
    <row r="13" spans="1:24" s="225" customFormat="1" ht="27.75" customHeight="1">
      <c r="A13" s="536" t="s">
        <v>294</v>
      </c>
      <c r="B13" s="536"/>
      <c r="C13" s="536"/>
      <c r="D13" s="221"/>
      <c r="E13" s="222">
        <v>100</v>
      </c>
      <c r="F13" s="223">
        <v>54.29465190275465</v>
      </c>
      <c r="G13" s="223">
        <v>20.88799796238748</v>
      </c>
      <c r="H13" s="223">
        <v>9.045691062601103</v>
      </c>
      <c r="I13" s="223">
        <v>9.854590742471775</v>
      </c>
      <c r="J13" s="223">
        <v>0.6766042102538372</v>
      </c>
      <c r="K13" s="223">
        <v>3.524178719767832</v>
      </c>
      <c r="L13" s="223">
        <v>0.12423506913369789</v>
      </c>
      <c r="M13" s="223">
        <v>29.081635941211797</v>
      </c>
      <c r="N13" s="223">
        <v>45.70534809724535</v>
      </c>
      <c r="O13" s="223">
        <v>12.70459565392221</v>
      </c>
      <c r="P13" s="223">
        <v>7.6789938796920785</v>
      </c>
      <c r="Q13" s="223">
        <v>0.41019505941259665</v>
      </c>
      <c r="R13" s="223">
        <v>1.8922825223295</v>
      </c>
      <c r="S13" s="223">
        <v>1.7962332150643239</v>
      </c>
      <c r="T13" s="223">
        <v>2.191630298424996</v>
      </c>
      <c r="U13" s="223">
        <v>7.518916238004709</v>
      </c>
      <c r="V13" s="223">
        <v>2.6598099746025214</v>
      </c>
      <c r="W13" s="223">
        <v>8.852691255792415</v>
      </c>
      <c r="X13" s="224" t="s">
        <v>295</v>
      </c>
    </row>
    <row r="14" spans="1:24" s="44" customFormat="1" ht="16.5" customHeight="1">
      <c r="A14" s="537" t="s">
        <v>296</v>
      </c>
      <c r="B14" s="537"/>
      <c r="C14" s="537"/>
      <c r="D14" s="227"/>
      <c r="E14" s="217">
        <v>206547768</v>
      </c>
      <c r="F14" s="218">
        <v>105599836</v>
      </c>
      <c r="G14" s="218">
        <v>51280750</v>
      </c>
      <c r="H14" s="218">
        <v>23151560</v>
      </c>
      <c r="I14" s="218">
        <v>23278773</v>
      </c>
      <c r="J14" s="218">
        <v>1331606</v>
      </c>
      <c r="K14" s="218">
        <v>8502558</v>
      </c>
      <c r="L14" s="218">
        <v>240613</v>
      </c>
      <c r="M14" s="218">
        <v>44244309</v>
      </c>
      <c r="N14" s="218">
        <v>100947932</v>
      </c>
      <c r="O14" s="218">
        <v>30331406</v>
      </c>
      <c r="P14" s="218">
        <v>14863807</v>
      </c>
      <c r="Q14" s="218">
        <v>721896</v>
      </c>
      <c r="R14" s="218">
        <v>4034326</v>
      </c>
      <c r="S14" s="218">
        <v>4154511</v>
      </c>
      <c r="T14" s="218">
        <v>3740398</v>
      </c>
      <c r="U14" s="218">
        <v>21975099</v>
      </c>
      <c r="V14" s="218">
        <v>3975280</v>
      </c>
      <c r="W14" s="219">
        <v>17151209</v>
      </c>
      <c r="X14" s="228" t="s">
        <v>297</v>
      </c>
    </row>
    <row r="15" spans="1:24" s="44" customFormat="1" ht="16.5" customHeight="1">
      <c r="A15" s="537" t="s">
        <v>298</v>
      </c>
      <c r="B15" s="537"/>
      <c r="C15" s="537"/>
      <c r="D15" s="229"/>
      <c r="E15" s="218">
        <v>109367056</v>
      </c>
      <c r="F15" s="218">
        <v>65925018</v>
      </c>
      <c r="G15" s="218">
        <v>14707532</v>
      </c>
      <c r="H15" s="218">
        <v>5425119</v>
      </c>
      <c r="I15" s="218">
        <v>7853340</v>
      </c>
      <c r="J15" s="218">
        <v>805887</v>
      </c>
      <c r="K15" s="218">
        <v>2630845</v>
      </c>
      <c r="L15" s="218">
        <v>151864</v>
      </c>
      <c r="M15" s="218">
        <v>47628890</v>
      </c>
      <c r="N15" s="218">
        <v>43442038</v>
      </c>
      <c r="O15" s="218">
        <v>9804295</v>
      </c>
      <c r="P15" s="218">
        <v>9395273</v>
      </c>
      <c r="Q15" s="218">
        <v>573971</v>
      </c>
      <c r="R15" s="218">
        <v>1943675</v>
      </c>
      <c r="S15" s="218">
        <v>1520056</v>
      </c>
      <c r="T15" s="218">
        <v>3183287</v>
      </c>
      <c r="U15" s="218">
        <v>1778272</v>
      </c>
      <c r="V15" s="218">
        <v>4427454</v>
      </c>
      <c r="W15" s="218">
        <v>10815755</v>
      </c>
      <c r="X15" s="228" t="s">
        <v>299</v>
      </c>
    </row>
    <row r="16" spans="1:24" s="44" customFormat="1" ht="31.5" customHeight="1">
      <c r="A16" s="227"/>
      <c r="B16" s="227"/>
      <c r="C16" s="227"/>
      <c r="D16" s="227"/>
      <c r="E16" s="76"/>
      <c r="F16" s="230"/>
      <c r="G16" s="77"/>
      <c r="H16" s="77"/>
      <c r="I16" s="77"/>
      <c r="J16" s="77"/>
      <c r="K16" s="77"/>
      <c r="L16" s="77"/>
      <c r="M16" s="77"/>
      <c r="N16" s="77"/>
      <c r="O16" s="77"/>
      <c r="P16" s="77"/>
      <c r="Q16" s="77"/>
      <c r="R16" s="77"/>
      <c r="S16" s="77"/>
      <c r="T16" s="77"/>
      <c r="U16" s="77"/>
      <c r="V16" s="77"/>
      <c r="W16" s="231"/>
      <c r="X16" s="228"/>
    </row>
    <row r="17" spans="1:24" s="7" customFormat="1" ht="16.5" customHeight="1">
      <c r="A17" s="232" t="s">
        <v>300</v>
      </c>
      <c r="B17" s="458" t="s">
        <v>301</v>
      </c>
      <c r="C17" s="458"/>
      <c r="D17" s="28"/>
      <c r="E17" s="214">
        <v>96883163</v>
      </c>
      <c r="F17" s="233">
        <v>51276844</v>
      </c>
      <c r="G17" s="233">
        <v>23125686</v>
      </c>
      <c r="H17" s="233">
        <v>10112179</v>
      </c>
      <c r="I17" s="233">
        <v>10604100</v>
      </c>
      <c r="J17" s="233">
        <v>610951</v>
      </c>
      <c r="K17" s="233">
        <v>3752965</v>
      </c>
      <c r="L17" s="233">
        <v>110968</v>
      </c>
      <c r="M17" s="233">
        <v>23676274</v>
      </c>
      <c r="N17" s="215">
        <v>45606319</v>
      </c>
      <c r="O17" s="215">
        <v>12771455</v>
      </c>
      <c r="P17" s="215">
        <v>6465530</v>
      </c>
      <c r="Q17" s="215">
        <v>290331</v>
      </c>
      <c r="R17" s="215">
        <v>1143586</v>
      </c>
      <c r="S17" s="215">
        <v>1974955</v>
      </c>
      <c r="T17" s="215">
        <v>1463643</v>
      </c>
      <c r="U17" s="215">
        <v>10115242</v>
      </c>
      <c r="V17" s="215">
        <v>1928505</v>
      </c>
      <c r="W17" s="215">
        <v>9453072</v>
      </c>
      <c r="X17" s="234" t="s">
        <v>302</v>
      </c>
    </row>
    <row r="18" spans="1:24" s="7" customFormat="1" ht="16.5" customHeight="1">
      <c r="A18" s="232" t="s">
        <v>303</v>
      </c>
      <c r="B18" s="458" t="s">
        <v>304</v>
      </c>
      <c r="C18" s="458"/>
      <c r="D18" s="28"/>
      <c r="E18" s="214">
        <v>63616877</v>
      </c>
      <c r="F18" s="233">
        <v>31521152</v>
      </c>
      <c r="G18" s="233">
        <v>18665200</v>
      </c>
      <c r="H18" s="233">
        <v>8887731</v>
      </c>
      <c r="I18" s="233">
        <v>8226683</v>
      </c>
      <c r="J18" s="233">
        <v>385181</v>
      </c>
      <c r="K18" s="233">
        <v>2971804</v>
      </c>
      <c r="L18" s="233">
        <v>71551</v>
      </c>
      <c r="M18" s="233">
        <v>9427416</v>
      </c>
      <c r="N18" s="215">
        <v>32095725</v>
      </c>
      <c r="O18" s="215">
        <v>10681938</v>
      </c>
      <c r="P18" s="215">
        <v>4684822</v>
      </c>
      <c r="Q18" s="215">
        <v>276862</v>
      </c>
      <c r="R18" s="215">
        <v>1453683</v>
      </c>
      <c r="S18" s="215">
        <v>1452778</v>
      </c>
      <c r="T18" s="215">
        <v>534636</v>
      </c>
      <c r="U18" s="215">
        <v>7702555</v>
      </c>
      <c r="V18" s="215">
        <v>832608</v>
      </c>
      <c r="W18" s="215">
        <v>4475843</v>
      </c>
      <c r="X18" s="234" t="s">
        <v>305</v>
      </c>
    </row>
    <row r="19" spans="1:24" s="7" customFormat="1" ht="16.5" customHeight="1">
      <c r="A19" s="232" t="s">
        <v>306</v>
      </c>
      <c r="B19" s="458" t="s">
        <v>307</v>
      </c>
      <c r="C19" s="458"/>
      <c r="D19" s="28"/>
      <c r="E19" s="214">
        <v>29617586</v>
      </c>
      <c r="F19" s="233">
        <v>14386012</v>
      </c>
      <c r="G19" s="233">
        <v>5567558</v>
      </c>
      <c r="H19" s="233">
        <v>2317221</v>
      </c>
      <c r="I19" s="233">
        <v>2722298</v>
      </c>
      <c r="J19" s="233">
        <v>211163</v>
      </c>
      <c r="K19" s="233">
        <v>978104</v>
      </c>
      <c r="L19" s="233">
        <v>39380</v>
      </c>
      <c r="M19" s="233">
        <v>7589807</v>
      </c>
      <c r="N19" s="215">
        <v>15231574</v>
      </c>
      <c r="O19" s="215">
        <v>4311758</v>
      </c>
      <c r="P19" s="215">
        <v>2607529</v>
      </c>
      <c r="Q19" s="215">
        <v>118004</v>
      </c>
      <c r="R19" s="215">
        <v>836840</v>
      </c>
      <c r="S19" s="215">
        <v>332188</v>
      </c>
      <c r="T19" s="215">
        <v>1344427</v>
      </c>
      <c r="U19" s="215">
        <v>2681473</v>
      </c>
      <c r="V19" s="215">
        <v>843961</v>
      </c>
      <c r="W19" s="215">
        <v>2155394</v>
      </c>
      <c r="X19" s="234" t="s">
        <v>308</v>
      </c>
    </row>
    <row r="20" spans="1:24" s="7" customFormat="1" ht="16.5" customHeight="1">
      <c r="A20" s="232" t="s">
        <v>309</v>
      </c>
      <c r="B20" s="458" t="s">
        <v>310</v>
      </c>
      <c r="C20" s="458"/>
      <c r="D20" s="28"/>
      <c r="E20" s="214">
        <v>16430142</v>
      </c>
      <c r="F20" s="233">
        <v>8415828</v>
      </c>
      <c r="G20" s="233">
        <v>3922306</v>
      </c>
      <c r="H20" s="233">
        <v>1834429</v>
      </c>
      <c r="I20" s="233">
        <v>1725692</v>
      </c>
      <c r="J20" s="233">
        <v>124311</v>
      </c>
      <c r="K20" s="233">
        <v>799685</v>
      </c>
      <c r="L20" s="233">
        <v>18714</v>
      </c>
      <c r="M20" s="233">
        <v>3550812</v>
      </c>
      <c r="N20" s="215">
        <v>8014314</v>
      </c>
      <c r="O20" s="215">
        <v>2566255</v>
      </c>
      <c r="P20" s="215">
        <v>1105926</v>
      </c>
      <c r="Q20" s="215">
        <v>36699</v>
      </c>
      <c r="R20" s="215">
        <v>600217</v>
      </c>
      <c r="S20" s="215">
        <v>394590</v>
      </c>
      <c r="T20" s="215">
        <v>397692</v>
      </c>
      <c r="U20" s="215">
        <v>1475829</v>
      </c>
      <c r="V20" s="215">
        <v>370206</v>
      </c>
      <c r="W20" s="215">
        <v>1066900</v>
      </c>
      <c r="X20" s="234" t="s">
        <v>311</v>
      </c>
    </row>
    <row r="21" spans="1:24" s="44" customFormat="1" ht="34.5" customHeight="1">
      <c r="A21" s="235" t="s">
        <v>312</v>
      </c>
      <c r="B21" s="457" t="s">
        <v>313</v>
      </c>
      <c r="C21" s="457"/>
      <c r="D21" s="45"/>
      <c r="E21" s="217">
        <v>6786618</v>
      </c>
      <c r="F21" s="220">
        <v>4226111</v>
      </c>
      <c r="G21" s="220">
        <v>1012429</v>
      </c>
      <c r="H21" s="220">
        <v>409414</v>
      </c>
      <c r="I21" s="220">
        <v>482092</v>
      </c>
      <c r="J21" s="220">
        <v>43941</v>
      </c>
      <c r="K21" s="220">
        <v>199032</v>
      </c>
      <c r="L21" s="220">
        <v>8353</v>
      </c>
      <c r="M21" s="220">
        <v>2962356</v>
      </c>
      <c r="N21" s="218">
        <v>2560507</v>
      </c>
      <c r="O21" s="220">
        <v>733782</v>
      </c>
      <c r="P21" s="220">
        <v>649002</v>
      </c>
      <c r="Q21" s="220">
        <v>46932</v>
      </c>
      <c r="R21" s="220">
        <v>50350</v>
      </c>
      <c r="S21" s="220">
        <v>115295</v>
      </c>
      <c r="T21" s="220">
        <v>311505</v>
      </c>
      <c r="U21" s="220">
        <v>59518</v>
      </c>
      <c r="V21" s="220">
        <v>65189</v>
      </c>
      <c r="W21" s="220">
        <v>528934</v>
      </c>
      <c r="X21" s="236" t="s">
        <v>312</v>
      </c>
    </row>
    <row r="22" spans="1:24" s="7" customFormat="1" ht="16.5" customHeight="1">
      <c r="A22" s="232" t="s">
        <v>314</v>
      </c>
      <c r="B22" s="458" t="s">
        <v>315</v>
      </c>
      <c r="C22" s="458"/>
      <c r="D22" s="28"/>
      <c r="E22" s="214">
        <v>6786618</v>
      </c>
      <c r="F22" s="233">
        <v>4226111</v>
      </c>
      <c r="G22" s="233">
        <v>1012429</v>
      </c>
      <c r="H22" s="233">
        <v>409414</v>
      </c>
      <c r="I22" s="233">
        <v>482092</v>
      </c>
      <c r="J22" s="233">
        <v>43941</v>
      </c>
      <c r="K22" s="233">
        <v>199032</v>
      </c>
      <c r="L22" s="233">
        <v>8353</v>
      </c>
      <c r="M22" s="233">
        <v>2962356</v>
      </c>
      <c r="N22" s="215">
        <v>2560507</v>
      </c>
      <c r="O22" s="215">
        <v>733782</v>
      </c>
      <c r="P22" s="215">
        <v>649002</v>
      </c>
      <c r="Q22" s="215">
        <v>46932</v>
      </c>
      <c r="R22" s="215">
        <v>50350</v>
      </c>
      <c r="S22" s="215">
        <v>115295</v>
      </c>
      <c r="T22" s="215">
        <v>311505</v>
      </c>
      <c r="U22" s="215">
        <v>59518</v>
      </c>
      <c r="V22" s="215">
        <v>65189</v>
      </c>
      <c r="W22" s="215">
        <v>528934</v>
      </c>
      <c r="X22" s="234" t="s">
        <v>316</v>
      </c>
    </row>
    <row r="23" spans="1:24" s="44" customFormat="1" ht="34.5" customHeight="1">
      <c r="A23" s="235" t="s">
        <v>317</v>
      </c>
      <c r="B23" s="457" t="s">
        <v>318</v>
      </c>
      <c r="C23" s="457"/>
      <c r="D23" s="45"/>
      <c r="E23" s="217">
        <v>22257029</v>
      </c>
      <c r="F23" s="220">
        <v>13325105</v>
      </c>
      <c r="G23" s="218">
        <v>2274968</v>
      </c>
      <c r="H23" s="218">
        <v>914755</v>
      </c>
      <c r="I23" s="218">
        <v>1122684</v>
      </c>
      <c r="J23" s="218">
        <v>119485</v>
      </c>
      <c r="K23" s="218">
        <v>469758</v>
      </c>
      <c r="L23" s="218">
        <v>22988</v>
      </c>
      <c r="M23" s="218">
        <v>10437906</v>
      </c>
      <c r="N23" s="218">
        <v>8931924</v>
      </c>
      <c r="O23" s="218">
        <v>2123048</v>
      </c>
      <c r="P23" s="218">
        <v>1836721</v>
      </c>
      <c r="Q23" s="218">
        <v>99930</v>
      </c>
      <c r="R23" s="218">
        <v>162017</v>
      </c>
      <c r="S23" s="218">
        <v>225619</v>
      </c>
      <c r="T23" s="218">
        <v>184340</v>
      </c>
      <c r="U23" s="218">
        <v>237143</v>
      </c>
      <c r="V23" s="218">
        <v>1131897</v>
      </c>
      <c r="W23" s="218">
        <v>2931209</v>
      </c>
      <c r="X23" s="236" t="s">
        <v>317</v>
      </c>
    </row>
    <row r="24" spans="1:24" s="7" customFormat="1" ht="16.5" customHeight="1">
      <c r="A24" s="232" t="s">
        <v>319</v>
      </c>
      <c r="B24" s="458" t="s">
        <v>320</v>
      </c>
      <c r="C24" s="458"/>
      <c r="D24" s="28"/>
      <c r="E24" s="214">
        <v>3701178</v>
      </c>
      <c r="F24" s="233">
        <v>2270090</v>
      </c>
      <c r="G24" s="233">
        <v>242339</v>
      </c>
      <c r="H24" s="233">
        <v>103184</v>
      </c>
      <c r="I24" s="233">
        <v>118494</v>
      </c>
      <c r="J24" s="233">
        <v>18550</v>
      </c>
      <c r="K24" s="233">
        <v>57909</v>
      </c>
      <c r="L24" s="233">
        <v>3912</v>
      </c>
      <c r="M24" s="233">
        <v>1947380</v>
      </c>
      <c r="N24" s="215">
        <v>1431088</v>
      </c>
      <c r="O24" s="215">
        <v>338515</v>
      </c>
      <c r="P24" s="215">
        <v>273786</v>
      </c>
      <c r="Q24" s="215">
        <v>21722</v>
      </c>
      <c r="R24" s="215">
        <v>33752</v>
      </c>
      <c r="S24" s="215">
        <v>39804</v>
      </c>
      <c r="T24" s="215">
        <v>51751</v>
      </c>
      <c r="U24" s="215">
        <v>75962</v>
      </c>
      <c r="V24" s="215">
        <v>286987</v>
      </c>
      <c r="W24" s="215">
        <v>308809</v>
      </c>
      <c r="X24" s="234" t="s">
        <v>321</v>
      </c>
    </row>
    <row r="25" spans="1:24" s="7" customFormat="1" ht="16.5" customHeight="1">
      <c r="A25" s="232" t="s">
        <v>322</v>
      </c>
      <c r="B25" s="458" t="s">
        <v>323</v>
      </c>
      <c r="C25" s="458"/>
      <c r="D25" s="28"/>
      <c r="E25" s="214">
        <v>6904829</v>
      </c>
      <c r="F25" s="233">
        <v>3847208</v>
      </c>
      <c r="G25" s="233">
        <v>726917</v>
      </c>
      <c r="H25" s="233">
        <v>234751</v>
      </c>
      <c r="I25" s="233">
        <v>426736</v>
      </c>
      <c r="J25" s="233">
        <v>26605</v>
      </c>
      <c r="K25" s="233">
        <v>127662</v>
      </c>
      <c r="L25" s="233">
        <v>5206</v>
      </c>
      <c r="M25" s="233">
        <v>2960818</v>
      </c>
      <c r="N25" s="215">
        <v>3057621</v>
      </c>
      <c r="O25" s="215">
        <v>747482</v>
      </c>
      <c r="P25" s="215">
        <v>517317</v>
      </c>
      <c r="Q25" s="215">
        <v>27870</v>
      </c>
      <c r="R25" s="215">
        <v>23673</v>
      </c>
      <c r="S25" s="215">
        <v>70118</v>
      </c>
      <c r="T25" s="215">
        <v>98995</v>
      </c>
      <c r="U25" s="215">
        <v>83342</v>
      </c>
      <c r="V25" s="215">
        <v>259324</v>
      </c>
      <c r="W25" s="215">
        <v>1229500</v>
      </c>
      <c r="X25" s="234" t="s">
        <v>324</v>
      </c>
    </row>
    <row r="26" spans="1:24" s="7" customFormat="1" ht="16.5" customHeight="1">
      <c r="A26" s="232" t="s">
        <v>325</v>
      </c>
      <c r="B26" s="458" t="s">
        <v>326</v>
      </c>
      <c r="C26" s="458"/>
      <c r="D26" s="28"/>
      <c r="E26" s="214">
        <v>11651022</v>
      </c>
      <c r="F26" s="233">
        <v>7207807</v>
      </c>
      <c r="G26" s="233">
        <v>1305712</v>
      </c>
      <c r="H26" s="233">
        <v>576820</v>
      </c>
      <c r="I26" s="233">
        <v>577454</v>
      </c>
      <c r="J26" s="233">
        <v>74330</v>
      </c>
      <c r="K26" s="233">
        <v>284187</v>
      </c>
      <c r="L26" s="233">
        <v>13870</v>
      </c>
      <c r="M26" s="233">
        <v>5529708</v>
      </c>
      <c r="N26" s="215">
        <v>4443215</v>
      </c>
      <c r="O26" s="215">
        <v>1037051</v>
      </c>
      <c r="P26" s="215">
        <v>1045618</v>
      </c>
      <c r="Q26" s="215">
        <v>50338</v>
      </c>
      <c r="R26" s="215">
        <v>104592</v>
      </c>
      <c r="S26" s="215">
        <v>115697</v>
      </c>
      <c r="T26" s="215">
        <v>33594</v>
      </c>
      <c r="U26" s="215">
        <v>77839</v>
      </c>
      <c r="V26" s="215">
        <v>585586</v>
      </c>
      <c r="W26" s="215">
        <v>1392900</v>
      </c>
      <c r="X26" s="234" t="s">
        <v>327</v>
      </c>
    </row>
    <row r="27" spans="1:24" s="44" customFormat="1" ht="34.5" customHeight="1">
      <c r="A27" s="235" t="s">
        <v>328</v>
      </c>
      <c r="B27" s="457" t="s">
        <v>329</v>
      </c>
      <c r="C27" s="457"/>
      <c r="D27" s="45"/>
      <c r="E27" s="217">
        <v>37459432</v>
      </c>
      <c r="F27" s="220">
        <v>21416696</v>
      </c>
      <c r="G27" s="218">
        <v>5165517</v>
      </c>
      <c r="H27" s="218">
        <v>2049545</v>
      </c>
      <c r="I27" s="218">
        <v>2524365</v>
      </c>
      <c r="J27" s="218">
        <v>300058</v>
      </c>
      <c r="K27" s="218">
        <v>980745</v>
      </c>
      <c r="L27" s="218">
        <v>56013</v>
      </c>
      <c r="M27" s="218">
        <v>14914363</v>
      </c>
      <c r="N27" s="218">
        <v>16042736</v>
      </c>
      <c r="O27" s="218">
        <v>3861404</v>
      </c>
      <c r="P27" s="218">
        <v>3063814</v>
      </c>
      <c r="Q27" s="218">
        <v>89164</v>
      </c>
      <c r="R27" s="218">
        <v>1102775</v>
      </c>
      <c r="S27" s="218">
        <v>560112</v>
      </c>
      <c r="T27" s="218">
        <v>2435053</v>
      </c>
      <c r="U27" s="218">
        <v>711372</v>
      </c>
      <c r="V27" s="218">
        <v>1021243</v>
      </c>
      <c r="W27" s="218">
        <v>3197799</v>
      </c>
      <c r="X27" s="236" t="s">
        <v>330</v>
      </c>
    </row>
    <row r="28" spans="1:24" s="7" customFormat="1" ht="16.5" customHeight="1">
      <c r="A28" s="232" t="s">
        <v>331</v>
      </c>
      <c r="B28" s="458" t="s">
        <v>332</v>
      </c>
      <c r="C28" s="458"/>
      <c r="D28" s="28"/>
      <c r="E28" s="214">
        <v>4955940</v>
      </c>
      <c r="F28" s="233">
        <v>3062550</v>
      </c>
      <c r="G28" s="233">
        <v>673298</v>
      </c>
      <c r="H28" s="233">
        <v>217330</v>
      </c>
      <c r="I28" s="233">
        <v>355851</v>
      </c>
      <c r="J28" s="233">
        <v>41927</v>
      </c>
      <c r="K28" s="233">
        <v>117561</v>
      </c>
      <c r="L28" s="233">
        <v>7824</v>
      </c>
      <c r="M28" s="233">
        <v>2221940</v>
      </c>
      <c r="N28" s="215">
        <v>1893390</v>
      </c>
      <c r="O28" s="215">
        <v>360752</v>
      </c>
      <c r="P28" s="215">
        <v>576176</v>
      </c>
      <c r="Q28" s="215">
        <v>34572</v>
      </c>
      <c r="R28" s="215">
        <v>177563</v>
      </c>
      <c r="S28" s="215">
        <v>56253</v>
      </c>
      <c r="T28" s="215">
        <v>143948</v>
      </c>
      <c r="U28" s="215">
        <v>68193</v>
      </c>
      <c r="V28" s="215">
        <v>91333</v>
      </c>
      <c r="W28" s="215">
        <v>384600</v>
      </c>
      <c r="X28" s="234" t="s">
        <v>333</v>
      </c>
    </row>
    <row r="29" spans="1:24" s="7" customFormat="1" ht="16.5" customHeight="1">
      <c r="A29" s="232" t="s">
        <v>334</v>
      </c>
      <c r="B29" s="458" t="s">
        <v>335</v>
      </c>
      <c r="C29" s="458"/>
      <c r="D29" s="28"/>
      <c r="E29" s="214">
        <v>11006025</v>
      </c>
      <c r="F29" s="233">
        <v>6269781</v>
      </c>
      <c r="G29" s="233">
        <v>1435508</v>
      </c>
      <c r="H29" s="233">
        <v>612001</v>
      </c>
      <c r="I29" s="233">
        <v>648294</v>
      </c>
      <c r="J29" s="233">
        <v>65861</v>
      </c>
      <c r="K29" s="233">
        <v>280541</v>
      </c>
      <c r="L29" s="233">
        <v>12282</v>
      </c>
      <c r="M29" s="233">
        <v>4475589</v>
      </c>
      <c r="N29" s="215">
        <v>4736244</v>
      </c>
      <c r="O29" s="215">
        <v>1150277</v>
      </c>
      <c r="P29" s="215">
        <v>666254</v>
      </c>
      <c r="Q29" s="215">
        <v>19933</v>
      </c>
      <c r="R29" s="215">
        <v>181316</v>
      </c>
      <c r="S29" s="215">
        <v>173793</v>
      </c>
      <c r="T29" s="215">
        <v>426010</v>
      </c>
      <c r="U29" s="215">
        <v>293275</v>
      </c>
      <c r="V29" s="215">
        <v>344605</v>
      </c>
      <c r="W29" s="215">
        <v>1480781</v>
      </c>
      <c r="X29" s="234" t="s">
        <v>336</v>
      </c>
    </row>
    <row r="30" spans="1:24" s="7" customFormat="1" ht="16.5" customHeight="1">
      <c r="A30" s="232" t="s">
        <v>337</v>
      </c>
      <c r="B30" s="458" t="s">
        <v>338</v>
      </c>
      <c r="C30" s="458"/>
      <c r="D30" s="28"/>
      <c r="E30" s="214">
        <v>11505861</v>
      </c>
      <c r="F30" s="233">
        <v>6519373</v>
      </c>
      <c r="G30" s="233">
        <v>1699859</v>
      </c>
      <c r="H30" s="233">
        <v>654114</v>
      </c>
      <c r="I30" s="233">
        <v>881403</v>
      </c>
      <c r="J30" s="233">
        <v>104854</v>
      </c>
      <c r="K30" s="233">
        <v>326870</v>
      </c>
      <c r="L30" s="233">
        <v>19609</v>
      </c>
      <c r="M30" s="233">
        <v>4368181</v>
      </c>
      <c r="N30" s="215">
        <v>4986488</v>
      </c>
      <c r="O30" s="215">
        <v>1259251</v>
      </c>
      <c r="P30" s="215">
        <v>939767</v>
      </c>
      <c r="Q30" s="215">
        <v>17446</v>
      </c>
      <c r="R30" s="215">
        <v>357176</v>
      </c>
      <c r="S30" s="215">
        <v>213551</v>
      </c>
      <c r="T30" s="215">
        <v>1170282</v>
      </c>
      <c r="U30" s="215">
        <v>164438</v>
      </c>
      <c r="V30" s="215">
        <v>244057</v>
      </c>
      <c r="W30" s="215">
        <v>620520</v>
      </c>
      <c r="X30" s="234" t="s">
        <v>339</v>
      </c>
    </row>
    <row r="31" spans="1:24" s="7" customFormat="1" ht="16.5" customHeight="1">
      <c r="A31" s="232" t="s">
        <v>340</v>
      </c>
      <c r="B31" s="458" t="s">
        <v>341</v>
      </c>
      <c r="C31" s="458"/>
      <c r="D31" s="28"/>
      <c r="E31" s="214">
        <v>9991606</v>
      </c>
      <c r="F31" s="233">
        <v>5564992</v>
      </c>
      <c r="G31" s="233">
        <v>1356852</v>
      </c>
      <c r="H31" s="233">
        <v>566100</v>
      </c>
      <c r="I31" s="233">
        <v>638817</v>
      </c>
      <c r="J31" s="233">
        <v>87416</v>
      </c>
      <c r="K31" s="233">
        <v>255773</v>
      </c>
      <c r="L31" s="233">
        <v>16298</v>
      </c>
      <c r="M31" s="233">
        <v>3848653</v>
      </c>
      <c r="N31" s="215">
        <v>4426614</v>
      </c>
      <c r="O31" s="215">
        <v>1091124</v>
      </c>
      <c r="P31" s="215">
        <v>881617</v>
      </c>
      <c r="Q31" s="215">
        <v>17213</v>
      </c>
      <c r="R31" s="215">
        <v>386720</v>
      </c>
      <c r="S31" s="215">
        <v>116515</v>
      </c>
      <c r="T31" s="215">
        <v>694813</v>
      </c>
      <c r="U31" s="215">
        <v>185466</v>
      </c>
      <c r="V31" s="215">
        <v>341248</v>
      </c>
      <c r="W31" s="215">
        <v>711898</v>
      </c>
      <c r="X31" s="234" t="s">
        <v>342</v>
      </c>
    </row>
    <row r="32" spans="1:24" s="44" customFormat="1" ht="35.25" customHeight="1">
      <c r="A32" s="235" t="s">
        <v>343</v>
      </c>
      <c r="B32" s="457" t="s">
        <v>344</v>
      </c>
      <c r="C32" s="457"/>
      <c r="D32" s="45"/>
      <c r="E32" s="217">
        <v>28798028</v>
      </c>
      <c r="F32" s="220">
        <v>18411579</v>
      </c>
      <c r="G32" s="218">
        <v>4698860</v>
      </c>
      <c r="H32" s="218">
        <v>1682928</v>
      </c>
      <c r="I32" s="218">
        <v>2633931</v>
      </c>
      <c r="J32" s="218">
        <v>229720</v>
      </c>
      <c r="K32" s="218">
        <v>774577</v>
      </c>
      <c r="L32" s="218">
        <v>43536</v>
      </c>
      <c r="M32" s="218">
        <v>12664886</v>
      </c>
      <c r="N32" s="218">
        <v>10386449</v>
      </c>
      <c r="O32" s="218">
        <v>2225044</v>
      </c>
      <c r="P32" s="218">
        <v>2313093</v>
      </c>
      <c r="Q32" s="218">
        <v>223169</v>
      </c>
      <c r="R32" s="218">
        <v>563622</v>
      </c>
      <c r="S32" s="218">
        <v>480409</v>
      </c>
      <c r="T32" s="218">
        <v>186343</v>
      </c>
      <c r="U32" s="218">
        <v>351458</v>
      </c>
      <c r="V32" s="218">
        <v>1317723</v>
      </c>
      <c r="W32" s="218">
        <v>2725588</v>
      </c>
      <c r="X32" s="236" t="s">
        <v>345</v>
      </c>
    </row>
    <row r="33" spans="1:24" s="7" customFormat="1" ht="16.5" customHeight="1">
      <c r="A33" s="232" t="s">
        <v>346</v>
      </c>
      <c r="B33" s="458" t="s">
        <v>347</v>
      </c>
      <c r="C33" s="458"/>
      <c r="D33" s="28"/>
      <c r="E33" s="214">
        <v>2170438</v>
      </c>
      <c r="F33" s="233">
        <v>1394111</v>
      </c>
      <c r="G33" s="233">
        <v>922911</v>
      </c>
      <c r="H33" s="233">
        <v>221572</v>
      </c>
      <c r="I33" s="233">
        <v>670927</v>
      </c>
      <c r="J33" s="233">
        <v>11441</v>
      </c>
      <c r="K33" s="233">
        <v>75474</v>
      </c>
      <c r="L33" s="233">
        <v>2126</v>
      </c>
      <c r="M33" s="233">
        <v>382159</v>
      </c>
      <c r="N33" s="215">
        <v>776327</v>
      </c>
      <c r="O33" s="215">
        <v>179490</v>
      </c>
      <c r="P33" s="215">
        <v>119300</v>
      </c>
      <c r="Q33" s="215">
        <v>7296</v>
      </c>
      <c r="R33" s="215">
        <v>48832</v>
      </c>
      <c r="S33" s="215">
        <v>66654</v>
      </c>
      <c r="T33" s="215">
        <v>11901</v>
      </c>
      <c r="U33" s="215">
        <v>20280</v>
      </c>
      <c r="V33" s="215">
        <v>87586</v>
      </c>
      <c r="W33" s="215">
        <v>234988</v>
      </c>
      <c r="X33" s="234" t="s">
        <v>348</v>
      </c>
    </row>
    <row r="34" spans="1:24" s="7" customFormat="1" ht="16.5" customHeight="1">
      <c r="A34" s="232" t="s">
        <v>349</v>
      </c>
      <c r="B34" s="458" t="s">
        <v>350</v>
      </c>
      <c r="C34" s="458"/>
      <c r="D34" s="28"/>
      <c r="E34" s="214">
        <v>11890856</v>
      </c>
      <c r="F34" s="233">
        <v>7183821</v>
      </c>
      <c r="G34" s="233">
        <v>1481766</v>
      </c>
      <c r="H34" s="233">
        <v>591013</v>
      </c>
      <c r="I34" s="233">
        <v>762701</v>
      </c>
      <c r="J34" s="233">
        <v>93375</v>
      </c>
      <c r="K34" s="233">
        <v>287160</v>
      </c>
      <c r="L34" s="233">
        <v>17507</v>
      </c>
      <c r="M34" s="233">
        <v>5304013</v>
      </c>
      <c r="N34" s="215">
        <v>4707035</v>
      </c>
      <c r="O34" s="215">
        <v>711239</v>
      </c>
      <c r="P34" s="215">
        <v>1057530</v>
      </c>
      <c r="Q34" s="215">
        <v>125125</v>
      </c>
      <c r="R34" s="215">
        <v>253804</v>
      </c>
      <c r="S34" s="215">
        <v>189056</v>
      </c>
      <c r="T34" s="215">
        <v>128530</v>
      </c>
      <c r="U34" s="215">
        <v>110434</v>
      </c>
      <c r="V34" s="215">
        <v>757317</v>
      </c>
      <c r="W34" s="215">
        <v>1374000</v>
      </c>
      <c r="X34" s="234" t="s">
        <v>351</v>
      </c>
    </row>
    <row r="35" spans="1:24" s="7" customFormat="1" ht="16.5" customHeight="1">
      <c r="A35" s="232" t="s">
        <v>352</v>
      </c>
      <c r="B35" s="458" t="s">
        <v>353</v>
      </c>
      <c r="C35" s="458"/>
      <c r="D35" s="28"/>
      <c r="E35" s="214">
        <v>6863920</v>
      </c>
      <c r="F35" s="233">
        <v>4669840</v>
      </c>
      <c r="G35" s="233">
        <v>927970</v>
      </c>
      <c r="H35" s="233">
        <v>396361</v>
      </c>
      <c r="I35" s="233">
        <v>436513</v>
      </c>
      <c r="J35" s="233">
        <v>62547</v>
      </c>
      <c r="K35" s="233">
        <v>191848</v>
      </c>
      <c r="L35" s="233">
        <v>12275</v>
      </c>
      <c r="M35" s="233">
        <v>3475200</v>
      </c>
      <c r="N35" s="215">
        <v>2194080</v>
      </c>
      <c r="O35" s="215">
        <v>645703</v>
      </c>
      <c r="P35" s="215">
        <v>537666</v>
      </c>
      <c r="Q35" s="215">
        <v>48771</v>
      </c>
      <c r="R35" s="215">
        <v>138460</v>
      </c>
      <c r="S35" s="215">
        <v>84936</v>
      </c>
      <c r="T35" s="215">
        <v>8298</v>
      </c>
      <c r="U35" s="215">
        <v>68291</v>
      </c>
      <c r="V35" s="215">
        <v>221455</v>
      </c>
      <c r="W35" s="215">
        <v>440500</v>
      </c>
      <c r="X35" s="234" t="s">
        <v>354</v>
      </c>
    </row>
    <row r="36" spans="1:24" s="7" customFormat="1" ht="16.5" customHeight="1">
      <c r="A36" s="232" t="s">
        <v>355</v>
      </c>
      <c r="B36" s="458" t="s">
        <v>356</v>
      </c>
      <c r="C36" s="458"/>
      <c r="D36" s="28"/>
      <c r="E36" s="214">
        <v>7872814</v>
      </c>
      <c r="F36" s="233">
        <v>5163807</v>
      </c>
      <c r="G36" s="233">
        <v>1366213</v>
      </c>
      <c r="H36" s="233">
        <v>473982</v>
      </c>
      <c r="I36" s="233">
        <v>763790</v>
      </c>
      <c r="J36" s="233">
        <v>62357</v>
      </c>
      <c r="K36" s="233">
        <v>220095</v>
      </c>
      <c r="L36" s="233">
        <v>11628</v>
      </c>
      <c r="M36" s="233">
        <v>3503514</v>
      </c>
      <c r="N36" s="215">
        <v>2709007</v>
      </c>
      <c r="O36" s="215">
        <v>688612</v>
      </c>
      <c r="P36" s="215">
        <v>598597</v>
      </c>
      <c r="Q36" s="215">
        <v>41977</v>
      </c>
      <c r="R36" s="215">
        <v>122526</v>
      </c>
      <c r="S36" s="215">
        <v>139763</v>
      </c>
      <c r="T36" s="215">
        <v>37614</v>
      </c>
      <c r="U36" s="215">
        <v>152453</v>
      </c>
      <c r="V36" s="215">
        <v>251365</v>
      </c>
      <c r="W36" s="215">
        <v>676100</v>
      </c>
      <c r="X36" s="234" t="s">
        <v>357</v>
      </c>
    </row>
    <row r="37" spans="1:24" s="44" customFormat="1" ht="34.5" customHeight="1">
      <c r="A37" s="235" t="s">
        <v>358</v>
      </c>
      <c r="B37" s="457" t="s">
        <v>359</v>
      </c>
      <c r="C37" s="457"/>
      <c r="D37" s="45"/>
      <c r="E37" s="217">
        <v>14065949</v>
      </c>
      <c r="F37" s="220">
        <v>8545527</v>
      </c>
      <c r="G37" s="220">
        <v>1555758</v>
      </c>
      <c r="H37" s="220">
        <v>368477</v>
      </c>
      <c r="I37" s="220">
        <v>1090268</v>
      </c>
      <c r="J37" s="220">
        <v>112683</v>
      </c>
      <c r="K37" s="220">
        <v>206733</v>
      </c>
      <c r="L37" s="220">
        <v>20974</v>
      </c>
      <c r="M37" s="220">
        <v>6649379</v>
      </c>
      <c r="N37" s="218">
        <v>5520422</v>
      </c>
      <c r="O37" s="220">
        <v>861017</v>
      </c>
      <c r="P37" s="220">
        <v>1532643</v>
      </c>
      <c r="Q37" s="220">
        <v>114776</v>
      </c>
      <c r="R37" s="220">
        <v>64911</v>
      </c>
      <c r="S37" s="220">
        <v>138621</v>
      </c>
      <c r="T37" s="220">
        <v>66046</v>
      </c>
      <c r="U37" s="220">
        <v>418781</v>
      </c>
      <c r="V37" s="220">
        <v>891402</v>
      </c>
      <c r="W37" s="220">
        <v>1432225</v>
      </c>
      <c r="X37" s="236" t="s">
        <v>360</v>
      </c>
    </row>
    <row r="38" spans="1:24" s="7" customFormat="1" ht="16.5" customHeight="1">
      <c r="A38" s="232" t="s">
        <v>361</v>
      </c>
      <c r="B38" s="458" t="s">
        <v>362</v>
      </c>
      <c r="C38" s="458"/>
      <c r="D38" s="28"/>
      <c r="E38" s="214">
        <v>6696979</v>
      </c>
      <c r="F38" s="233">
        <v>3814860</v>
      </c>
      <c r="G38" s="233">
        <v>448308</v>
      </c>
      <c r="H38" s="233">
        <v>146470</v>
      </c>
      <c r="I38" s="233">
        <v>258849</v>
      </c>
      <c r="J38" s="233">
        <v>58958</v>
      </c>
      <c r="K38" s="233">
        <v>87708</v>
      </c>
      <c r="L38" s="233">
        <v>10988</v>
      </c>
      <c r="M38" s="233">
        <v>3208898</v>
      </c>
      <c r="N38" s="215">
        <v>2882119</v>
      </c>
      <c r="O38" s="215">
        <v>416296</v>
      </c>
      <c r="P38" s="215">
        <v>825802</v>
      </c>
      <c r="Q38" s="215">
        <v>90333</v>
      </c>
      <c r="R38" s="215">
        <v>12844</v>
      </c>
      <c r="S38" s="215">
        <v>79192</v>
      </c>
      <c r="T38" s="215">
        <v>30907</v>
      </c>
      <c r="U38" s="215">
        <v>333968</v>
      </c>
      <c r="V38" s="215">
        <v>504077</v>
      </c>
      <c r="W38" s="215">
        <v>588700</v>
      </c>
      <c r="X38" s="234" t="s">
        <v>363</v>
      </c>
    </row>
    <row r="39" spans="1:24" s="7" customFormat="1" ht="16.5" customHeight="1">
      <c r="A39" s="232" t="s">
        <v>364</v>
      </c>
      <c r="B39" s="458" t="s">
        <v>365</v>
      </c>
      <c r="C39" s="458"/>
      <c r="D39" s="28"/>
      <c r="E39" s="214">
        <v>3628436</v>
      </c>
      <c r="F39" s="233">
        <v>2425745</v>
      </c>
      <c r="G39" s="233">
        <v>352928</v>
      </c>
      <c r="H39" s="233">
        <v>107532</v>
      </c>
      <c r="I39" s="233">
        <v>217845</v>
      </c>
      <c r="J39" s="233">
        <v>30907</v>
      </c>
      <c r="K39" s="233">
        <v>64075</v>
      </c>
      <c r="L39" s="233">
        <v>5756</v>
      </c>
      <c r="M39" s="233">
        <v>1972079</v>
      </c>
      <c r="N39" s="215">
        <v>1202691</v>
      </c>
      <c r="O39" s="215">
        <v>247319</v>
      </c>
      <c r="P39" s="215">
        <v>254541</v>
      </c>
      <c r="Q39" s="215">
        <v>8057</v>
      </c>
      <c r="R39" s="215">
        <v>16888</v>
      </c>
      <c r="S39" s="215">
        <v>35513</v>
      </c>
      <c r="T39" s="215">
        <v>27565</v>
      </c>
      <c r="U39" s="215">
        <v>22762</v>
      </c>
      <c r="V39" s="215">
        <v>160546</v>
      </c>
      <c r="W39" s="215">
        <v>429500</v>
      </c>
      <c r="X39" s="234" t="s">
        <v>366</v>
      </c>
    </row>
    <row r="40" spans="1:24" s="7" customFormat="1" ht="16.5" customHeight="1">
      <c r="A40" s="232" t="s">
        <v>367</v>
      </c>
      <c r="B40" s="458" t="s">
        <v>368</v>
      </c>
      <c r="C40" s="458"/>
      <c r="D40" s="28"/>
      <c r="E40" s="214">
        <v>3740534</v>
      </c>
      <c r="F40" s="233">
        <v>2304922</v>
      </c>
      <c r="G40" s="233">
        <v>754522</v>
      </c>
      <c r="H40" s="233">
        <v>114475</v>
      </c>
      <c r="I40" s="233">
        <v>613574</v>
      </c>
      <c r="J40" s="233">
        <v>22818</v>
      </c>
      <c r="K40" s="233">
        <v>54950</v>
      </c>
      <c r="L40" s="233">
        <v>4230</v>
      </c>
      <c r="M40" s="233">
        <v>1468402</v>
      </c>
      <c r="N40" s="215">
        <v>1435612</v>
      </c>
      <c r="O40" s="215">
        <v>197402</v>
      </c>
      <c r="P40" s="215">
        <v>452300</v>
      </c>
      <c r="Q40" s="215">
        <v>16386</v>
      </c>
      <c r="R40" s="215">
        <v>35179</v>
      </c>
      <c r="S40" s="215">
        <v>23916</v>
      </c>
      <c r="T40" s="215">
        <v>7574</v>
      </c>
      <c r="U40" s="215">
        <v>62051</v>
      </c>
      <c r="V40" s="215">
        <v>226779</v>
      </c>
      <c r="W40" s="215">
        <v>414025</v>
      </c>
      <c r="X40" s="234" t="s">
        <v>369</v>
      </c>
    </row>
    <row r="41" spans="1:24" s="188" customFormat="1" ht="6.75" customHeight="1" thickBot="1">
      <c r="A41" s="237"/>
      <c r="B41" s="237"/>
      <c r="C41" s="185"/>
      <c r="D41" s="185"/>
      <c r="E41" s="238"/>
      <c r="F41" s="187"/>
      <c r="G41" s="187"/>
      <c r="H41" s="187"/>
      <c r="I41" s="187"/>
      <c r="J41" s="187"/>
      <c r="K41" s="187"/>
      <c r="L41" s="187"/>
      <c r="M41" s="187"/>
      <c r="N41" s="187"/>
      <c r="O41" s="187"/>
      <c r="P41" s="187"/>
      <c r="Q41" s="187"/>
      <c r="R41" s="187"/>
      <c r="S41" s="187"/>
      <c r="T41" s="187"/>
      <c r="U41" s="187"/>
      <c r="V41" s="187"/>
      <c r="W41" s="239"/>
      <c r="X41" s="237"/>
    </row>
    <row r="42" spans="1:24" s="188" customFormat="1" ht="6.75" customHeight="1" thickTop="1">
      <c r="A42" s="240"/>
      <c r="B42" s="240"/>
      <c r="C42" s="241"/>
      <c r="D42" s="241"/>
      <c r="E42" s="242"/>
      <c r="F42" s="242"/>
      <c r="G42" s="242"/>
      <c r="H42" s="242"/>
      <c r="I42" s="242"/>
      <c r="J42" s="242"/>
      <c r="K42" s="242"/>
      <c r="L42" s="242"/>
      <c r="M42" s="242"/>
      <c r="N42" s="242"/>
      <c r="O42" s="242"/>
      <c r="P42" s="242"/>
      <c r="Q42" s="242"/>
      <c r="R42" s="242"/>
      <c r="S42" s="242"/>
      <c r="T42" s="242"/>
      <c r="U42" s="242"/>
      <c r="V42" s="242"/>
      <c r="W42" s="242"/>
      <c r="X42" s="240"/>
    </row>
    <row r="43" spans="1:14" s="63" customFormat="1" ht="13.5">
      <c r="A43" s="243" t="s">
        <v>370</v>
      </c>
      <c r="B43" s="243"/>
      <c r="C43" s="244"/>
      <c r="D43" s="245"/>
      <c r="E43" s="245"/>
      <c r="F43" s="245"/>
      <c r="G43" s="245"/>
      <c r="H43" s="245"/>
      <c r="I43" s="245"/>
      <c r="J43" s="245"/>
      <c r="K43" s="245"/>
      <c r="L43" s="245"/>
      <c r="M43" s="245"/>
      <c r="N43" s="246"/>
    </row>
    <row r="44" spans="1:12" s="63" customFormat="1" ht="16.5" customHeight="1">
      <c r="A44" s="33" t="s">
        <v>371</v>
      </c>
      <c r="B44" s="33"/>
      <c r="C44" s="33"/>
      <c r="D44" s="33"/>
      <c r="E44" s="33"/>
      <c r="F44" s="33"/>
      <c r="G44" s="33"/>
      <c r="H44" s="33"/>
      <c r="I44" s="247"/>
      <c r="J44" s="247"/>
      <c r="K44" s="247"/>
      <c r="L44" s="247"/>
    </row>
    <row r="45" s="63" customFormat="1" ht="6.75" customHeight="1"/>
    <row r="46" ht="13.5">
      <c r="A46" s="20" t="s">
        <v>372</v>
      </c>
    </row>
  </sheetData>
  <sheetProtection/>
  <mergeCells count="50">
    <mergeCell ref="B37:C37"/>
    <mergeCell ref="B38:C38"/>
    <mergeCell ref="B39:C39"/>
    <mergeCell ref="B40:C40"/>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W4:W5"/>
    <mergeCell ref="A13:C13"/>
    <mergeCell ref="A14:C14"/>
    <mergeCell ref="A15:C15"/>
    <mergeCell ref="B17:C17"/>
    <mergeCell ref="B18:C18"/>
    <mergeCell ref="Q4:Q5"/>
    <mergeCell ref="R4:R5"/>
    <mergeCell ref="S4:S5"/>
    <mergeCell ref="T4:T5"/>
    <mergeCell ref="U4:U5"/>
    <mergeCell ref="V4:V5"/>
    <mergeCell ref="K4:K5"/>
    <mergeCell ref="L4:L5"/>
    <mergeCell ref="M4:M5"/>
    <mergeCell ref="N4:N5"/>
    <mergeCell ref="O4:O5"/>
    <mergeCell ref="P4:P5"/>
    <mergeCell ref="A1:M1"/>
    <mergeCell ref="U2:X2"/>
    <mergeCell ref="A3:D5"/>
    <mergeCell ref="E3:E5"/>
    <mergeCell ref="F3:M3"/>
    <mergeCell ref="P3:U3"/>
    <mergeCell ref="X3:X5"/>
    <mergeCell ref="F4:F5"/>
    <mergeCell ref="G4:I4"/>
    <mergeCell ref="J4:J5"/>
  </mergeCells>
  <printOptions horizontalCentered="1"/>
  <pageMargins left="0.5905511811023623" right="0.5905511811023623" top="0.984251968503937" bottom="0.5905511811023623" header="0.5905511811023623" footer="0.5118110236220472"/>
  <pageSetup horizontalDpi="600" verticalDpi="600" orientation="portrait" paperSize="9" scale="65" r:id="rId1"/>
  <headerFooter differentOddEven="1" scaleWithDoc="0" alignWithMargins="0">
    <oddHeader>&amp;L&amp;"ＭＳ 明朝,標準"&amp;9 76　財政</oddHeader>
    <evenHeader>&amp;R&amp;"ＭＳ 明朝,標準"&amp;9財政　77</evenHeader>
  </headerFooter>
</worksheet>
</file>

<file path=xl/worksheets/sheet8.xml><?xml version="1.0" encoding="utf-8"?>
<worksheet xmlns="http://schemas.openxmlformats.org/spreadsheetml/2006/main" xmlns:r="http://schemas.openxmlformats.org/officeDocument/2006/relationships">
  <dimension ref="A1:T41"/>
  <sheetViews>
    <sheetView showGridLines="0" view="pageBreakPreview" zoomScale="90" zoomScaleSheetLayoutView="90" zoomScalePageLayoutView="0" workbookViewId="0" topLeftCell="A1">
      <selection activeCell="A6" sqref="A6"/>
    </sheetView>
  </sheetViews>
  <sheetFormatPr defaultColWidth="9.00390625" defaultRowHeight="13.5"/>
  <cols>
    <col min="1" max="1" width="4.50390625" style="20" customWidth="1"/>
    <col min="2" max="2" width="3.625" style="20" customWidth="1"/>
    <col min="3" max="3" width="5.875" style="20" customWidth="1"/>
    <col min="4" max="4" width="0.74609375" style="20" customWidth="1"/>
    <col min="5" max="5" width="16.875" style="20" customWidth="1"/>
    <col min="6" max="6" width="13.625" style="20" customWidth="1"/>
    <col min="7" max="17" width="15.00390625" style="20" customWidth="1"/>
    <col min="18" max="18" width="12.75390625" style="20" bestFit="1" customWidth="1"/>
    <col min="19" max="19" width="9.25390625" style="20" customWidth="1"/>
    <col min="20" max="20" width="8.625" style="20" customWidth="1"/>
    <col min="21" max="16384" width="9.00390625" style="20" customWidth="1"/>
  </cols>
  <sheetData>
    <row r="1" spans="1:17" s="5" customFormat="1" ht="25.5" customHeight="1">
      <c r="A1" s="538" t="s">
        <v>373</v>
      </c>
      <c r="B1" s="538"/>
      <c r="C1" s="538"/>
      <c r="D1" s="538"/>
      <c r="E1" s="538"/>
      <c r="F1" s="538"/>
      <c r="G1" s="538"/>
      <c r="H1" s="538"/>
      <c r="I1" s="538"/>
      <c r="J1" s="538"/>
      <c r="K1" s="538"/>
      <c r="L1" s="5" t="s">
        <v>374</v>
      </c>
      <c r="Q1" s="248"/>
    </row>
    <row r="2" spans="1:20" s="5" customFormat="1" ht="22.5" customHeight="1" thickBot="1">
      <c r="A2" s="93" t="s">
        <v>133</v>
      </c>
      <c r="B2" s="93"/>
      <c r="Q2" s="55"/>
      <c r="R2" s="55"/>
      <c r="S2" s="55"/>
      <c r="T2" s="55"/>
    </row>
    <row r="3" spans="1:20" s="91" customFormat="1" ht="36.75" customHeight="1" thickTop="1">
      <c r="A3" s="455" t="s">
        <v>271</v>
      </c>
      <c r="B3" s="455"/>
      <c r="C3" s="455"/>
      <c r="D3" s="456"/>
      <c r="E3" s="193" t="s">
        <v>375</v>
      </c>
      <c r="F3" s="194" t="s">
        <v>13</v>
      </c>
      <c r="G3" s="194" t="s">
        <v>15</v>
      </c>
      <c r="H3" s="194" t="s">
        <v>35</v>
      </c>
      <c r="I3" s="194" t="s">
        <v>43</v>
      </c>
      <c r="J3" s="194" t="s">
        <v>52</v>
      </c>
      <c r="K3" s="249" t="s">
        <v>58</v>
      </c>
      <c r="L3" s="193" t="s">
        <v>68</v>
      </c>
      <c r="M3" s="194" t="s">
        <v>75</v>
      </c>
      <c r="N3" s="194" t="s">
        <v>376</v>
      </c>
      <c r="O3" s="194" t="s">
        <v>93</v>
      </c>
      <c r="P3" s="250" t="s">
        <v>106</v>
      </c>
      <c r="Q3" s="194" t="s">
        <v>112</v>
      </c>
      <c r="R3" s="194" t="s">
        <v>114</v>
      </c>
      <c r="S3" s="251" t="s">
        <v>377</v>
      </c>
      <c r="T3" s="196" t="s">
        <v>378</v>
      </c>
    </row>
    <row r="4" spans="1:20" s="91" customFormat="1" ht="6.75" customHeight="1">
      <c r="A4" s="205"/>
      <c r="B4" s="205"/>
      <c r="C4" s="205"/>
      <c r="D4" s="202"/>
      <c r="E4" s="205"/>
      <c r="F4" s="205"/>
      <c r="G4" s="205"/>
      <c r="H4" s="205"/>
      <c r="I4" s="205"/>
      <c r="J4" s="205"/>
      <c r="K4" s="205"/>
      <c r="L4" s="205"/>
      <c r="M4" s="205"/>
      <c r="N4" s="205"/>
      <c r="O4" s="205"/>
      <c r="P4" s="205"/>
      <c r="Q4" s="205"/>
      <c r="R4" s="205"/>
      <c r="S4" s="252"/>
      <c r="T4" s="253"/>
    </row>
    <row r="5" spans="1:20" s="33" customFormat="1" ht="17.25" customHeight="1">
      <c r="A5" s="105" t="s">
        <v>10</v>
      </c>
      <c r="B5" s="232" t="s">
        <v>379</v>
      </c>
      <c r="C5" s="105" t="s">
        <v>288</v>
      </c>
      <c r="D5" s="127"/>
      <c r="E5" s="73">
        <v>288007018</v>
      </c>
      <c r="F5" s="73">
        <v>2631907</v>
      </c>
      <c r="G5" s="73">
        <v>34261697</v>
      </c>
      <c r="H5" s="73">
        <v>88753526</v>
      </c>
      <c r="I5" s="73">
        <v>22531689</v>
      </c>
      <c r="J5" s="73">
        <v>1358138</v>
      </c>
      <c r="K5" s="73">
        <v>14468428</v>
      </c>
      <c r="L5" s="73">
        <v>20714884</v>
      </c>
      <c r="M5" s="73">
        <v>24203146</v>
      </c>
      <c r="N5" s="73">
        <v>9285157</v>
      </c>
      <c r="O5" s="73">
        <v>27233732</v>
      </c>
      <c r="P5" s="73">
        <v>3457509</v>
      </c>
      <c r="Q5" s="73">
        <v>39089136</v>
      </c>
      <c r="R5" s="73">
        <v>18069</v>
      </c>
      <c r="S5" s="36">
        <v>0</v>
      </c>
      <c r="T5" s="112" t="s">
        <v>289</v>
      </c>
    </row>
    <row r="6" spans="1:20" s="33" customFormat="1" ht="17.25" customHeight="1">
      <c r="A6" s="105"/>
      <c r="B6" s="232" t="s">
        <v>779</v>
      </c>
      <c r="C6" s="105"/>
      <c r="D6" s="127"/>
      <c r="E6" s="73">
        <v>301217595</v>
      </c>
      <c r="F6" s="73">
        <v>2543084</v>
      </c>
      <c r="G6" s="73">
        <v>40371158</v>
      </c>
      <c r="H6" s="73">
        <v>91388678</v>
      </c>
      <c r="I6" s="73">
        <v>21058109</v>
      </c>
      <c r="J6" s="73">
        <v>1122483</v>
      </c>
      <c r="K6" s="73">
        <v>15361543</v>
      </c>
      <c r="L6" s="73">
        <v>26502605</v>
      </c>
      <c r="M6" s="73">
        <v>26093737</v>
      </c>
      <c r="N6" s="73">
        <v>10211046</v>
      </c>
      <c r="O6" s="73">
        <v>28680354</v>
      </c>
      <c r="P6" s="73">
        <v>831157</v>
      </c>
      <c r="Q6" s="73">
        <v>37040105</v>
      </c>
      <c r="R6" s="73">
        <v>13536</v>
      </c>
      <c r="S6" s="36">
        <v>0</v>
      </c>
      <c r="T6" s="112" t="s">
        <v>382</v>
      </c>
    </row>
    <row r="7" spans="1:20" s="33" customFormat="1" ht="17.25" customHeight="1">
      <c r="A7" s="105"/>
      <c r="B7" s="232" t="s">
        <v>384</v>
      </c>
      <c r="C7" s="105"/>
      <c r="D7" s="127"/>
      <c r="E7" s="73">
        <v>302817511</v>
      </c>
      <c r="F7" s="73">
        <v>2567599</v>
      </c>
      <c r="G7" s="73">
        <v>36165524</v>
      </c>
      <c r="H7" s="73">
        <v>98025669</v>
      </c>
      <c r="I7" s="73">
        <v>20884853</v>
      </c>
      <c r="J7" s="73">
        <v>572852</v>
      </c>
      <c r="K7" s="73">
        <v>16273072</v>
      </c>
      <c r="L7" s="73">
        <v>25176471</v>
      </c>
      <c r="M7" s="73">
        <v>24825693</v>
      </c>
      <c r="N7" s="73">
        <v>9325999</v>
      </c>
      <c r="O7" s="73">
        <v>30917268</v>
      </c>
      <c r="P7" s="73">
        <v>1018187</v>
      </c>
      <c r="Q7" s="73">
        <v>36976414</v>
      </c>
      <c r="R7" s="73">
        <v>87910</v>
      </c>
      <c r="S7" s="36">
        <v>0</v>
      </c>
      <c r="T7" s="112" t="s">
        <v>385</v>
      </c>
    </row>
    <row r="8" spans="1:20" s="33" customFormat="1" ht="17.25" customHeight="1">
      <c r="A8" s="105"/>
      <c r="B8" s="232" t="s">
        <v>386</v>
      </c>
      <c r="C8" s="105"/>
      <c r="D8" s="127"/>
      <c r="E8" s="73">
        <v>306965815</v>
      </c>
      <c r="F8" s="73">
        <v>2593217</v>
      </c>
      <c r="G8" s="73">
        <v>40658661</v>
      </c>
      <c r="H8" s="73">
        <v>97071826</v>
      </c>
      <c r="I8" s="73">
        <v>21621776</v>
      </c>
      <c r="J8" s="73">
        <v>340702</v>
      </c>
      <c r="K8" s="73">
        <v>17449316</v>
      </c>
      <c r="L8" s="73">
        <v>28012087</v>
      </c>
      <c r="M8" s="73">
        <v>25932907</v>
      </c>
      <c r="N8" s="73">
        <v>9577572</v>
      </c>
      <c r="O8" s="73">
        <v>28714596</v>
      </c>
      <c r="P8" s="73">
        <v>244072</v>
      </c>
      <c r="Q8" s="73">
        <v>34514068</v>
      </c>
      <c r="R8" s="73">
        <v>235015</v>
      </c>
      <c r="S8" s="73">
        <v>0</v>
      </c>
      <c r="T8" s="112" t="s">
        <v>387</v>
      </c>
    </row>
    <row r="9" spans="1:20" s="39" customFormat="1" ht="17.25" customHeight="1">
      <c r="A9" s="78"/>
      <c r="B9" s="235" t="s">
        <v>389</v>
      </c>
      <c r="C9" s="78"/>
      <c r="D9" s="130"/>
      <c r="E9" s="77">
        <f>E12+E13</f>
        <v>306671585</v>
      </c>
      <c r="F9" s="77">
        <f aca="true" t="shared" si="0" ref="F9:R9">F12+F13</f>
        <v>2391100</v>
      </c>
      <c r="G9" s="77">
        <f t="shared" si="0"/>
        <v>37454207</v>
      </c>
      <c r="H9" s="77">
        <f t="shared" si="0"/>
        <v>101445176</v>
      </c>
      <c r="I9" s="77">
        <f t="shared" si="0"/>
        <v>20734875</v>
      </c>
      <c r="J9" s="77">
        <f t="shared" si="0"/>
        <v>291428</v>
      </c>
      <c r="K9" s="77">
        <f t="shared" si="0"/>
        <v>16431763</v>
      </c>
      <c r="L9" s="77">
        <f t="shared" si="0"/>
        <v>29898990</v>
      </c>
      <c r="M9" s="77">
        <f t="shared" si="0"/>
        <v>25653235</v>
      </c>
      <c r="N9" s="77">
        <f t="shared" si="0"/>
        <v>9849427</v>
      </c>
      <c r="O9" s="77">
        <f t="shared" si="0"/>
        <v>28286847</v>
      </c>
      <c r="P9" s="77">
        <f t="shared" si="0"/>
        <v>928181</v>
      </c>
      <c r="Q9" s="77">
        <f t="shared" si="0"/>
        <v>33218394</v>
      </c>
      <c r="R9" s="77">
        <f t="shared" si="0"/>
        <v>87962</v>
      </c>
      <c r="S9" s="77" t="s">
        <v>390</v>
      </c>
      <c r="T9" s="115" t="s">
        <v>391</v>
      </c>
    </row>
    <row r="10" spans="1:20" s="258" customFormat="1" ht="26.25" customHeight="1">
      <c r="A10" s="539" t="s">
        <v>392</v>
      </c>
      <c r="B10" s="539"/>
      <c r="C10" s="539"/>
      <c r="D10" s="255"/>
      <c r="E10" s="256">
        <f>E9/E9*100</f>
        <v>100</v>
      </c>
      <c r="F10" s="256">
        <f>F9/E9*100</f>
        <v>0.7796940169725864</v>
      </c>
      <c r="G10" s="256">
        <f>G9/E9*100</f>
        <v>12.213132494815259</v>
      </c>
      <c r="H10" s="256">
        <f aca="true" t="shared" si="1" ref="H10:R10">H9/$E$9*100</f>
        <v>33.079418166505384</v>
      </c>
      <c r="I10" s="256">
        <f t="shared" si="1"/>
        <v>6.761263845165179</v>
      </c>
      <c r="J10" s="256">
        <f t="shared" si="1"/>
        <v>0.09502934548044287</v>
      </c>
      <c r="K10" s="256">
        <f t="shared" si="1"/>
        <v>5.3580976535533935</v>
      </c>
      <c r="L10" s="256">
        <f t="shared" si="1"/>
        <v>9.749514289039855</v>
      </c>
      <c r="M10" s="256">
        <f t="shared" si="1"/>
        <v>8.365051167032641</v>
      </c>
      <c r="N10" s="256">
        <f t="shared" si="1"/>
        <v>3.2117181642374857</v>
      </c>
      <c r="O10" s="256">
        <f t="shared" si="1"/>
        <v>9.223823915737091</v>
      </c>
      <c r="P10" s="256">
        <f t="shared" si="1"/>
        <v>0.30266286327114394</v>
      </c>
      <c r="Q10" s="256">
        <f t="shared" si="1"/>
        <v>10.831911277335982</v>
      </c>
      <c r="R10" s="256">
        <f t="shared" si="1"/>
        <v>0.02868280085355805</v>
      </c>
      <c r="S10" s="256">
        <f>S8/$E$8*100</f>
        <v>0</v>
      </c>
      <c r="T10" s="257" t="s">
        <v>295</v>
      </c>
    </row>
    <row r="11" spans="1:20" s="39" customFormat="1" ht="14.25" customHeight="1">
      <c r="A11" s="226"/>
      <c r="B11" s="226"/>
      <c r="C11" s="226"/>
      <c r="D11" s="229"/>
      <c r="E11" s="259"/>
      <c r="F11" s="259"/>
      <c r="G11" s="259"/>
      <c r="H11" s="259"/>
      <c r="I11" s="259"/>
      <c r="J11" s="259"/>
      <c r="K11" s="259"/>
      <c r="L11" s="259"/>
      <c r="M11" s="259"/>
      <c r="N11" s="259"/>
      <c r="O11" s="259"/>
      <c r="P11" s="259"/>
      <c r="Q11" s="259"/>
      <c r="R11" s="259"/>
      <c r="S11" s="260"/>
      <c r="T11" s="115"/>
    </row>
    <row r="12" spans="1:20" s="44" customFormat="1" ht="17.25" customHeight="1">
      <c r="A12" s="537" t="s">
        <v>393</v>
      </c>
      <c r="B12" s="537"/>
      <c r="C12" s="537"/>
      <c r="D12" s="229"/>
      <c r="E12" s="77">
        <f>SUM(E15:E18)</f>
        <v>202388320</v>
      </c>
      <c r="F12" s="77">
        <f aca="true" t="shared" si="2" ref="F12:S12">SUM(F15:F18)</f>
        <v>1163493</v>
      </c>
      <c r="G12" s="77">
        <f t="shared" si="2"/>
        <v>19543536</v>
      </c>
      <c r="H12" s="77">
        <f t="shared" si="2"/>
        <v>72147720</v>
      </c>
      <c r="I12" s="77">
        <f t="shared" si="2"/>
        <v>12661754</v>
      </c>
      <c r="J12" s="77">
        <f t="shared" si="2"/>
        <v>274423</v>
      </c>
      <c r="K12" s="77">
        <f t="shared" si="2"/>
        <v>6286008</v>
      </c>
      <c r="L12" s="77">
        <f t="shared" si="2"/>
        <v>27719032</v>
      </c>
      <c r="M12" s="77">
        <f t="shared" si="2"/>
        <v>17000944</v>
      </c>
      <c r="N12" s="77">
        <f t="shared" si="2"/>
        <v>6301019</v>
      </c>
      <c r="O12" s="77">
        <f t="shared" si="2"/>
        <v>17990367</v>
      </c>
      <c r="P12" s="77">
        <f t="shared" si="2"/>
        <v>508625</v>
      </c>
      <c r="Q12" s="77">
        <f t="shared" si="2"/>
        <v>20791399</v>
      </c>
      <c r="R12" s="77">
        <f t="shared" si="2"/>
        <v>0</v>
      </c>
      <c r="S12" s="77">
        <f t="shared" si="2"/>
        <v>0</v>
      </c>
      <c r="T12" s="261" t="s">
        <v>297</v>
      </c>
    </row>
    <row r="13" spans="1:20" s="44" customFormat="1" ht="17.25" customHeight="1">
      <c r="A13" s="537" t="s">
        <v>394</v>
      </c>
      <c r="B13" s="537"/>
      <c r="C13" s="537"/>
      <c r="D13" s="229"/>
      <c r="E13" s="77">
        <f>E19+E21+E25+E30+E35</f>
        <v>104283265</v>
      </c>
      <c r="F13" s="77">
        <f aca="true" t="shared" si="3" ref="F13:Q13">F19+F21+F25+F30+F35</f>
        <v>1227607</v>
      </c>
      <c r="G13" s="77">
        <f t="shared" si="3"/>
        <v>17910671</v>
      </c>
      <c r="H13" s="77">
        <f t="shared" si="3"/>
        <v>29297456</v>
      </c>
      <c r="I13" s="77">
        <f t="shared" si="3"/>
        <v>8073121</v>
      </c>
      <c r="J13" s="77">
        <f t="shared" si="3"/>
        <v>17005</v>
      </c>
      <c r="K13" s="77">
        <f t="shared" si="3"/>
        <v>10145755</v>
      </c>
      <c r="L13" s="77">
        <f t="shared" si="3"/>
        <v>2179958</v>
      </c>
      <c r="M13" s="77">
        <f t="shared" si="3"/>
        <v>8652291</v>
      </c>
      <c r="N13" s="77">
        <f t="shared" si="3"/>
        <v>3548408</v>
      </c>
      <c r="O13" s="77">
        <f t="shared" si="3"/>
        <v>10296480</v>
      </c>
      <c r="P13" s="77">
        <f t="shared" si="3"/>
        <v>419556</v>
      </c>
      <c r="Q13" s="77">
        <f t="shared" si="3"/>
        <v>12426995</v>
      </c>
      <c r="R13" s="77">
        <f>R19+R21+R25+R30+R35</f>
        <v>87962</v>
      </c>
      <c r="S13" s="77" t="s">
        <v>390</v>
      </c>
      <c r="T13" s="261" t="s">
        <v>299</v>
      </c>
    </row>
    <row r="14" spans="1:20" s="44" customFormat="1" ht="17.25" customHeight="1">
      <c r="A14" s="227"/>
      <c r="B14" s="227"/>
      <c r="C14" s="227"/>
      <c r="D14" s="229"/>
      <c r="E14" s="79"/>
      <c r="F14" s="79"/>
      <c r="G14" s="79"/>
      <c r="H14" s="79"/>
      <c r="I14" s="79"/>
      <c r="J14" s="79"/>
      <c r="K14" s="79"/>
      <c r="L14" s="79"/>
      <c r="M14" s="79"/>
      <c r="N14" s="79"/>
      <c r="O14" s="79"/>
      <c r="P14" s="79"/>
      <c r="Q14" s="79"/>
      <c r="R14" s="79"/>
      <c r="S14" s="79"/>
      <c r="T14" s="228"/>
    </row>
    <row r="15" spans="1:20" s="7" customFormat="1" ht="17.25" customHeight="1">
      <c r="A15" s="232" t="s">
        <v>300</v>
      </c>
      <c r="B15" s="458" t="s">
        <v>301</v>
      </c>
      <c r="C15" s="458"/>
      <c r="D15" s="262"/>
      <c r="E15" s="36">
        <f>SUM(F15:S15)</f>
        <v>95473561</v>
      </c>
      <c r="F15" s="36">
        <v>457746</v>
      </c>
      <c r="G15" s="36">
        <v>8608977</v>
      </c>
      <c r="H15" s="36">
        <v>32266427</v>
      </c>
      <c r="I15" s="36">
        <v>6138564</v>
      </c>
      <c r="J15" s="36">
        <v>2967</v>
      </c>
      <c r="K15" s="36">
        <v>3665696</v>
      </c>
      <c r="L15" s="36">
        <v>15153967</v>
      </c>
      <c r="M15" s="36">
        <v>7647570</v>
      </c>
      <c r="N15" s="36">
        <v>2703725</v>
      </c>
      <c r="O15" s="36">
        <v>8691799</v>
      </c>
      <c r="P15" s="36">
        <v>83932</v>
      </c>
      <c r="Q15" s="36">
        <v>10052191</v>
      </c>
      <c r="R15" s="36">
        <v>0</v>
      </c>
      <c r="S15" s="36">
        <v>0</v>
      </c>
      <c r="T15" s="234" t="s">
        <v>302</v>
      </c>
    </row>
    <row r="16" spans="1:20" s="7" customFormat="1" ht="17.25" customHeight="1">
      <c r="A16" s="232" t="s">
        <v>395</v>
      </c>
      <c r="B16" s="458" t="s">
        <v>304</v>
      </c>
      <c r="C16" s="458"/>
      <c r="D16" s="262"/>
      <c r="E16" s="36">
        <f aca="true" t="shared" si="4" ref="E16:E38">SUM(F16:S16)</f>
        <v>62236046</v>
      </c>
      <c r="F16" s="36">
        <v>336702</v>
      </c>
      <c r="G16" s="36">
        <v>5527607</v>
      </c>
      <c r="H16" s="36">
        <v>24523475</v>
      </c>
      <c r="I16" s="36">
        <v>4232830</v>
      </c>
      <c r="J16" s="36">
        <v>267748</v>
      </c>
      <c r="K16" s="36">
        <v>1093016</v>
      </c>
      <c r="L16" s="36">
        <v>7978604</v>
      </c>
      <c r="M16" s="36">
        <v>5105882</v>
      </c>
      <c r="N16" s="36">
        <v>2254691</v>
      </c>
      <c r="O16" s="36">
        <v>4405532</v>
      </c>
      <c r="P16" s="36">
        <v>688</v>
      </c>
      <c r="Q16" s="36">
        <v>6509271</v>
      </c>
      <c r="R16" s="36">
        <v>0</v>
      </c>
      <c r="S16" s="36">
        <v>0</v>
      </c>
      <c r="T16" s="234" t="s">
        <v>305</v>
      </c>
    </row>
    <row r="17" spans="1:20" s="7" customFormat="1" ht="17.25" customHeight="1">
      <c r="A17" s="232" t="s">
        <v>396</v>
      </c>
      <c r="B17" s="458" t="s">
        <v>307</v>
      </c>
      <c r="C17" s="458"/>
      <c r="D17" s="262"/>
      <c r="E17" s="36">
        <f t="shared" si="4"/>
        <v>28491658</v>
      </c>
      <c r="F17" s="36">
        <v>192229</v>
      </c>
      <c r="G17" s="36">
        <v>3294049</v>
      </c>
      <c r="H17" s="36">
        <v>9666861</v>
      </c>
      <c r="I17" s="36">
        <v>1158436</v>
      </c>
      <c r="J17" s="36">
        <v>773</v>
      </c>
      <c r="K17" s="36">
        <v>1318342</v>
      </c>
      <c r="L17" s="36">
        <v>3055004</v>
      </c>
      <c r="M17" s="36">
        <v>2711418</v>
      </c>
      <c r="N17" s="36">
        <v>814044</v>
      </c>
      <c r="O17" s="36">
        <v>3085929</v>
      </c>
      <c r="P17" s="36">
        <v>424005</v>
      </c>
      <c r="Q17" s="36">
        <v>2770568</v>
      </c>
      <c r="R17" s="36">
        <v>0</v>
      </c>
      <c r="S17" s="36">
        <v>0</v>
      </c>
      <c r="T17" s="234" t="s">
        <v>308</v>
      </c>
    </row>
    <row r="18" spans="1:20" s="7" customFormat="1" ht="17.25" customHeight="1">
      <c r="A18" s="232" t="s">
        <v>397</v>
      </c>
      <c r="B18" s="458" t="s">
        <v>310</v>
      </c>
      <c r="C18" s="458"/>
      <c r="D18" s="262"/>
      <c r="E18" s="36">
        <f t="shared" si="4"/>
        <v>16187055</v>
      </c>
      <c r="F18" s="36">
        <v>176816</v>
      </c>
      <c r="G18" s="36">
        <v>2112903</v>
      </c>
      <c r="H18" s="36">
        <v>5690957</v>
      </c>
      <c r="I18" s="36">
        <v>1131924</v>
      </c>
      <c r="J18" s="36">
        <v>2935</v>
      </c>
      <c r="K18" s="36">
        <v>208954</v>
      </c>
      <c r="L18" s="36">
        <v>1531457</v>
      </c>
      <c r="M18" s="36">
        <v>1536074</v>
      </c>
      <c r="N18" s="36">
        <v>528559</v>
      </c>
      <c r="O18" s="36">
        <v>1807107</v>
      </c>
      <c r="P18" s="36">
        <v>0</v>
      </c>
      <c r="Q18" s="36">
        <v>1459369</v>
      </c>
      <c r="R18" s="36">
        <v>0</v>
      </c>
      <c r="S18" s="36">
        <v>0</v>
      </c>
      <c r="T18" s="234" t="s">
        <v>311</v>
      </c>
    </row>
    <row r="19" spans="1:20" s="44" customFormat="1" ht="30" customHeight="1">
      <c r="A19" s="235" t="s">
        <v>312</v>
      </c>
      <c r="B19" s="457" t="s">
        <v>313</v>
      </c>
      <c r="C19" s="457"/>
      <c r="D19" s="263"/>
      <c r="E19" s="79">
        <f>E20</f>
        <v>6662961</v>
      </c>
      <c r="F19" s="79">
        <f>F20</f>
        <v>88800</v>
      </c>
      <c r="G19" s="79">
        <f aca="true" t="shared" si="5" ref="G19:S19">G20</f>
        <v>1241268</v>
      </c>
      <c r="H19" s="79">
        <f t="shared" si="5"/>
        <v>1924105</v>
      </c>
      <c r="I19" s="79">
        <f t="shared" si="5"/>
        <v>769118</v>
      </c>
      <c r="J19" s="79">
        <f t="shared" si="5"/>
        <v>0</v>
      </c>
      <c r="K19" s="79">
        <f t="shared" si="5"/>
        <v>399979</v>
      </c>
      <c r="L19" s="79">
        <f t="shared" si="5"/>
        <v>164669</v>
      </c>
      <c r="M19" s="79">
        <f t="shared" si="5"/>
        <v>631983</v>
      </c>
      <c r="N19" s="79">
        <f t="shared" si="5"/>
        <v>207729</v>
      </c>
      <c r="O19" s="79">
        <f t="shared" si="5"/>
        <v>494698</v>
      </c>
      <c r="P19" s="79">
        <f t="shared" si="5"/>
        <v>8374</v>
      </c>
      <c r="Q19" s="79">
        <f t="shared" si="5"/>
        <v>732238</v>
      </c>
      <c r="R19" s="79">
        <f t="shared" si="5"/>
        <v>0</v>
      </c>
      <c r="S19" s="79">
        <f t="shared" si="5"/>
        <v>0</v>
      </c>
      <c r="T19" s="236" t="s">
        <v>312</v>
      </c>
    </row>
    <row r="20" spans="1:20" s="7" customFormat="1" ht="17.25" customHeight="1">
      <c r="A20" s="232" t="s">
        <v>398</v>
      </c>
      <c r="B20" s="458" t="s">
        <v>315</v>
      </c>
      <c r="C20" s="458"/>
      <c r="D20" s="262"/>
      <c r="E20" s="36">
        <f t="shared" si="4"/>
        <v>6662961</v>
      </c>
      <c r="F20" s="36">
        <v>88800</v>
      </c>
      <c r="G20" s="36">
        <v>1241268</v>
      </c>
      <c r="H20" s="36">
        <v>1924105</v>
      </c>
      <c r="I20" s="36">
        <v>769118</v>
      </c>
      <c r="J20" s="36">
        <v>0</v>
      </c>
      <c r="K20" s="36">
        <v>399979</v>
      </c>
      <c r="L20" s="36">
        <v>164669</v>
      </c>
      <c r="M20" s="36">
        <v>631983</v>
      </c>
      <c r="N20" s="36">
        <v>207729</v>
      </c>
      <c r="O20" s="36">
        <v>494698</v>
      </c>
      <c r="P20" s="36">
        <v>8374</v>
      </c>
      <c r="Q20" s="36">
        <v>732238</v>
      </c>
      <c r="R20" s="36">
        <v>0</v>
      </c>
      <c r="S20" s="36">
        <v>0</v>
      </c>
      <c r="T20" s="234" t="s">
        <v>399</v>
      </c>
    </row>
    <row r="21" spans="1:20" s="44" customFormat="1" ht="30" customHeight="1">
      <c r="A21" s="235" t="s">
        <v>317</v>
      </c>
      <c r="B21" s="457" t="s">
        <v>318</v>
      </c>
      <c r="C21" s="457"/>
      <c r="D21" s="263"/>
      <c r="E21" s="79">
        <f>SUM(E22:E24)</f>
        <v>21074437</v>
      </c>
      <c r="F21" s="79">
        <f>SUM(F22:F24)</f>
        <v>236921</v>
      </c>
      <c r="G21" s="79">
        <f aca="true" t="shared" si="6" ref="G21:S21">SUM(G22:G24)</f>
        <v>3413098</v>
      </c>
      <c r="H21" s="79">
        <f t="shared" si="6"/>
        <v>6885562</v>
      </c>
      <c r="I21" s="79">
        <f t="shared" si="6"/>
        <v>1355611</v>
      </c>
      <c r="J21" s="79">
        <f t="shared" si="6"/>
        <v>10</v>
      </c>
      <c r="K21" s="79">
        <f t="shared" si="6"/>
        <v>2484229</v>
      </c>
      <c r="L21" s="79">
        <f t="shared" si="6"/>
        <v>490746</v>
      </c>
      <c r="M21" s="79">
        <f t="shared" si="6"/>
        <v>1452937</v>
      </c>
      <c r="N21" s="79">
        <f t="shared" si="6"/>
        <v>679429</v>
      </c>
      <c r="O21" s="79">
        <f t="shared" si="6"/>
        <v>2009211</v>
      </c>
      <c r="P21" s="79">
        <f t="shared" si="6"/>
        <v>2360</v>
      </c>
      <c r="Q21" s="79">
        <f t="shared" si="6"/>
        <v>2064323</v>
      </c>
      <c r="R21" s="79">
        <f t="shared" si="6"/>
        <v>0</v>
      </c>
      <c r="S21" s="79">
        <f t="shared" si="6"/>
        <v>0</v>
      </c>
      <c r="T21" s="236" t="s">
        <v>317</v>
      </c>
    </row>
    <row r="22" spans="1:20" s="7" customFormat="1" ht="17.25" customHeight="1">
      <c r="A22" s="232" t="s">
        <v>400</v>
      </c>
      <c r="B22" s="458" t="s">
        <v>320</v>
      </c>
      <c r="C22" s="458"/>
      <c r="D22" s="262"/>
      <c r="E22" s="36">
        <f t="shared" si="4"/>
        <v>3459880</v>
      </c>
      <c r="F22" s="36">
        <v>59089</v>
      </c>
      <c r="G22" s="36">
        <v>719689</v>
      </c>
      <c r="H22" s="36">
        <v>720556</v>
      </c>
      <c r="I22" s="36">
        <v>160871</v>
      </c>
      <c r="J22" s="36">
        <v>0</v>
      </c>
      <c r="K22" s="36">
        <v>429095</v>
      </c>
      <c r="L22" s="36">
        <v>185169</v>
      </c>
      <c r="M22" s="36">
        <v>339800</v>
      </c>
      <c r="N22" s="36">
        <v>160029</v>
      </c>
      <c r="O22" s="36">
        <v>366813</v>
      </c>
      <c r="P22" s="36">
        <v>328</v>
      </c>
      <c r="Q22" s="36">
        <v>318441</v>
      </c>
      <c r="R22" s="36">
        <v>0</v>
      </c>
      <c r="S22" s="36">
        <v>0</v>
      </c>
      <c r="T22" s="234" t="s">
        <v>401</v>
      </c>
    </row>
    <row r="23" spans="1:20" s="7" customFormat="1" ht="17.25" customHeight="1">
      <c r="A23" s="232" t="s">
        <v>402</v>
      </c>
      <c r="B23" s="458" t="s">
        <v>323</v>
      </c>
      <c r="C23" s="458"/>
      <c r="D23" s="262"/>
      <c r="E23" s="36">
        <f t="shared" si="4"/>
        <v>6603894</v>
      </c>
      <c r="F23" s="36">
        <v>76862</v>
      </c>
      <c r="G23" s="36">
        <v>982920</v>
      </c>
      <c r="H23" s="36">
        <v>2226631</v>
      </c>
      <c r="I23" s="36">
        <v>665321</v>
      </c>
      <c r="J23" s="36">
        <v>10</v>
      </c>
      <c r="K23" s="36">
        <v>897823</v>
      </c>
      <c r="L23" s="36">
        <v>110443</v>
      </c>
      <c r="M23" s="36">
        <v>547519</v>
      </c>
      <c r="N23" s="36">
        <v>210079</v>
      </c>
      <c r="O23" s="36">
        <v>396702</v>
      </c>
      <c r="P23" s="36">
        <v>2032</v>
      </c>
      <c r="Q23" s="36">
        <v>487552</v>
      </c>
      <c r="R23" s="36">
        <v>0</v>
      </c>
      <c r="S23" s="36">
        <v>0</v>
      </c>
      <c r="T23" s="234" t="s">
        <v>403</v>
      </c>
    </row>
    <row r="24" spans="1:20" s="7" customFormat="1" ht="17.25" customHeight="1">
      <c r="A24" s="232" t="s">
        <v>404</v>
      </c>
      <c r="B24" s="458" t="s">
        <v>326</v>
      </c>
      <c r="C24" s="458"/>
      <c r="D24" s="262"/>
      <c r="E24" s="36">
        <f t="shared" si="4"/>
        <v>11010663</v>
      </c>
      <c r="F24" s="36">
        <v>100970</v>
      </c>
      <c r="G24" s="36">
        <v>1710489</v>
      </c>
      <c r="H24" s="36">
        <v>3938375</v>
      </c>
      <c r="I24" s="36">
        <v>529419</v>
      </c>
      <c r="J24" s="36">
        <v>0</v>
      </c>
      <c r="K24" s="36">
        <v>1157311</v>
      </c>
      <c r="L24" s="36">
        <v>195134</v>
      </c>
      <c r="M24" s="36">
        <v>565618</v>
      </c>
      <c r="N24" s="36">
        <v>309321</v>
      </c>
      <c r="O24" s="36">
        <v>1245696</v>
      </c>
      <c r="P24" s="36">
        <v>0</v>
      </c>
      <c r="Q24" s="36">
        <v>1258330</v>
      </c>
      <c r="R24" s="36">
        <v>0</v>
      </c>
      <c r="S24" s="36">
        <v>0</v>
      </c>
      <c r="T24" s="234" t="s">
        <v>405</v>
      </c>
    </row>
    <row r="25" spans="1:20" s="44" customFormat="1" ht="30" customHeight="1">
      <c r="A25" s="235" t="s">
        <v>406</v>
      </c>
      <c r="B25" s="457" t="s">
        <v>329</v>
      </c>
      <c r="C25" s="457"/>
      <c r="D25" s="263"/>
      <c r="E25" s="79">
        <f>SUM(E26:E29)</f>
        <v>35760598</v>
      </c>
      <c r="F25" s="79">
        <f>SUM(F26:F29)</f>
        <v>364623</v>
      </c>
      <c r="G25" s="79">
        <f aca="true" t="shared" si="7" ref="G25:S25">SUM(G26:G29)</f>
        <v>6551264</v>
      </c>
      <c r="H25" s="79">
        <f t="shared" si="7"/>
        <v>10371594</v>
      </c>
      <c r="I25" s="79">
        <f t="shared" si="7"/>
        <v>1215272</v>
      </c>
      <c r="J25" s="79">
        <f t="shared" si="7"/>
        <v>10000</v>
      </c>
      <c r="K25" s="79">
        <f t="shared" si="7"/>
        <v>2497402</v>
      </c>
      <c r="L25" s="79">
        <f t="shared" si="7"/>
        <v>991583</v>
      </c>
      <c r="M25" s="79">
        <f t="shared" si="7"/>
        <v>3658388</v>
      </c>
      <c r="N25" s="79">
        <f t="shared" si="7"/>
        <v>1101158</v>
      </c>
      <c r="O25" s="79">
        <f t="shared" si="7"/>
        <v>4180764</v>
      </c>
      <c r="P25" s="79">
        <f t="shared" si="7"/>
        <v>270053</v>
      </c>
      <c r="Q25" s="79">
        <f t="shared" si="7"/>
        <v>4548497</v>
      </c>
      <c r="R25" s="79">
        <f t="shared" si="7"/>
        <v>0</v>
      </c>
      <c r="S25" s="79">
        <f t="shared" si="7"/>
        <v>0</v>
      </c>
      <c r="T25" s="236" t="s">
        <v>407</v>
      </c>
    </row>
    <row r="26" spans="1:20" s="7" customFormat="1" ht="17.25" customHeight="1">
      <c r="A26" s="232" t="s">
        <v>408</v>
      </c>
      <c r="B26" s="458" t="s">
        <v>332</v>
      </c>
      <c r="C26" s="458"/>
      <c r="D26" s="262"/>
      <c r="E26" s="36">
        <f t="shared" si="4"/>
        <v>4759607</v>
      </c>
      <c r="F26" s="36">
        <v>80543</v>
      </c>
      <c r="G26" s="36">
        <v>1163116</v>
      </c>
      <c r="H26" s="36">
        <v>1233406</v>
      </c>
      <c r="I26" s="36">
        <v>172148</v>
      </c>
      <c r="J26" s="36">
        <v>10000</v>
      </c>
      <c r="K26" s="36">
        <v>370374</v>
      </c>
      <c r="L26" s="36">
        <v>224140</v>
      </c>
      <c r="M26" s="36">
        <v>326221</v>
      </c>
      <c r="N26" s="36">
        <v>184177</v>
      </c>
      <c r="O26" s="36">
        <v>496251</v>
      </c>
      <c r="P26" s="36">
        <v>61935</v>
      </c>
      <c r="Q26" s="36">
        <v>437296</v>
      </c>
      <c r="R26" s="36">
        <v>0</v>
      </c>
      <c r="S26" s="36">
        <v>0</v>
      </c>
      <c r="T26" s="234" t="s">
        <v>409</v>
      </c>
    </row>
    <row r="27" spans="1:20" s="7" customFormat="1" ht="17.25" customHeight="1">
      <c r="A27" s="232" t="s">
        <v>410</v>
      </c>
      <c r="B27" s="458" t="s">
        <v>335</v>
      </c>
      <c r="C27" s="458"/>
      <c r="D27" s="262"/>
      <c r="E27" s="36">
        <f t="shared" si="4"/>
        <v>10616345</v>
      </c>
      <c r="F27" s="36">
        <v>83882</v>
      </c>
      <c r="G27" s="36">
        <v>1418326</v>
      </c>
      <c r="H27" s="36">
        <v>3081076</v>
      </c>
      <c r="I27" s="36">
        <v>320675</v>
      </c>
      <c r="J27" s="36">
        <v>0</v>
      </c>
      <c r="K27" s="36">
        <v>440683</v>
      </c>
      <c r="L27" s="36">
        <v>312254</v>
      </c>
      <c r="M27" s="36">
        <v>950728</v>
      </c>
      <c r="N27" s="36">
        <v>311714</v>
      </c>
      <c r="O27" s="36">
        <v>2036188</v>
      </c>
      <c r="P27" s="36">
        <v>60006</v>
      </c>
      <c r="Q27" s="36">
        <v>1600813</v>
      </c>
      <c r="R27" s="36">
        <v>0</v>
      </c>
      <c r="S27" s="36">
        <v>0</v>
      </c>
      <c r="T27" s="234" t="s">
        <v>411</v>
      </c>
    </row>
    <row r="28" spans="1:20" s="7" customFormat="1" ht="17.25" customHeight="1">
      <c r="A28" s="232" t="s">
        <v>412</v>
      </c>
      <c r="B28" s="458" t="s">
        <v>338</v>
      </c>
      <c r="C28" s="458"/>
      <c r="D28" s="262"/>
      <c r="E28" s="36">
        <f t="shared" si="4"/>
        <v>11050473</v>
      </c>
      <c r="F28" s="36">
        <v>103336</v>
      </c>
      <c r="G28" s="36">
        <v>2304118</v>
      </c>
      <c r="H28" s="36">
        <v>3219767</v>
      </c>
      <c r="I28" s="36">
        <v>388273</v>
      </c>
      <c r="J28" s="36">
        <v>0</v>
      </c>
      <c r="K28" s="36">
        <v>1032041</v>
      </c>
      <c r="L28" s="36">
        <v>208026</v>
      </c>
      <c r="M28" s="36">
        <v>1092994</v>
      </c>
      <c r="N28" s="36">
        <v>319105</v>
      </c>
      <c r="O28" s="36">
        <v>859317</v>
      </c>
      <c r="P28" s="36">
        <v>32986</v>
      </c>
      <c r="Q28" s="36">
        <v>1490510</v>
      </c>
      <c r="R28" s="36">
        <v>0</v>
      </c>
      <c r="S28" s="36">
        <v>0</v>
      </c>
      <c r="T28" s="234" t="s">
        <v>413</v>
      </c>
    </row>
    <row r="29" spans="1:20" s="7" customFormat="1" ht="17.25" customHeight="1">
      <c r="A29" s="232" t="s">
        <v>414</v>
      </c>
      <c r="B29" s="458" t="s">
        <v>341</v>
      </c>
      <c r="C29" s="458"/>
      <c r="D29" s="262"/>
      <c r="E29" s="36">
        <f t="shared" si="4"/>
        <v>9334173</v>
      </c>
      <c r="F29" s="36">
        <v>96862</v>
      </c>
      <c r="G29" s="36">
        <v>1665704</v>
      </c>
      <c r="H29" s="36">
        <v>2837345</v>
      </c>
      <c r="I29" s="36">
        <v>334176</v>
      </c>
      <c r="J29" s="36">
        <v>0</v>
      </c>
      <c r="K29" s="36">
        <v>654304</v>
      </c>
      <c r="L29" s="36">
        <v>247163</v>
      </c>
      <c r="M29" s="36">
        <v>1288445</v>
      </c>
      <c r="N29" s="36">
        <v>286162</v>
      </c>
      <c r="O29" s="36">
        <v>789008</v>
      </c>
      <c r="P29" s="36">
        <v>115126</v>
      </c>
      <c r="Q29" s="36">
        <v>1019878</v>
      </c>
      <c r="R29" s="36">
        <v>0</v>
      </c>
      <c r="S29" s="36">
        <v>0</v>
      </c>
      <c r="T29" s="234" t="s">
        <v>415</v>
      </c>
    </row>
    <row r="30" spans="1:20" s="44" customFormat="1" ht="29.25" customHeight="1">
      <c r="A30" s="235" t="s">
        <v>345</v>
      </c>
      <c r="B30" s="457" t="s">
        <v>344</v>
      </c>
      <c r="C30" s="457"/>
      <c r="D30" s="263"/>
      <c r="E30" s="79">
        <f>SUM(E31:E34)</f>
        <v>27624266</v>
      </c>
      <c r="F30" s="79">
        <f>SUM(F31:F34)</f>
        <v>341504</v>
      </c>
      <c r="G30" s="79">
        <f aca="true" t="shared" si="8" ref="G30:S30">SUM(G31:G34)</f>
        <v>4241961</v>
      </c>
      <c r="H30" s="79">
        <f t="shared" si="8"/>
        <v>7549971</v>
      </c>
      <c r="I30" s="79">
        <f t="shared" si="8"/>
        <v>2644094</v>
      </c>
      <c r="J30" s="79">
        <f t="shared" si="8"/>
        <v>0</v>
      </c>
      <c r="K30" s="79">
        <f t="shared" si="8"/>
        <v>2835673</v>
      </c>
      <c r="L30" s="79">
        <f t="shared" si="8"/>
        <v>373269</v>
      </c>
      <c r="M30" s="79">
        <f t="shared" si="8"/>
        <v>1897406</v>
      </c>
      <c r="N30" s="79">
        <f t="shared" si="8"/>
        <v>1225888</v>
      </c>
      <c r="O30" s="79">
        <f t="shared" si="8"/>
        <v>2627384</v>
      </c>
      <c r="P30" s="79">
        <f t="shared" si="8"/>
        <v>7144</v>
      </c>
      <c r="Q30" s="79">
        <f t="shared" si="8"/>
        <v>3792010</v>
      </c>
      <c r="R30" s="79">
        <f t="shared" si="8"/>
        <v>87962</v>
      </c>
      <c r="S30" s="79">
        <f t="shared" si="8"/>
        <v>0</v>
      </c>
      <c r="T30" s="236" t="s">
        <v>416</v>
      </c>
    </row>
    <row r="31" spans="1:20" s="7" customFormat="1" ht="17.25" customHeight="1">
      <c r="A31" s="232" t="s">
        <v>417</v>
      </c>
      <c r="B31" s="458" t="s">
        <v>347</v>
      </c>
      <c r="C31" s="458"/>
      <c r="D31" s="262"/>
      <c r="E31" s="36">
        <f t="shared" si="4"/>
        <v>2142319</v>
      </c>
      <c r="F31" s="36">
        <v>61598</v>
      </c>
      <c r="G31" s="36">
        <v>469383</v>
      </c>
      <c r="H31" s="36">
        <v>701441</v>
      </c>
      <c r="I31" s="36">
        <v>164035</v>
      </c>
      <c r="J31" s="36">
        <v>0</v>
      </c>
      <c r="K31" s="36">
        <v>53896</v>
      </c>
      <c r="L31" s="36">
        <v>4391</v>
      </c>
      <c r="M31" s="36">
        <v>106390</v>
      </c>
      <c r="N31" s="36">
        <v>82207</v>
      </c>
      <c r="O31" s="36">
        <v>225001</v>
      </c>
      <c r="P31" s="36">
        <v>0</v>
      </c>
      <c r="Q31" s="36">
        <v>186015</v>
      </c>
      <c r="R31" s="36">
        <v>87962</v>
      </c>
      <c r="S31" s="36">
        <v>0</v>
      </c>
      <c r="T31" s="234" t="s">
        <v>418</v>
      </c>
    </row>
    <row r="32" spans="1:20" s="7" customFormat="1" ht="17.25" customHeight="1">
      <c r="A32" s="232" t="s">
        <v>419</v>
      </c>
      <c r="B32" s="458" t="s">
        <v>350</v>
      </c>
      <c r="C32" s="458"/>
      <c r="D32" s="262"/>
      <c r="E32" s="36">
        <f t="shared" si="4"/>
        <v>11094190</v>
      </c>
      <c r="F32" s="36">
        <v>109182</v>
      </c>
      <c r="G32" s="36">
        <v>1703083</v>
      </c>
      <c r="H32" s="36">
        <v>2667186</v>
      </c>
      <c r="I32" s="36">
        <v>873801</v>
      </c>
      <c r="J32" s="36">
        <v>0</v>
      </c>
      <c r="K32" s="36">
        <v>1484186</v>
      </c>
      <c r="L32" s="36">
        <v>245926</v>
      </c>
      <c r="M32" s="36">
        <v>943842</v>
      </c>
      <c r="N32" s="36">
        <v>609050</v>
      </c>
      <c r="O32" s="36">
        <v>918470</v>
      </c>
      <c r="P32" s="36">
        <v>399</v>
      </c>
      <c r="Q32" s="36">
        <v>1539065</v>
      </c>
      <c r="R32" s="36">
        <v>0</v>
      </c>
      <c r="S32" s="36">
        <v>0</v>
      </c>
      <c r="T32" s="234" t="s">
        <v>420</v>
      </c>
    </row>
    <row r="33" spans="1:20" s="7" customFormat="1" ht="17.25" customHeight="1">
      <c r="A33" s="232" t="s">
        <v>421</v>
      </c>
      <c r="B33" s="458" t="s">
        <v>353</v>
      </c>
      <c r="C33" s="458"/>
      <c r="D33" s="262"/>
      <c r="E33" s="36">
        <f t="shared" si="4"/>
        <v>6693466</v>
      </c>
      <c r="F33" s="36">
        <v>79954</v>
      </c>
      <c r="G33" s="36">
        <v>988368</v>
      </c>
      <c r="H33" s="36">
        <v>1982701</v>
      </c>
      <c r="I33" s="36">
        <v>951213</v>
      </c>
      <c r="J33" s="36">
        <v>0</v>
      </c>
      <c r="K33" s="36">
        <v>494740</v>
      </c>
      <c r="L33" s="36">
        <v>31474</v>
      </c>
      <c r="M33" s="36">
        <v>388761</v>
      </c>
      <c r="N33" s="36">
        <v>255792</v>
      </c>
      <c r="O33" s="36">
        <v>662655</v>
      </c>
      <c r="P33" s="36">
        <v>872</v>
      </c>
      <c r="Q33" s="36">
        <v>856936</v>
      </c>
      <c r="R33" s="36">
        <v>0</v>
      </c>
      <c r="S33" s="36">
        <v>0</v>
      </c>
      <c r="T33" s="234" t="s">
        <v>422</v>
      </c>
    </row>
    <row r="34" spans="1:20" s="7" customFormat="1" ht="17.25" customHeight="1">
      <c r="A34" s="232" t="s">
        <v>423</v>
      </c>
      <c r="B34" s="458" t="s">
        <v>356</v>
      </c>
      <c r="C34" s="458"/>
      <c r="D34" s="262"/>
      <c r="E34" s="36">
        <f t="shared" si="4"/>
        <v>7694291</v>
      </c>
      <c r="F34" s="36">
        <v>90770</v>
      </c>
      <c r="G34" s="36">
        <v>1081127</v>
      </c>
      <c r="H34" s="36">
        <v>2198643</v>
      </c>
      <c r="I34" s="36">
        <v>655045</v>
      </c>
      <c r="J34" s="36">
        <v>0</v>
      </c>
      <c r="K34" s="36">
        <v>802851</v>
      </c>
      <c r="L34" s="36">
        <v>91478</v>
      </c>
      <c r="M34" s="36">
        <v>458413</v>
      </c>
      <c r="N34" s="36">
        <v>278839</v>
      </c>
      <c r="O34" s="36">
        <v>821258</v>
      </c>
      <c r="P34" s="36">
        <v>5873</v>
      </c>
      <c r="Q34" s="36">
        <v>1209994</v>
      </c>
      <c r="R34" s="36">
        <v>0</v>
      </c>
      <c r="S34" s="36">
        <v>0</v>
      </c>
      <c r="T34" s="234" t="s">
        <v>424</v>
      </c>
    </row>
    <row r="35" spans="1:20" s="44" customFormat="1" ht="29.25" customHeight="1">
      <c r="A35" s="235" t="s">
        <v>360</v>
      </c>
      <c r="B35" s="457" t="s">
        <v>359</v>
      </c>
      <c r="C35" s="457"/>
      <c r="D35" s="263"/>
      <c r="E35" s="79">
        <f>SUM(E36:E38)</f>
        <v>13161003</v>
      </c>
      <c r="F35" s="79">
        <f>SUM(F36:F38)</f>
        <v>195759</v>
      </c>
      <c r="G35" s="79">
        <f aca="true" t="shared" si="9" ref="G35:S35">SUM(G36:G38)</f>
        <v>2463080</v>
      </c>
      <c r="H35" s="79">
        <f t="shared" si="9"/>
        <v>2566224</v>
      </c>
      <c r="I35" s="79">
        <f t="shared" si="9"/>
        <v>2089026</v>
      </c>
      <c r="J35" s="79">
        <f t="shared" si="9"/>
        <v>6995</v>
      </c>
      <c r="K35" s="79">
        <f t="shared" si="9"/>
        <v>1928472</v>
      </c>
      <c r="L35" s="79">
        <f t="shared" si="9"/>
        <v>159691</v>
      </c>
      <c r="M35" s="79">
        <f t="shared" si="9"/>
        <v>1011577</v>
      </c>
      <c r="N35" s="79">
        <f t="shared" si="9"/>
        <v>334204</v>
      </c>
      <c r="O35" s="79">
        <f t="shared" si="9"/>
        <v>984423</v>
      </c>
      <c r="P35" s="79">
        <f t="shared" si="9"/>
        <v>131625</v>
      </c>
      <c r="Q35" s="79">
        <f t="shared" si="9"/>
        <v>1289927</v>
      </c>
      <c r="R35" s="79">
        <f t="shared" si="9"/>
        <v>0</v>
      </c>
      <c r="S35" s="79">
        <f t="shared" si="9"/>
        <v>0</v>
      </c>
      <c r="T35" s="236" t="s">
        <v>425</v>
      </c>
    </row>
    <row r="36" spans="1:20" s="7" customFormat="1" ht="17.25" customHeight="1">
      <c r="A36" s="232" t="s">
        <v>426</v>
      </c>
      <c r="B36" s="458" t="s">
        <v>362</v>
      </c>
      <c r="C36" s="458"/>
      <c r="D36" s="262"/>
      <c r="E36" s="36">
        <f t="shared" si="4"/>
        <v>6284988</v>
      </c>
      <c r="F36" s="36">
        <v>70792</v>
      </c>
      <c r="G36" s="36">
        <v>1079688</v>
      </c>
      <c r="H36" s="36">
        <v>1152511</v>
      </c>
      <c r="I36" s="36">
        <v>919002</v>
      </c>
      <c r="J36" s="36">
        <v>0</v>
      </c>
      <c r="K36" s="36">
        <v>1228399</v>
      </c>
      <c r="L36" s="36">
        <v>28096</v>
      </c>
      <c r="M36" s="36">
        <v>516904</v>
      </c>
      <c r="N36" s="36">
        <v>145809</v>
      </c>
      <c r="O36" s="36">
        <v>384083</v>
      </c>
      <c r="P36" s="36">
        <v>130357</v>
      </c>
      <c r="Q36" s="36">
        <v>629347</v>
      </c>
      <c r="R36" s="36">
        <v>0</v>
      </c>
      <c r="S36" s="36">
        <v>0</v>
      </c>
      <c r="T36" s="234" t="s">
        <v>427</v>
      </c>
    </row>
    <row r="37" spans="1:20" s="7" customFormat="1" ht="17.25" customHeight="1">
      <c r="A37" s="232" t="s">
        <v>428</v>
      </c>
      <c r="B37" s="458" t="s">
        <v>365</v>
      </c>
      <c r="C37" s="458"/>
      <c r="D37" s="262"/>
      <c r="E37" s="36">
        <f t="shared" si="4"/>
        <v>3390047</v>
      </c>
      <c r="F37" s="36">
        <v>62236</v>
      </c>
      <c r="G37" s="36">
        <v>719301</v>
      </c>
      <c r="H37" s="36">
        <v>663320</v>
      </c>
      <c r="I37" s="36">
        <v>737209</v>
      </c>
      <c r="J37" s="36">
        <v>5274</v>
      </c>
      <c r="K37" s="36">
        <v>239489</v>
      </c>
      <c r="L37" s="36">
        <v>36539</v>
      </c>
      <c r="M37" s="36">
        <v>202721</v>
      </c>
      <c r="N37" s="36">
        <v>107218</v>
      </c>
      <c r="O37" s="36">
        <v>333935</v>
      </c>
      <c r="P37" s="36">
        <v>0</v>
      </c>
      <c r="Q37" s="36">
        <v>282805</v>
      </c>
      <c r="R37" s="36">
        <v>0</v>
      </c>
      <c r="S37" s="36">
        <v>0</v>
      </c>
      <c r="T37" s="234" t="s">
        <v>429</v>
      </c>
    </row>
    <row r="38" spans="1:20" s="7" customFormat="1" ht="17.25" customHeight="1">
      <c r="A38" s="232" t="s">
        <v>430</v>
      </c>
      <c r="B38" s="458" t="s">
        <v>368</v>
      </c>
      <c r="C38" s="458"/>
      <c r="D38" s="262"/>
      <c r="E38" s="36">
        <f t="shared" si="4"/>
        <v>3485968</v>
      </c>
      <c r="F38" s="36">
        <v>62731</v>
      </c>
      <c r="G38" s="36">
        <v>664091</v>
      </c>
      <c r="H38" s="36">
        <v>750393</v>
      </c>
      <c r="I38" s="36">
        <v>432815</v>
      </c>
      <c r="J38" s="36">
        <v>1721</v>
      </c>
      <c r="K38" s="36">
        <v>460584</v>
      </c>
      <c r="L38" s="36">
        <v>95056</v>
      </c>
      <c r="M38" s="36">
        <v>291952</v>
      </c>
      <c r="N38" s="36">
        <v>81177</v>
      </c>
      <c r="O38" s="36">
        <v>266405</v>
      </c>
      <c r="P38" s="36">
        <v>1268</v>
      </c>
      <c r="Q38" s="36">
        <v>377775</v>
      </c>
      <c r="R38" s="36">
        <v>0</v>
      </c>
      <c r="S38" s="36">
        <v>0</v>
      </c>
      <c r="T38" s="234" t="s">
        <v>431</v>
      </c>
    </row>
    <row r="39" spans="1:20" s="188" customFormat="1" ht="6.75" customHeight="1" thickBot="1">
      <c r="A39" s="237"/>
      <c r="B39" s="237"/>
      <c r="C39" s="185"/>
      <c r="D39" s="264"/>
      <c r="E39" s="187"/>
      <c r="F39" s="187"/>
      <c r="G39" s="187"/>
      <c r="H39" s="187"/>
      <c r="I39" s="187"/>
      <c r="J39" s="187"/>
      <c r="K39" s="187"/>
      <c r="L39" s="187"/>
      <c r="M39" s="187"/>
      <c r="N39" s="187"/>
      <c r="O39" s="187"/>
      <c r="P39" s="187"/>
      <c r="Q39" s="187"/>
      <c r="R39" s="265"/>
      <c r="S39" s="265"/>
      <c r="T39" s="266"/>
    </row>
    <row r="40" spans="1:20" s="91" customFormat="1" ht="8.25" customHeight="1" thickTop="1">
      <c r="A40" s="20"/>
      <c r="B40" s="20"/>
      <c r="C40" s="20"/>
      <c r="D40" s="20"/>
      <c r="E40" s="20"/>
      <c r="F40" s="20"/>
      <c r="G40" s="20"/>
      <c r="H40" s="20"/>
      <c r="I40" s="20"/>
      <c r="J40" s="267"/>
      <c r="K40" s="20"/>
      <c r="L40" s="20"/>
      <c r="M40" s="20"/>
      <c r="N40" s="20"/>
      <c r="O40" s="20"/>
      <c r="P40" s="20"/>
      <c r="Q40" s="20"/>
      <c r="R40" s="20"/>
      <c r="S40" s="20"/>
      <c r="T40" s="20"/>
    </row>
    <row r="41" spans="1:20" s="91" customFormat="1" ht="13.5">
      <c r="A41" s="20" t="s">
        <v>372</v>
      </c>
      <c r="B41" s="20"/>
      <c r="C41" s="20"/>
      <c r="D41" s="20"/>
      <c r="E41" s="20"/>
      <c r="F41" s="20"/>
      <c r="G41" s="20"/>
      <c r="H41" s="20"/>
      <c r="I41" s="20"/>
      <c r="J41" s="20"/>
      <c r="K41" s="20"/>
      <c r="L41" s="20"/>
      <c r="M41" s="20"/>
      <c r="N41" s="20"/>
      <c r="O41" s="20"/>
      <c r="P41" s="20"/>
      <c r="Q41" s="20"/>
      <c r="R41" s="20"/>
      <c r="S41" s="20"/>
      <c r="T41" s="20"/>
    </row>
  </sheetData>
  <sheetProtection/>
  <mergeCells count="29">
    <mergeCell ref="B34:C34"/>
    <mergeCell ref="B35:C35"/>
    <mergeCell ref="B36:C36"/>
    <mergeCell ref="B37:C37"/>
    <mergeCell ref="B38:C38"/>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1:K1"/>
    <mergeCell ref="A3:D3"/>
    <mergeCell ref="A10:C10"/>
    <mergeCell ref="A12:C12"/>
    <mergeCell ref="A13:C13"/>
    <mergeCell ref="B15:C1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differentOddEven="1" scaleWithDoc="0" alignWithMargins="0">
    <oddHeader>&amp;L&amp;"ＭＳ 明朝,標準"&amp;9 78　財政</oddHeader>
    <evenHeader>&amp;R&amp;"ＭＳ 明朝,標準"&amp;9財政　79</evenHeader>
  </headerFooter>
</worksheet>
</file>

<file path=xl/worksheets/sheet9.xml><?xml version="1.0" encoding="utf-8"?>
<worksheet xmlns="http://schemas.openxmlformats.org/spreadsheetml/2006/main" xmlns:r="http://schemas.openxmlformats.org/officeDocument/2006/relationships">
  <dimension ref="A1:R46"/>
  <sheetViews>
    <sheetView view="pageBreakPreview" zoomScale="90" zoomScaleSheetLayoutView="90" zoomScalePageLayoutView="0" workbookViewId="0" topLeftCell="A1">
      <selection activeCell="A14" sqref="A14"/>
    </sheetView>
  </sheetViews>
  <sheetFormatPr defaultColWidth="9.00390625" defaultRowHeight="13.5"/>
  <cols>
    <col min="1" max="1" width="5.00390625" style="20" customWidth="1"/>
    <col min="2" max="2" width="4.125" style="20" customWidth="1"/>
    <col min="3" max="3" width="5.00390625" style="20" customWidth="1"/>
    <col min="4" max="4" width="0.74609375" style="20" customWidth="1"/>
    <col min="5" max="10" width="17.50390625" style="20" customWidth="1"/>
    <col min="11" max="17" width="16.00390625" style="20" customWidth="1"/>
    <col min="18" max="18" width="8.50390625" style="20" customWidth="1"/>
    <col min="19" max="16384" width="9.00390625" style="20" customWidth="1"/>
  </cols>
  <sheetData>
    <row r="1" spans="1:14" s="5" customFormat="1" ht="27" customHeight="1">
      <c r="A1" s="450" t="s">
        <v>432</v>
      </c>
      <c r="B1" s="450"/>
      <c r="C1" s="450"/>
      <c r="D1" s="450"/>
      <c r="E1" s="450"/>
      <c r="F1" s="450"/>
      <c r="G1" s="450"/>
      <c r="H1" s="450"/>
      <c r="I1" s="450"/>
      <c r="J1" s="450"/>
      <c r="K1" s="64" t="s">
        <v>433</v>
      </c>
      <c r="L1" s="10"/>
      <c r="M1" s="10"/>
      <c r="N1" s="10"/>
    </row>
    <row r="2" spans="1:18" s="5" customFormat="1" ht="22.5" customHeight="1" thickBot="1">
      <c r="A2" s="93" t="s">
        <v>133</v>
      </c>
      <c r="B2" s="93"/>
      <c r="F2" s="184"/>
      <c r="G2" s="184"/>
      <c r="H2" s="268"/>
      <c r="I2" s="184"/>
      <c r="J2" s="184"/>
      <c r="R2" s="177"/>
    </row>
    <row r="3" spans="1:18" ht="18" customHeight="1" thickTop="1">
      <c r="A3" s="540" t="s">
        <v>271</v>
      </c>
      <c r="B3" s="540"/>
      <c r="C3" s="540"/>
      <c r="D3" s="193"/>
      <c r="E3" s="543" t="s">
        <v>434</v>
      </c>
      <c r="F3" s="544" t="s">
        <v>435</v>
      </c>
      <c r="G3" s="545"/>
      <c r="H3" s="545"/>
      <c r="I3" s="545"/>
      <c r="J3" s="545"/>
      <c r="K3" s="269" t="s">
        <v>436</v>
      </c>
      <c r="L3" s="546" t="s">
        <v>437</v>
      </c>
      <c r="M3" s="546"/>
      <c r="N3" s="546"/>
      <c r="O3" s="546"/>
      <c r="P3" s="269"/>
      <c r="Q3" s="270"/>
      <c r="R3" s="525" t="s">
        <v>378</v>
      </c>
    </row>
    <row r="4" spans="1:18" ht="18" customHeight="1">
      <c r="A4" s="541"/>
      <c r="B4" s="541"/>
      <c r="C4" s="541"/>
      <c r="D4" s="198"/>
      <c r="E4" s="518"/>
      <c r="F4" s="528" t="s">
        <v>434</v>
      </c>
      <c r="G4" s="547" t="s">
        <v>438</v>
      </c>
      <c r="H4" s="548"/>
      <c r="I4" s="548"/>
      <c r="J4" s="548"/>
      <c r="K4" s="272" t="s">
        <v>439</v>
      </c>
      <c r="L4" s="272" t="s">
        <v>440</v>
      </c>
      <c r="M4" s="272"/>
      <c r="N4" s="273" t="s">
        <v>441</v>
      </c>
      <c r="O4" s="272"/>
      <c r="P4" s="272"/>
      <c r="Q4" s="274"/>
      <c r="R4" s="526"/>
    </row>
    <row r="5" spans="1:18" ht="18" customHeight="1">
      <c r="A5" s="541"/>
      <c r="B5" s="541"/>
      <c r="C5" s="541"/>
      <c r="D5" s="198"/>
      <c r="E5" s="518"/>
      <c r="F5" s="522"/>
      <c r="G5" s="528" t="s">
        <v>434</v>
      </c>
      <c r="H5" s="532" t="s">
        <v>442</v>
      </c>
      <c r="I5" s="532" t="s">
        <v>443</v>
      </c>
      <c r="J5" s="271" t="s">
        <v>444</v>
      </c>
      <c r="K5" s="530" t="s">
        <v>445</v>
      </c>
      <c r="L5" s="530"/>
      <c r="M5" s="531"/>
      <c r="N5" s="549" t="s">
        <v>446</v>
      </c>
      <c r="O5" s="532" t="s">
        <v>447</v>
      </c>
      <c r="P5" s="532" t="s">
        <v>448</v>
      </c>
      <c r="Q5" s="532" t="s">
        <v>449</v>
      </c>
      <c r="R5" s="526"/>
    </row>
    <row r="6" spans="1:18" s="91" customFormat="1" ht="18" customHeight="1">
      <c r="A6" s="542"/>
      <c r="B6" s="542"/>
      <c r="C6" s="542"/>
      <c r="D6" s="198"/>
      <c r="E6" s="518"/>
      <c r="F6" s="523"/>
      <c r="G6" s="523"/>
      <c r="H6" s="523"/>
      <c r="I6" s="523"/>
      <c r="J6" s="70" t="s">
        <v>434</v>
      </c>
      <c r="K6" s="202" t="s">
        <v>450</v>
      </c>
      <c r="L6" s="199" t="s">
        <v>451</v>
      </c>
      <c r="M6" s="199" t="s">
        <v>452</v>
      </c>
      <c r="N6" s="550"/>
      <c r="O6" s="522"/>
      <c r="P6" s="551"/>
      <c r="Q6" s="551"/>
      <c r="R6" s="527"/>
    </row>
    <row r="7" spans="1:18" s="91" customFormat="1" ht="6.75" customHeight="1">
      <c r="A7" s="205"/>
      <c r="B7" s="205"/>
      <c r="C7" s="205"/>
      <c r="D7" s="202"/>
      <c r="E7" s="205"/>
      <c r="F7" s="205"/>
      <c r="G7" s="205"/>
      <c r="H7" s="205"/>
      <c r="I7" s="205"/>
      <c r="J7" s="205"/>
      <c r="K7" s="205"/>
      <c r="L7" s="205"/>
      <c r="M7" s="205"/>
      <c r="N7" s="205"/>
      <c r="O7" s="205"/>
      <c r="P7" s="205"/>
      <c r="Q7" s="202"/>
      <c r="R7" s="205"/>
    </row>
    <row r="8" spans="1:18" s="7" customFormat="1" ht="17.25" customHeight="1">
      <c r="A8" s="105" t="s">
        <v>10</v>
      </c>
      <c r="B8" s="232" t="s">
        <v>379</v>
      </c>
      <c r="C8" s="105" t="s">
        <v>288</v>
      </c>
      <c r="E8" s="51">
        <v>288007018</v>
      </c>
      <c r="F8" s="38">
        <v>159460175</v>
      </c>
      <c r="G8" s="38">
        <v>41033575</v>
      </c>
      <c r="H8" s="38">
        <v>4514710</v>
      </c>
      <c r="I8" s="38">
        <v>568014</v>
      </c>
      <c r="J8" s="38">
        <v>24657448</v>
      </c>
      <c r="K8" s="38">
        <v>16725450</v>
      </c>
      <c r="L8" s="38">
        <v>7512321</v>
      </c>
      <c r="M8" s="38">
        <v>419677</v>
      </c>
      <c r="N8" s="38">
        <v>6395648</v>
      </c>
      <c r="O8" s="38">
        <v>4440437</v>
      </c>
      <c r="P8" s="38">
        <v>10054</v>
      </c>
      <c r="Q8" s="38">
        <v>447264</v>
      </c>
      <c r="R8" s="112" t="s">
        <v>453</v>
      </c>
    </row>
    <row r="9" spans="1:18" s="7" customFormat="1" ht="17.25" customHeight="1">
      <c r="A9" s="105" t="s">
        <v>380</v>
      </c>
      <c r="B9" s="232" t="s">
        <v>381</v>
      </c>
      <c r="C9" s="105"/>
      <c r="E9" s="51">
        <v>301217595</v>
      </c>
      <c r="F9" s="38">
        <v>161903210</v>
      </c>
      <c r="G9" s="38">
        <v>39919429</v>
      </c>
      <c r="H9" s="38">
        <v>4542484</v>
      </c>
      <c r="I9" s="38">
        <v>561321</v>
      </c>
      <c r="J9" s="38">
        <v>23870376</v>
      </c>
      <c r="K9" s="38">
        <v>16148320</v>
      </c>
      <c r="L9" s="38">
        <v>7424870</v>
      </c>
      <c r="M9" s="38">
        <v>297186</v>
      </c>
      <c r="N9" s="38">
        <v>6118659</v>
      </c>
      <c r="O9" s="38">
        <v>4361381</v>
      </c>
      <c r="P9" s="38">
        <v>8599</v>
      </c>
      <c r="Q9" s="38">
        <v>456609</v>
      </c>
      <c r="R9" s="112" t="s">
        <v>454</v>
      </c>
    </row>
    <row r="10" spans="1:18" s="7" customFormat="1" ht="17.25" customHeight="1">
      <c r="A10" s="105" t="s">
        <v>383</v>
      </c>
      <c r="B10" s="232" t="s">
        <v>384</v>
      </c>
      <c r="C10" s="105"/>
      <c r="E10" s="51">
        <v>302817511</v>
      </c>
      <c r="F10" s="38">
        <v>206040257</v>
      </c>
      <c r="G10" s="38">
        <v>40427685</v>
      </c>
      <c r="H10" s="38">
        <v>4669989</v>
      </c>
      <c r="I10" s="38">
        <v>568813</v>
      </c>
      <c r="J10" s="38">
        <v>24593734</v>
      </c>
      <c r="K10" s="38">
        <v>16607013</v>
      </c>
      <c r="L10" s="38">
        <v>7729189</v>
      </c>
      <c r="M10" s="38">
        <v>257532</v>
      </c>
      <c r="N10" s="38">
        <v>6327594</v>
      </c>
      <c r="O10" s="38">
        <v>3764732</v>
      </c>
      <c r="P10" s="38">
        <v>7003</v>
      </c>
      <c r="Q10" s="38">
        <v>477920</v>
      </c>
      <c r="R10" s="112" t="s">
        <v>455</v>
      </c>
    </row>
    <row r="11" spans="1:18" s="7" customFormat="1" ht="17.25" customHeight="1">
      <c r="A11" s="105" t="s">
        <v>456</v>
      </c>
      <c r="B11" s="232" t="s">
        <v>386</v>
      </c>
      <c r="C11" s="105"/>
      <c r="E11" s="51">
        <v>306965815</v>
      </c>
      <c r="F11" s="38">
        <v>172477574</v>
      </c>
      <c r="G11" s="38">
        <v>40846143</v>
      </c>
      <c r="H11" s="38">
        <v>4961754</v>
      </c>
      <c r="I11" s="38">
        <v>615901</v>
      </c>
      <c r="J11" s="38">
        <v>24897447</v>
      </c>
      <c r="K11" s="38">
        <v>16777300</v>
      </c>
      <c r="L11" s="38">
        <v>7909132</v>
      </c>
      <c r="M11" s="38">
        <v>211015</v>
      </c>
      <c r="N11" s="38">
        <v>6195915</v>
      </c>
      <c r="O11" s="38">
        <v>3723707</v>
      </c>
      <c r="P11" s="38">
        <v>6623</v>
      </c>
      <c r="Q11" s="38">
        <v>444796</v>
      </c>
      <c r="R11" s="112" t="s">
        <v>457</v>
      </c>
    </row>
    <row r="12" spans="1:18" s="44" customFormat="1" ht="17.25" customHeight="1">
      <c r="A12" s="78" t="s">
        <v>388</v>
      </c>
      <c r="B12" s="235" t="s">
        <v>389</v>
      </c>
      <c r="C12" s="78"/>
      <c r="E12" s="52">
        <f>E15+E16</f>
        <v>306671585</v>
      </c>
      <c r="F12" s="46">
        <f aca="true" t="shared" si="0" ref="F12:Q12">F15+F16</f>
        <v>177899144</v>
      </c>
      <c r="G12" s="46">
        <f t="shared" si="0"/>
        <v>40515302</v>
      </c>
      <c r="H12" s="46">
        <f t="shared" si="0"/>
        <v>4869281</v>
      </c>
      <c r="I12" s="46">
        <f t="shared" si="0"/>
        <v>623894</v>
      </c>
      <c r="J12" s="46">
        <f t="shared" si="0"/>
        <v>25228956</v>
      </c>
      <c r="K12" s="46">
        <f t="shared" si="0"/>
        <v>16741416</v>
      </c>
      <c r="L12" s="46">
        <f t="shared" si="0"/>
        <v>8306988</v>
      </c>
      <c r="M12" s="46">
        <f t="shared" si="0"/>
        <v>180552</v>
      </c>
      <c r="N12" s="46">
        <f t="shared" si="0"/>
        <v>5631403</v>
      </c>
      <c r="O12" s="46">
        <f t="shared" si="0"/>
        <v>3736683</v>
      </c>
      <c r="P12" s="46">
        <f t="shared" si="0"/>
        <v>4871</v>
      </c>
      <c r="Q12" s="46">
        <f t="shared" si="0"/>
        <v>420214</v>
      </c>
      <c r="R12" s="115" t="s">
        <v>458</v>
      </c>
    </row>
    <row r="13" spans="1:18" s="276" customFormat="1" ht="26.25" customHeight="1">
      <c r="A13" s="539" t="s">
        <v>459</v>
      </c>
      <c r="B13" s="539"/>
      <c r="C13" s="539"/>
      <c r="D13" s="255"/>
      <c r="E13" s="275">
        <v>100</v>
      </c>
      <c r="F13" s="275">
        <f aca="true" t="shared" si="1" ref="F13:Q13">F12/$E$12*100</f>
        <v>58.00966007333219</v>
      </c>
      <c r="G13" s="275">
        <f t="shared" si="1"/>
        <v>13.211299638341126</v>
      </c>
      <c r="H13" s="275">
        <f t="shared" si="1"/>
        <v>1.5877835567974126</v>
      </c>
      <c r="I13" s="275">
        <f t="shared" si="1"/>
        <v>0.20344043286566635</v>
      </c>
      <c r="J13" s="275">
        <f t="shared" si="1"/>
        <v>8.22670153806392</v>
      </c>
      <c r="K13" s="275">
        <f t="shared" si="1"/>
        <v>5.459069838504927</v>
      </c>
      <c r="L13" s="275">
        <f t="shared" si="1"/>
        <v>2.7087569916202052</v>
      </c>
      <c r="M13" s="275">
        <f t="shared" si="1"/>
        <v>0.058874707938787345</v>
      </c>
      <c r="N13" s="275">
        <f t="shared" si="1"/>
        <v>1.8362976145964094</v>
      </c>
      <c r="O13" s="275">
        <f t="shared" si="1"/>
        <v>1.2184640451771886</v>
      </c>
      <c r="P13" s="275">
        <f t="shared" si="1"/>
        <v>0.0015883440912857968</v>
      </c>
      <c r="Q13" s="275">
        <f t="shared" si="1"/>
        <v>0.13702410674924448</v>
      </c>
      <c r="R13" s="257" t="s">
        <v>295</v>
      </c>
    </row>
    <row r="14" spans="1:18" s="44" customFormat="1" ht="17.25" customHeight="1">
      <c r="A14" s="226"/>
      <c r="B14" s="226"/>
      <c r="C14" s="226"/>
      <c r="D14" s="229"/>
      <c r="E14" s="277"/>
      <c r="F14" s="277"/>
      <c r="G14" s="277"/>
      <c r="H14" s="277"/>
      <c r="I14" s="277"/>
      <c r="J14" s="277"/>
      <c r="K14" s="277"/>
      <c r="L14" s="277"/>
      <c r="M14" s="277"/>
      <c r="N14" s="277"/>
      <c r="O14" s="277"/>
      <c r="P14" s="277"/>
      <c r="Q14" s="277"/>
      <c r="R14" s="115"/>
    </row>
    <row r="15" spans="1:18" s="44" customFormat="1" ht="15.75" customHeight="1">
      <c r="A15" s="537" t="s">
        <v>460</v>
      </c>
      <c r="B15" s="537"/>
      <c r="C15" s="537"/>
      <c r="D15" s="229"/>
      <c r="E15" s="79">
        <f>E18+E19+E20+E21</f>
        <v>202388320</v>
      </c>
      <c r="F15" s="79">
        <f aca="true" t="shared" si="2" ref="F15:Q15">F18+F19+F20+F21</f>
        <v>118118463</v>
      </c>
      <c r="G15" s="79">
        <f t="shared" si="2"/>
        <v>24875120</v>
      </c>
      <c r="H15" s="79">
        <f t="shared" si="2"/>
        <v>3365335</v>
      </c>
      <c r="I15" s="79">
        <f t="shared" si="2"/>
        <v>156988</v>
      </c>
      <c r="J15" s="79">
        <f t="shared" si="2"/>
        <v>15519459</v>
      </c>
      <c r="K15" s="79">
        <f t="shared" si="2"/>
        <v>10216045</v>
      </c>
      <c r="L15" s="79">
        <f t="shared" si="2"/>
        <v>5194963</v>
      </c>
      <c r="M15" s="79">
        <f t="shared" si="2"/>
        <v>108451</v>
      </c>
      <c r="N15" s="79">
        <f t="shared" si="2"/>
        <v>3456166</v>
      </c>
      <c r="O15" s="79">
        <f t="shared" si="2"/>
        <v>2073245</v>
      </c>
      <c r="P15" s="79">
        <f t="shared" si="2"/>
        <v>4645</v>
      </c>
      <c r="Q15" s="79">
        <f t="shared" si="2"/>
        <v>299282</v>
      </c>
      <c r="R15" s="261" t="s">
        <v>297</v>
      </c>
    </row>
    <row r="16" spans="1:18" s="44" customFormat="1" ht="15.75" customHeight="1">
      <c r="A16" s="537" t="s">
        <v>461</v>
      </c>
      <c r="B16" s="537"/>
      <c r="C16" s="537"/>
      <c r="D16" s="229"/>
      <c r="E16" s="79">
        <f>E22+E24+E28+E33+E38</f>
        <v>104283265</v>
      </c>
      <c r="F16" s="79">
        <f aca="true" t="shared" si="3" ref="F16:Q16">F22+F24+F28+F33+F38</f>
        <v>59780681</v>
      </c>
      <c r="G16" s="79">
        <f t="shared" si="3"/>
        <v>15640182</v>
      </c>
      <c r="H16" s="79">
        <f t="shared" si="3"/>
        <v>1503946</v>
      </c>
      <c r="I16" s="79">
        <f t="shared" si="3"/>
        <v>466906</v>
      </c>
      <c r="J16" s="79">
        <f t="shared" si="3"/>
        <v>9709497</v>
      </c>
      <c r="K16" s="79">
        <f t="shared" si="3"/>
        <v>6525371</v>
      </c>
      <c r="L16" s="79">
        <f t="shared" si="3"/>
        <v>3112025</v>
      </c>
      <c r="M16" s="79">
        <f t="shared" si="3"/>
        <v>72101</v>
      </c>
      <c r="N16" s="79">
        <f t="shared" si="3"/>
        <v>2175237</v>
      </c>
      <c r="O16" s="79">
        <f t="shared" si="3"/>
        <v>1663438</v>
      </c>
      <c r="P16" s="79">
        <f t="shared" si="3"/>
        <v>226</v>
      </c>
      <c r="Q16" s="79">
        <f t="shared" si="3"/>
        <v>120932</v>
      </c>
      <c r="R16" s="261" t="s">
        <v>299</v>
      </c>
    </row>
    <row r="17" spans="1:18" s="7" customFormat="1" ht="17.25" customHeight="1">
      <c r="A17" s="227"/>
      <c r="B17" s="227"/>
      <c r="C17" s="227"/>
      <c r="D17" s="278"/>
      <c r="E17" s="36"/>
      <c r="F17" s="36"/>
      <c r="G17" s="36"/>
      <c r="H17" s="36"/>
      <c r="I17" s="36"/>
      <c r="J17" s="36"/>
      <c r="K17" s="36"/>
      <c r="L17" s="36"/>
      <c r="M17" s="36"/>
      <c r="N17" s="36"/>
      <c r="O17" s="36"/>
      <c r="P17" s="36"/>
      <c r="Q17" s="106"/>
      <c r="R17" s="279"/>
    </row>
    <row r="18" spans="1:18" s="7" customFormat="1" ht="15.75" customHeight="1">
      <c r="A18" s="232" t="s">
        <v>300</v>
      </c>
      <c r="B18" s="458" t="s">
        <v>301</v>
      </c>
      <c r="C18" s="458"/>
      <c r="D18" s="262"/>
      <c r="E18" s="36">
        <f>F18+'[1]6-7-2'!P17+'[1]6-7-3'!L17+'[1]6-7-3'!O17+'[1]6-7-3'!P17+'[1]6-7-3'!Q17+'[1]6-7-3'!R17+'[1]6-7-3'!S17</f>
        <v>95473561</v>
      </c>
      <c r="F18" s="36">
        <f>G18+'[1]6-7-2'!E17+'[1]6-7-2'!M17+'[1]6-7-2'!N17+'[1]6-7-2'!O17</f>
        <v>57120113</v>
      </c>
      <c r="G18" s="36">
        <v>12047778</v>
      </c>
      <c r="H18" s="36">
        <v>1580378</v>
      </c>
      <c r="I18" s="36">
        <v>43420</v>
      </c>
      <c r="J18" s="36">
        <v>7445832</v>
      </c>
      <c r="K18" s="36">
        <v>4916826</v>
      </c>
      <c r="L18" s="36">
        <v>2467908</v>
      </c>
      <c r="M18" s="36">
        <v>61098</v>
      </c>
      <c r="N18" s="36">
        <v>1768414</v>
      </c>
      <c r="O18" s="36">
        <v>1190303</v>
      </c>
      <c r="P18" s="36">
        <v>4645</v>
      </c>
      <c r="Q18" s="36">
        <v>14786</v>
      </c>
      <c r="R18" s="234" t="s">
        <v>302</v>
      </c>
    </row>
    <row r="19" spans="1:18" s="7" customFormat="1" ht="15.75" customHeight="1">
      <c r="A19" s="232" t="s">
        <v>462</v>
      </c>
      <c r="B19" s="458" t="s">
        <v>304</v>
      </c>
      <c r="C19" s="458"/>
      <c r="D19" s="262"/>
      <c r="E19" s="36">
        <f>F19+'[1]6-7-2'!P18+'[1]6-7-3'!L18+'[1]6-7-3'!O18+'[1]6-7-3'!P18+'[1]6-7-3'!Q18+'[1]6-7-3'!R18+'[1]6-7-3'!S18</f>
        <v>62236046</v>
      </c>
      <c r="F19" s="36">
        <f>G19+'[1]6-7-2'!E18+'[1]6-7-2'!M18+'[1]6-7-2'!N18+'[1]6-7-2'!O18</f>
        <v>35809307</v>
      </c>
      <c r="G19" s="36">
        <v>7267185</v>
      </c>
      <c r="H19" s="36">
        <v>879530</v>
      </c>
      <c r="I19" s="36">
        <v>39573</v>
      </c>
      <c r="J19" s="36">
        <v>4612584</v>
      </c>
      <c r="K19" s="36">
        <v>3055334</v>
      </c>
      <c r="L19" s="36">
        <v>1557250</v>
      </c>
      <c r="M19" s="36">
        <v>0</v>
      </c>
      <c r="N19" s="36">
        <v>936516</v>
      </c>
      <c r="O19" s="36">
        <v>634033</v>
      </c>
      <c r="P19" s="36">
        <v>0</v>
      </c>
      <c r="Q19" s="36">
        <v>164949</v>
      </c>
      <c r="R19" s="234" t="s">
        <v>305</v>
      </c>
    </row>
    <row r="20" spans="1:18" s="7" customFormat="1" ht="15.75" customHeight="1">
      <c r="A20" s="232" t="s">
        <v>396</v>
      </c>
      <c r="B20" s="458" t="s">
        <v>307</v>
      </c>
      <c r="C20" s="458"/>
      <c r="D20" s="262"/>
      <c r="E20" s="36">
        <f>F20+'[1]6-7-2'!P19+'[1]6-7-3'!L19+'[1]6-7-3'!O19+'[1]6-7-3'!P19+'[1]6-7-3'!Q19+'[1]6-7-3'!R19+'[1]6-7-3'!S19</f>
        <v>28491658</v>
      </c>
      <c r="F20" s="36">
        <f>G20+'[1]6-7-2'!E19+'[1]6-7-2'!M19+'[1]6-7-2'!N19+'[1]6-7-2'!O19</f>
        <v>15835963</v>
      </c>
      <c r="G20" s="36">
        <v>3377128</v>
      </c>
      <c r="H20" s="36">
        <v>540256</v>
      </c>
      <c r="I20" s="36">
        <v>35624</v>
      </c>
      <c r="J20" s="36">
        <v>2130136</v>
      </c>
      <c r="K20" s="36">
        <v>1388290</v>
      </c>
      <c r="L20" s="36">
        <v>741846</v>
      </c>
      <c r="M20" s="36">
        <v>0</v>
      </c>
      <c r="N20" s="36">
        <v>452772</v>
      </c>
      <c r="O20" s="36">
        <v>153962</v>
      </c>
      <c r="P20" s="36">
        <v>0</v>
      </c>
      <c r="Q20" s="36">
        <v>64378</v>
      </c>
      <c r="R20" s="234" t="s">
        <v>308</v>
      </c>
    </row>
    <row r="21" spans="1:18" s="7" customFormat="1" ht="15.75" customHeight="1">
      <c r="A21" s="232" t="s">
        <v>397</v>
      </c>
      <c r="B21" s="458" t="s">
        <v>310</v>
      </c>
      <c r="C21" s="458"/>
      <c r="D21" s="262"/>
      <c r="E21" s="36">
        <f>F21+'[1]6-7-2'!P20+'[1]6-7-3'!L20+'[1]6-7-3'!O20+'[1]6-7-3'!P20+'[1]6-7-3'!Q20+'[1]6-7-3'!R20+'[1]6-7-3'!S20</f>
        <v>16187055</v>
      </c>
      <c r="F21" s="36">
        <f>G21+'[1]6-7-2'!E20+'[1]6-7-2'!M20+'[1]6-7-2'!N20+'[1]6-7-2'!O20</f>
        <v>9353080</v>
      </c>
      <c r="G21" s="36">
        <v>2183029</v>
      </c>
      <c r="H21" s="36">
        <v>365171</v>
      </c>
      <c r="I21" s="36">
        <v>38371</v>
      </c>
      <c r="J21" s="36">
        <v>1330907</v>
      </c>
      <c r="K21" s="36">
        <v>855595</v>
      </c>
      <c r="L21" s="36">
        <v>427959</v>
      </c>
      <c r="M21" s="36">
        <v>47353</v>
      </c>
      <c r="N21" s="36">
        <v>298464</v>
      </c>
      <c r="O21" s="36">
        <v>94947</v>
      </c>
      <c r="P21" s="36">
        <v>0</v>
      </c>
      <c r="Q21" s="36">
        <v>55169</v>
      </c>
      <c r="R21" s="234" t="s">
        <v>311</v>
      </c>
    </row>
    <row r="22" spans="1:18" s="44" customFormat="1" ht="30" customHeight="1">
      <c r="A22" s="235" t="s">
        <v>312</v>
      </c>
      <c r="B22" s="457" t="s">
        <v>313</v>
      </c>
      <c r="C22" s="457"/>
      <c r="D22" s="263"/>
      <c r="E22" s="79">
        <f>E23</f>
        <v>6662961</v>
      </c>
      <c r="F22" s="79">
        <f aca="true" t="shared" si="4" ref="F22:Q22">F23</f>
        <v>4107191</v>
      </c>
      <c r="G22" s="79">
        <f t="shared" si="4"/>
        <v>1186788</v>
      </c>
      <c r="H22" s="79">
        <f t="shared" si="4"/>
        <v>131907</v>
      </c>
      <c r="I22" s="79">
        <f t="shared" si="4"/>
        <v>32674</v>
      </c>
      <c r="J22" s="79">
        <f t="shared" si="4"/>
        <v>721108</v>
      </c>
      <c r="K22" s="79">
        <f t="shared" si="4"/>
        <v>486289</v>
      </c>
      <c r="L22" s="79">
        <f t="shared" si="4"/>
        <v>234819</v>
      </c>
      <c r="M22" s="79">
        <f t="shared" si="4"/>
        <v>0</v>
      </c>
      <c r="N22" s="79">
        <f t="shared" si="4"/>
        <v>180149</v>
      </c>
      <c r="O22" s="79">
        <f t="shared" si="4"/>
        <v>107568</v>
      </c>
      <c r="P22" s="79">
        <f t="shared" si="4"/>
        <v>0</v>
      </c>
      <c r="Q22" s="79">
        <f t="shared" si="4"/>
        <v>13382</v>
      </c>
      <c r="R22" s="236" t="s">
        <v>312</v>
      </c>
    </row>
    <row r="23" spans="1:18" s="7" customFormat="1" ht="15.75" customHeight="1">
      <c r="A23" s="232" t="s">
        <v>398</v>
      </c>
      <c r="B23" s="458" t="s">
        <v>315</v>
      </c>
      <c r="C23" s="458"/>
      <c r="D23" s="262"/>
      <c r="E23" s="36">
        <f>F23+'[1]6-7-2'!P22+'[1]6-7-3'!L22+'[1]6-7-3'!O22+'[1]6-7-3'!P22+'[1]6-7-3'!Q22+'[1]6-7-3'!R22+'[1]6-7-3'!S22</f>
        <v>6662961</v>
      </c>
      <c r="F23" s="36">
        <f>G23+'[1]6-7-2'!E22+'[1]6-7-2'!M22+'[1]6-7-2'!N22+'[1]6-7-2'!O22</f>
        <v>4107191</v>
      </c>
      <c r="G23" s="36">
        <v>1186788</v>
      </c>
      <c r="H23" s="36">
        <v>131907</v>
      </c>
      <c r="I23" s="36">
        <v>32674</v>
      </c>
      <c r="J23" s="36">
        <v>721108</v>
      </c>
      <c r="K23" s="36">
        <v>486289</v>
      </c>
      <c r="L23" s="36">
        <v>234819</v>
      </c>
      <c r="M23" s="36">
        <v>0</v>
      </c>
      <c r="N23" s="36">
        <v>180149</v>
      </c>
      <c r="O23" s="36">
        <v>107568</v>
      </c>
      <c r="P23" s="36">
        <v>0</v>
      </c>
      <c r="Q23" s="36">
        <v>13382</v>
      </c>
      <c r="R23" s="234" t="s">
        <v>316</v>
      </c>
    </row>
    <row r="24" spans="1:18" s="44" customFormat="1" ht="30" customHeight="1">
      <c r="A24" s="235" t="s">
        <v>317</v>
      </c>
      <c r="B24" s="457" t="s">
        <v>318</v>
      </c>
      <c r="C24" s="457"/>
      <c r="D24" s="263"/>
      <c r="E24" s="79">
        <f>SUM(E25:E27)</f>
        <v>21074437</v>
      </c>
      <c r="F24" s="79">
        <f aca="true" t="shared" si="5" ref="F24:Q24">SUM(F25:F27)</f>
        <v>11466172</v>
      </c>
      <c r="G24" s="79">
        <f t="shared" si="5"/>
        <v>3260612</v>
      </c>
      <c r="H24" s="79">
        <f t="shared" si="5"/>
        <v>249198</v>
      </c>
      <c r="I24" s="79">
        <f t="shared" si="5"/>
        <v>98791</v>
      </c>
      <c r="J24" s="79">
        <f t="shared" si="5"/>
        <v>2069770</v>
      </c>
      <c r="K24" s="79">
        <f t="shared" si="5"/>
        <v>1404712</v>
      </c>
      <c r="L24" s="79">
        <f t="shared" si="5"/>
        <v>665058</v>
      </c>
      <c r="M24" s="79">
        <f t="shared" si="5"/>
        <v>0</v>
      </c>
      <c r="N24" s="79">
        <f t="shared" si="5"/>
        <v>449303</v>
      </c>
      <c r="O24" s="79">
        <f t="shared" si="5"/>
        <v>373313</v>
      </c>
      <c r="P24" s="79">
        <f t="shared" si="5"/>
        <v>0</v>
      </c>
      <c r="Q24" s="79">
        <f t="shared" si="5"/>
        <v>20237</v>
      </c>
      <c r="R24" s="236" t="s">
        <v>317</v>
      </c>
    </row>
    <row r="25" spans="1:18" s="7" customFormat="1" ht="15.75" customHeight="1">
      <c r="A25" s="232" t="s">
        <v>463</v>
      </c>
      <c r="B25" s="458" t="s">
        <v>320</v>
      </c>
      <c r="C25" s="458"/>
      <c r="D25" s="262"/>
      <c r="E25" s="36">
        <f>F25+'[1]6-7-2'!P24+'[1]6-7-3'!L24+'[1]6-7-3'!O24+'[1]6-7-3'!P24+'[1]6-7-3'!Q24+'[1]6-7-3'!R24+'[1]6-7-3'!S24</f>
        <v>3459880</v>
      </c>
      <c r="F25" s="36">
        <f>G25+'[1]6-7-2'!E24+'[1]6-7-2'!M24+'[1]6-7-2'!N24+'[1]6-7-2'!O24</f>
        <v>2056324</v>
      </c>
      <c r="G25" s="36">
        <v>553152</v>
      </c>
      <c r="H25" s="36">
        <v>56876</v>
      </c>
      <c r="I25" s="36">
        <v>39958</v>
      </c>
      <c r="J25" s="36">
        <v>321577</v>
      </c>
      <c r="K25" s="36">
        <v>221089</v>
      </c>
      <c r="L25" s="36">
        <v>100488</v>
      </c>
      <c r="M25" s="36">
        <v>0</v>
      </c>
      <c r="N25" s="36">
        <v>65223</v>
      </c>
      <c r="O25" s="36">
        <v>65369</v>
      </c>
      <c r="P25" s="36">
        <v>0</v>
      </c>
      <c r="Q25" s="36">
        <v>4149</v>
      </c>
      <c r="R25" s="234" t="s">
        <v>464</v>
      </c>
    </row>
    <row r="26" spans="1:18" s="7" customFormat="1" ht="15.75" customHeight="1">
      <c r="A26" s="232" t="s">
        <v>402</v>
      </c>
      <c r="B26" s="458" t="s">
        <v>323</v>
      </c>
      <c r="C26" s="458"/>
      <c r="D26" s="262"/>
      <c r="E26" s="36">
        <f>F26+'[1]6-7-2'!P25+'[1]6-7-3'!L25+'[1]6-7-3'!O25+'[1]6-7-3'!P25+'[1]6-7-3'!Q25+'[1]6-7-3'!R25+'[1]6-7-3'!S25</f>
        <v>6603894</v>
      </c>
      <c r="F26" s="36">
        <f>G26+'[1]6-7-2'!E25+'[1]6-7-2'!M25+'[1]6-7-2'!N25+'[1]6-7-2'!O25</f>
        <v>3477416</v>
      </c>
      <c r="G26" s="36">
        <v>927876</v>
      </c>
      <c r="H26" s="36">
        <v>67226</v>
      </c>
      <c r="I26" s="36">
        <v>32439</v>
      </c>
      <c r="J26" s="36">
        <v>584591</v>
      </c>
      <c r="K26" s="36">
        <v>389289</v>
      </c>
      <c r="L26" s="36">
        <v>195302</v>
      </c>
      <c r="M26" s="36">
        <v>0</v>
      </c>
      <c r="N26" s="36">
        <v>126672</v>
      </c>
      <c r="O26" s="36">
        <v>102456</v>
      </c>
      <c r="P26" s="36">
        <v>0</v>
      </c>
      <c r="Q26" s="36">
        <v>14492</v>
      </c>
      <c r="R26" s="234" t="s">
        <v>465</v>
      </c>
    </row>
    <row r="27" spans="1:18" s="7" customFormat="1" ht="15.75" customHeight="1">
      <c r="A27" s="232" t="s">
        <v>404</v>
      </c>
      <c r="B27" s="458" t="s">
        <v>326</v>
      </c>
      <c r="C27" s="458"/>
      <c r="D27" s="262"/>
      <c r="E27" s="36">
        <f>F27+'[1]6-7-2'!P26+'[1]6-7-3'!L26+'[1]6-7-3'!O26+'[1]6-7-3'!P26+'[1]6-7-3'!Q26+'[1]6-7-3'!R26+'[1]6-7-3'!S26</f>
        <v>11010663</v>
      </c>
      <c r="F27" s="36">
        <f>G27+'[1]6-7-2'!E26+'[1]6-7-2'!M26+'[1]6-7-2'!N26+'[1]6-7-2'!O26</f>
        <v>5932432</v>
      </c>
      <c r="G27" s="36">
        <v>1779584</v>
      </c>
      <c r="H27" s="36">
        <v>125096</v>
      </c>
      <c r="I27" s="36">
        <v>26394</v>
      </c>
      <c r="J27" s="36">
        <v>1163602</v>
      </c>
      <c r="K27" s="36">
        <v>794334</v>
      </c>
      <c r="L27" s="36">
        <v>369268</v>
      </c>
      <c r="M27" s="36">
        <v>0</v>
      </c>
      <c r="N27" s="36">
        <v>257408</v>
      </c>
      <c r="O27" s="36">
        <v>205488</v>
      </c>
      <c r="P27" s="36">
        <v>0</v>
      </c>
      <c r="Q27" s="36">
        <v>1596</v>
      </c>
      <c r="R27" s="234" t="s">
        <v>466</v>
      </c>
    </row>
    <row r="28" spans="1:18" s="44" customFormat="1" ht="30" customHeight="1">
      <c r="A28" s="235" t="s">
        <v>467</v>
      </c>
      <c r="B28" s="457" t="s">
        <v>329</v>
      </c>
      <c r="C28" s="457"/>
      <c r="D28" s="263"/>
      <c r="E28" s="79">
        <f>SUM(E29:E32)</f>
        <v>35760598</v>
      </c>
      <c r="F28" s="79">
        <f aca="true" t="shared" si="6" ref="F28:Q28">SUM(F29:F32)</f>
        <v>19435264</v>
      </c>
      <c r="G28" s="79">
        <f t="shared" si="6"/>
        <v>5074689</v>
      </c>
      <c r="H28" s="79">
        <f t="shared" si="6"/>
        <v>412765</v>
      </c>
      <c r="I28" s="79">
        <f t="shared" si="6"/>
        <v>123523</v>
      </c>
      <c r="J28" s="79">
        <f t="shared" si="6"/>
        <v>3235454</v>
      </c>
      <c r="K28" s="79">
        <f t="shared" si="6"/>
        <v>2164534</v>
      </c>
      <c r="L28" s="79">
        <f t="shared" si="6"/>
        <v>1056731</v>
      </c>
      <c r="M28" s="79">
        <f t="shared" si="6"/>
        <v>14189</v>
      </c>
      <c r="N28" s="79">
        <f t="shared" si="6"/>
        <v>681661</v>
      </c>
      <c r="O28" s="79">
        <f t="shared" si="6"/>
        <v>577790</v>
      </c>
      <c r="P28" s="79">
        <f t="shared" si="6"/>
        <v>226</v>
      </c>
      <c r="Q28" s="79">
        <f t="shared" si="6"/>
        <v>43270</v>
      </c>
      <c r="R28" s="236" t="s">
        <v>468</v>
      </c>
    </row>
    <row r="29" spans="1:18" s="7" customFormat="1" ht="15.75" customHeight="1">
      <c r="A29" s="232" t="s">
        <v>469</v>
      </c>
      <c r="B29" s="458" t="s">
        <v>332</v>
      </c>
      <c r="C29" s="458"/>
      <c r="D29" s="262"/>
      <c r="E29" s="36">
        <f>F29+'[1]6-7-2'!P28+'[1]6-7-3'!L28+'[1]6-7-3'!O28+'[1]6-7-3'!P28+'[1]6-7-3'!Q28+'[1]6-7-3'!R28+'[1]6-7-3'!S28</f>
        <v>4759607</v>
      </c>
      <c r="F29" s="36">
        <f>G29+'[1]6-7-2'!E28+'[1]6-7-2'!M28+'[1]6-7-2'!N28+'[1]6-7-2'!O28</f>
        <v>2742572</v>
      </c>
      <c r="G29" s="36">
        <v>842823</v>
      </c>
      <c r="H29" s="36">
        <v>85223</v>
      </c>
      <c r="I29" s="36">
        <v>28114</v>
      </c>
      <c r="J29" s="36">
        <v>515834</v>
      </c>
      <c r="K29" s="36">
        <v>342561</v>
      </c>
      <c r="L29" s="36">
        <v>165379</v>
      </c>
      <c r="M29" s="36">
        <v>7894</v>
      </c>
      <c r="N29" s="36">
        <v>116102</v>
      </c>
      <c r="O29" s="36">
        <v>86005</v>
      </c>
      <c r="P29" s="36">
        <v>0</v>
      </c>
      <c r="Q29" s="36">
        <v>11545</v>
      </c>
      <c r="R29" s="234" t="s">
        <v>409</v>
      </c>
    </row>
    <row r="30" spans="1:18" s="7" customFormat="1" ht="15.75" customHeight="1">
      <c r="A30" s="232" t="s">
        <v>470</v>
      </c>
      <c r="B30" s="458" t="s">
        <v>335</v>
      </c>
      <c r="C30" s="458"/>
      <c r="D30" s="262"/>
      <c r="E30" s="36">
        <f>F30+'[1]6-7-2'!P29+'[1]6-7-3'!L29+'[1]6-7-3'!O29+'[1]6-7-3'!P29+'[1]6-7-3'!Q29+'[1]6-7-3'!R29+'[1]6-7-3'!S29</f>
        <v>10616345</v>
      </c>
      <c r="F30" s="36">
        <f>G30+'[1]6-7-2'!E29+'[1]6-7-2'!M29+'[1]6-7-2'!N29+'[1]6-7-2'!O29</f>
        <v>5114936</v>
      </c>
      <c r="G30" s="36">
        <v>1427618</v>
      </c>
      <c r="H30" s="36">
        <v>111657</v>
      </c>
      <c r="I30" s="36">
        <v>44075</v>
      </c>
      <c r="J30" s="36">
        <v>920850</v>
      </c>
      <c r="K30" s="36">
        <v>612608</v>
      </c>
      <c r="L30" s="36">
        <v>301947</v>
      </c>
      <c r="M30" s="36">
        <v>6295</v>
      </c>
      <c r="N30" s="36">
        <v>188359</v>
      </c>
      <c r="O30" s="36">
        <v>156238</v>
      </c>
      <c r="P30" s="36">
        <v>0</v>
      </c>
      <c r="Q30" s="36">
        <v>6439</v>
      </c>
      <c r="R30" s="234" t="s">
        <v>411</v>
      </c>
    </row>
    <row r="31" spans="1:18" s="7" customFormat="1" ht="15.75" customHeight="1">
      <c r="A31" s="232" t="s">
        <v>471</v>
      </c>
      <c r="B31" s="458" t="s">
        <v>338</v>
      </c>
      <c r="C31" s="458"/>
      <c r="D31" s="262"/>
      <c r="E31" s="36">
        <f>F31+'[1]6-7-2'!P30+'[1]6-7-3'!L30+'[1]6-7-3'!O30+'[1]6-7-3'!P30+'[1]6-7-3'!Q30+'[1]6-7-3'!R30+'[1]6-7-3'!S30</f>
        <v>11050473</v>
      </c>
      <c r="F31" s="36">
        <f>G31+'[1]6-7-2'!E30+'[1]6-7-2'!M30+'[1]6-7-2'!N30+'[1]6-7-2'!O30</f>
        <v>6124016</v>
      </c>
      <c r="G31" s="36">
        <v>1510656</v>
      </c>
      <c r="H31" s="36">
        <v>114275</v>
      </c>
      <c r="I31" s="36">
        <v>17785</v>
      </c>
      <c r="J31" s="36">
        <v>953349</v>
      </c>
      <c r="K31" s="36">
        <v>656765</v>
      </c>
      <c r="L31" s="36">
        <v>296584</v>
      </c>
      <c r="M31" s="36">
        <v>0</v>
      </c>
      <c r="N31" s="36">
        <v>200702</v>
      </c>
      <c r="O31" s="36">
        <v>200040</v>
      </c>
      <c r="P31" s="36">
        <v>226</v>
      </c>
      <c r="Q31" s="36">
        <v>24279</v>
      </c>
      <c r="R31" s="234" t="s">
        <v>413</v>
      </c>
    </row>
    <row r="32" spans="1:18" s="7" customFormat="1" ht="15.75" customHeight="1">
      <c r="A32" s="232" t="s">
        <v>414</v>
      </c>
      <c r="B32" s="458" t="s">
        <v>341</v>
      </c>
      <c r="C32" s="458"/>
      <c r="D32" s="262"/>
      <c r="E32" s="36">
        <f>F32+'[1]6-7-2'!P31+'[1]6-7-3'!L31+'[1]6-7-3'!O31+'[1]6-7-3'!P31+'[1]6-7-3'!Q31+'[1]6-7-3'!R31+'[1]6-7-3'!S31</f>
        <v>9334173</v>
      </c>
      <c r="F32" s="36">
        <f>G32+'[1]6-7-2'!E31+'[1]6-7-2'!M31+'[1]6-7-2'!N31+'[1]6-7-2'!O31</f>
        <v>5453740</v>
      </c>
      <c r="G32" s="36">
        <v>1293592</v>
      </c>
      <c r="H32" s="36">
        <v>101610</v>
      </c>
      <c r="I32" s="36">
        <v>33549</v>
      </c>
      <c r="J32" s="36">
        <v>845421</v>
      </c>
      <c r="K32" s="36">
        <v>552600</v>
      </c>
      <c r="L32" s="36">
        <v>292821</v>
      </c>
      <c r="M32" s="36">
        <v>0</v>
      </c>
      <c r="N32" s="36">
        <v>176498</v>
      </c>
      <c r="O32" s="36">
        <v>135507</v>
      </c>
      <c r="P32" s="36">
        <v>0</v>
      </c>
      <c r="Q32" s="36">
        <v>1007</v>
      </c>
      <c r="R32" s="234" t="s">
        <v>415</v>
      </c>
    </row>
    <row r="33" spans="1:18" s="44" customFormat="1" ht="30" customHeight="1">
      <c r="A33" s="235" t="s">
        <v>472</v>
      </c>
      <c r="B33" s="457" t="s">
        <v>344</v>
      </c>
      <c r="C33" s="457"/>
      <c r="D33" s="263"/>
      <c r="E33" s="79">
        <f>SUM(E34:E37)</f>
        <v>27624266</v>
      </c>
      <c r="F33" s="79">
        <f aca="true" t="shared" si="7" ref="F33:Q33">SUM(F34:F37)</f>
        <v>16622892</v>
      </c>
      <c r="G33" s="79">
        <f t="shared" si="7"/>
        <v>4230082</v>
      </c>
      <c r="H33" s="79">
        <f t="shared" si="7"/>
        <v>483041</v>
      </c>
      <c r="I33" s="79">
        <f t="shared" si="7"/>
        <v>112044</v>
      </c>
      <c r="J33" s="79">
        <f t="shared" si="7"/>
        <v>2575642</v>
      </c>
      <c r="K33" s="79">
        <f t="shared" si="7"/>
        <v>1752336</v>
      </c>
      <c r="L33" s="79">
        <f t="shared" si="7"/>
        <v>823306</v>
      </c>
      <c r="M33" s="79">
        <f t="shared" si="7"/>
        <v>0</v>
      </c>
      <c r="N33" s="79">
        <f t="shared" si="7"/>
        <v>601563</v>
      </c>
      <c r="O33" s="79">
        <f t="shared" si="7"/>
        <v>420721</v>
      </c>
      <c r="P33" s="79">
        <f t="shared" si="7"/>
        <v>0</v>
      </c>
      <c r="Q33" s="79">
        <f t="shared" si="7"/>
        <v>37071</v>
      </c>
      <c r="R33" s="236" t="s">
        <v>416</v>
      </c>
    </row>
    <row r="34" spans="1:18" s="7" customFormat="1" ht="15.75" customHeight="1">
      <c r="A34" s="232" t="s">
        <v>417</v>
      </c>
      <c r="B34" s="458" t="s">
        <v>347</v>
      </c>
      <c r="C34" s="458"/>
      <c r="D34" s="262"/>
      <c r="E34" s="36">
        <f>F34+'[1]6-7-2'!P33+'[1]6-7-3'!L33+'[1]6-7-3'!O33+'[1]6-7-3'!P33+'[1]6-7-3'!Q33+'[1]6-7-3'!R33+'[1]6-7-3'!S33</f>
        <v>2142319</v>
      </c>
      <c r="F34" s="36">
        <f>G34+'[1]6-7-2'!E33+'[1]6-7-2'!M33+'[1]6-7-2'!N33+'[1]6-7-2'!O33</f>
        <v>1516877</v>
      </c>
      <c r="G34" s="36">
        <v>449126</v>
      </c>
      <c r="H34" s="36">
        <v>101078</v>
      </c>
      <c r="I34" s="36">
        <v>17656</v>
      </c>
      <c r="J34" s="36">
        <v>225071</v>
      </c>
      <c r="K34" s="36">
        <v>148750</v>
      </c>
      <c r="L34" s="36">
        <v>76321</v>
      </c>
      <c r="M34" s="36">
        <v>0</v>
      </c>
      <c r="N34" s="36">
        <v>55830</v>
      </c>
      <c r="O34" s="36">
        <v>45608</v>
      </c>
      <c r="P34" s="36">
        <v>0</v>
      </c>
      <c r="Q34" s="36">
        <v>3883</v>
      </c>
      <c r="R34" s="234" t="s">
        <v>418</v>
      </c>
    </row>
    <row r="35" spans="1:18" s="7" customFormat="1" ht="15.75" customHeight="1">
      <c r="A35" s="232" t="s">
        <v>473</v>
      </c>
      <c r="B35" s="458" t="s">
        <v>350</v>
      </c>
      <c r="C35" s="458"/>
      <c r="D35" s="262"/>
      <c r="E35" s="36">
        <f>F35+'[1]6-7-2'!P34+'[1]6-7-3'!L34+'[1]6-7-3'!O34+'[1]6-7-3'!P34+'[1]6-7-3'!Q34+'[1]6-7-3'!R34+'[1]6-7-3'!S34</f>
        <v>11094190</v>
      </c>
      <c r="F35" s="36">
        <f>G35+'[1]6-7-2'!E34+'[1]6-7-2'!M34+'[1]6-7-2'!N34+'[1]6-7-2'!O34</f>
        <v>6299676</v>
      </c>
      <c r="G35" s="36">
        <v>1644950</v>
      </c>
      <c r="H35" s="36">
        <v>134861</v>
      </c>
      <c r="I35" s="36">
        <v>30886</v>
      </c>
      <c r="J35" s="36">
        <v>1072425</v>
      </c>
      <c r="K35" s="36">
        <v>732252</v>
      </c>
      <c r="L35" s="36">
        <v>340173</v>
      </c>
      <c r="M35" s="36">
        <v>0</v>
      </c>
      <c r="N35" s="36">
        <v>239286</v>
      </c>
      <c r="O35" s="36">
        <v>160729</v>
      </c>
      <c r="P35" s="36">
        <v>0</v>
      </c>
      <c r="Q35" s="36">
        <v>6763</v>
      </c>
      <c r="R35" s="234" t="s">
        <v>420</v>
      </c>
    </row>
    <row r="36" spans="1:18" s="7" customFormat="1" ht="15.75" customHeight="1">
      <c r="A36" s="232" t="s">
        <v>474</v>
      </c>
      <c r="B36" s="458" t="s">
        <v>353</v>
      </c>
      <c r="C36" s="458"/>
      <c r="D36" s="262"/>
      <c r="E36" s="36">
        <f>F36+'[1]6-7-2'!P35+'[1]6-7-3'!L35+'[1]6-7-3'!O35+'[1]6-7-3'!P35+'[1]6-7-3'!Q35+'[1]6-7-3'!R35+'[1]6-7-3'!S35</f>
        <v>6693466</v>
      </c>
      <c r="F36" s="36">
        <f>G36+'[1]6-7-2'!E35+'[1]6-7-2'!M35+'[1]6-7-2'!N35+'[1]6-7-2'!O35</f>
        <v>4291490</v>
      </c>
      <c r="G36" s="36">
        <v>996457</v>
      </c>
      <c r="H36" s="36">
        <v>161043</v>
      </c>
      <c r="I36" s="36">
        <v>30909</v>
      </c>
      <c r="J36" s="36">
        <v>550915</v>
      </c>
      <c r="K36" s="36">
        <v>382118</v>
      </c>
      <c r="L36" s="36">
        <v>168797</v>
      </c>
      <c r="M36" s="36">
        <v>0</v>
      </c>
      <c r="N36" s="36">
        <v>132541</v>
      </c>
      <c r="O36" s="36">
        <v>100253</v>
      </c>
      <c r="P36" s="36">
        <v>0</v>
      </c>
      <c r="Q36" s="36">
        <v>20796</v>
      </c>
      <c r="R36" s="234" t="s">
        <v>422</v>
      </c>
    </row>
    <row r="37" spans="1:18" s="7" customFormat="1" ht="15.75" customHeight="1">
      <c r="A37" s="232" t="s">
        <v>475</v>
      </c>
      <c r="B37" s="458" t="s">
        <v>356</v>
      </c>
      <c r="C37" s="458"/>
      <c r="D37" s="262"/>
      <c r="E37" s="36">
        <f>F37+'[1]6-7-2'!P36+'[1]6-7-3'!L36+'[1]6-7-3'!O36+'[1]6-7-3'!P36+'[1]6-7-3'!Q36+'[1]6-7-3'!R36+'[1]6-7-3'!S36</f>
        <v>7694291</v>
      </c>
      <c r="F37" s="36">
        <f>G37+'[1]6-7-2'!E36+'[1]6-7-2'!M36+'[1]6-7-2'!N36+'[1]6-7-2'!O36</f>
        <v>4514849</v>
      </c>
      <c r="G37" s="36">
        <v>1139549</v>
      </c>
      <c r="H37" s="36">
        <v>86059</v>
      </c>
      <c r="I37" s="36">
        <v>32593</v>
      </c>
      <c r="J37" s="36">
        <v>727231</v>
      </c>
      <c r="K37" s="36">
        <v>489216</v>
      </c>
      <c r="L37" s="36">
        <v>238015</v>
      </c>
      <c r="M37" s="36">
        <v>0</v>
      </c>
      <c r="N37" s="36">
        <v>173906</v>
      </c>
      <c r="O37" s="36">
        <v>114131</v>
      </c>
      <c r="P37" s="36">
        <v>0</v>
      </c>
      <c r="Q37" s="36">
        <v>5629</v>
      </c>
      <c r="R37" s="234" t="s">
        <v>424</v>
      </c>
    </row>
    <row r="38" spans="1:18" s="44" customFormat="1" ht="30" customHeight="1">
      <c r="A38" s="235" t="s">
        <v>360</v>
      </c>
      <c r="B38" s="457" t="s">
        <v>359</v>
      </c>
      <c r="C38" s="457"/>
      <c r="D38" s="263"/>
      <c r="E38" s="79">
        <f>SUM(E39:E41)</f>
        <v>13161003</v>
      </c>
      <c r="F38" s="79">
        <f aca="true" t="shared" si="8" ref="F38:Q38">SUM(F39:F41)</f>
        <v>8149162</v>
      </c>
      <c r="G38" s="79">
        <f t="shared" si="8"/>
        <v>1888011</v>
      </c>
      <c r="H38" s="79">
        <f t="shared" si="8"/>
        <v>227035</v>
      </c>
      <c r="I38" s="79">
        <f t="shared" si="8"/>
        <v>99874</v>
      </c>
      <c r="J38" s="79">
        <f t="shared" si="8"/>
        <v>1107523</v>
      </c>
      <c r="K38" s="79">
        <f t="shared" si="8"/>
        <v>717500</v>
      </c>
      <c r="L38" s="79">
        <f t="shared" si="8"/>
        <v>332111</v>
      </c>
      <c r="M38" s="79">
        <f t="shared" si="8"/>
        <v>57912</v>
      </c>
      <c r="N38" s="79">
        <f t="shared" si="8"/>
        <v>262561</v>
      </c>
      <c r="O38" s="79">
        <f t="shared" si="8"/>
        <v>184046</v>
      </c>
      <c r="P38" s="79">
        <f t="shared" si="8"/>
        <v>0</v>
      </c>
      <c r="Q38" s="79">
        <f t="shared" si="8"/>
        <v>6972</v>
      </c>
      <c r="R38" s="236" t="s">
        <v>425</v>
      </c>
    </row>
    <row r="39" spans="1:18" s="7" customFormat="1" ht="15.75" customHeight="1">
      <c r="A39" s="232" t="s">
        <v>476</v>
      </c>
      <c r="B39" s="458" t="s">
        <v>362</v>
      </c>
      <c r="C39" s="458"/>
      <c r="D39" s="262"/>
      <c r="E39" s="36">
        <f>F39+'[1]6-7-2'!P38+'[1]6-7-3'!L38+'[1]6-7-3'!O38+'[1]6-7-3'!P38+'[1]6-7-3'!Q38+'[1]6-7-3'!R38+'[1]6-7-3'!S38</f>
        <v>6284988</v>
      </c>
      <c r="F39" s="36">
        <f>G39+'[1]6-7-2'!E38+'[1]6-7-2'!M38+'[1]6-7-2'!N38+'[1]6-7-2'!O38</f>
        <v>3436268</v>
      </c>
      <c r="G39" s="36">
        <v>743380</v>
      </c>
      <c r="H39" s="36">
        <v>58989</v>
      </c>
      <c r="I39" s="36">
        <v>43763</v>
      </c>
      <c r="J39" s="36">
        <v>473695</v>
      </c>
      <c r="K39" s="36">
        <v>283872</v>
      </c>
      <c r="L39" s="36">
        <v>131911</v>
      </c>
      <c r="M39" s="36">
        <v>57912</v>
      </c>
      <c r="N39" s="36">
        <v>100528</v>
      </c>
      <c r="O39" s="36">
        <v>62986</v>
      </c>
      <c r="P39" s="36">
        <v>0</v>
      </c>
      <c r="Q39" s="36">
        <v>3419</v>
      </c>
      <c r="R39" s="234" t="s">
        <v>427</v>
      </c>
    </row>
    <row r="40" spans="1:18" s="7" customFormat="1" ht="15.75" customHeight="1">
      <c r="A40" s="232" t="s">
        <v>477</v>
      </c>
      <c r="B40" s="458" t="s">
        <v>365</v>
      </c>
      <c r="C40" s="458"/>
      <c r="D40" s="262"/>
      <c r="E40" s="36">
        <f>F40+'[1]6-7-2'!P39+'[1]6-7-3'!L39+'[1]6-7-3'!O39+'[1]6-7-3'!P39+'[1]6-7-3'!Q39+'[1]6-7-3'!R39+'[1]6-7-3'!S39</f>
        <v>3390047</v>
      </c>
      <c r="F40" s="36">
        <f>G40+'[1]6-7-2'!E39+'[1]6-7-2'!M39+'[1]6-7-2'!N39+'[1]6-7-2'!O39</f>
        <v>2285063</v>
      </c>
      <c r="G40" s="36">
        <v>587166</v>
      </c>
      <c r="H40" s="36">
        <v>115101</v>
      </c>
      <c r="I40" s="36">
        <v>32144</v>
      </c>
      <c r="J40" s="36">
        <v>307252</v>
      </c>
      <c r="K40" s="36">
        <v>212373</v>
      </c>
      <c r="L40" s="36">
        <v>94879</v>
      </c>
      <c r="M40" s="36">
        <v>0</v>
      </c>
      <c r="N40" s="36">
        <v>78107</v>
      </c>
      <c r="O40" s="36">
        <v>52718</v>
      </c>
      <c r="P40" s="36">
        <v>0</v>
      </c>
      <c r="Q40" s="36">
        <v>1844</v>
      </c>
      <c r="R40" s="234" t="s">
        <v>429</v>
      </c>
    </row>
    <row r="41" spans="1:18" s="7" customFormat="1" ht="15.75" customHeight="1">
      <c r="A41" s="232" t="s">
        <v>478</v>
      </c>
      <c r="B41" s="458" t="s">
        <v>368</v>
      </c>
      <c r="C41" s="458"/>
      <c r="D41" s="262"/>
      <c r="E41" s="36">
        <f>F41+'[1]6-7-2'!P40+'[1]6-7-3'!L40+'[1]6-7-3'!O40+'[1]6-7-3'!P40+'[1]6-7-3'!Q40+'[1]6-7-3'!R40+'[1]6-7-3'!S40</f>
        <v>3485968</v>
      </c>
      <c r="F41" s="36">
        <f>G41+'[1]6-7-2'!E40+'[1]6-7-2'!M40+'[1]6-7-2'!N40+'[1]6-7-2'!O40</f>
        <v>2427831</v>
      </c>
      <c r="G41" s="36">
        <v>557465</v>
      </c>
      <c r="H41" s="36">
        <v>52945</v>
      </c>
      <c r="I41" s="36">
        <v>23967</v>
      </c>
      <c r="J41" s="36">
        <v>326576</v>
      </c>
      <c r="K41" s="36">
        <v>221255</v>
      </c>
      <c r="L41" s="36">
        <v>105321</v>
      </c>
      <c r="M41" s="36">
        <v>0</v>
      </c>
      <c r="N41" s="36">
        <v>83926</v>
      </c>
      <c r="O41" s="36">
        <v>68342</v>
      </c>
      <c r="P41" s="36">
        <v>0</v>
      </c>
      <c r="Q41" s="36">
        <v>1709</v>
      </c>
      <c r="R41" s="234" t="s">
        <v>431</v>
      </c>
    </row>
    <row r="42" spans="1:18" s="188" customFormat="1" ht="6.75" customHeight="1" thickBot="1">
      <c r="A42" s="184"/>
      <c r="B42" s="184"/>
      <c r="C42" s="184"/>
      <c r="D42" s="280"/>
      <c r="E42" s="82"/>
      <c r="F42" s="83"/>
      <c r="G42" s="83"/>
      <c r="H42" s="83"/>
      <c r="I42" s="83"/>
      <c r="J42" s="83"/>
      <c r="K42" s="83"/>
      <c r="L42" s="83"/>
      <c r="M42" s="83"/>
      <c r="N42" s="83"/>
      <c r="O42" s="83"/>
      <c r="P42" s="83"/>
      <c r="Q42" s="83"/>
      <c r="R42" s="281"/>
    </row>
    <row r="43" spans="1:18" s="91" customFormat="1" ht="8.25" customHeight="1" thickTop="1">
      <c r="A43" s="20"/>
      <c r="B43" s="20"/>
      <c r="C43" s="20"/>
      <c r="D43" s="20"/>
      <c r="E43" s="36"/>
      <c r="F43" s="36"/>
      <c r="G43" s="36"/>
      <c r="H43" s="36"/>
      <c r="I43" s="36"/>
      <c r="J43" s="36"/>
      <c r="K43" s="36"/>
      <c r="L43" s="36"/>
      <c r="M43" s="36"/>
      <c r="N43" s="36"/>
      <c r="O43" s="36"/>
      <c r="P43" s="36"/>
      <c r="Q43" s="36"/>
      <c r="R43" s="20"/>
    </row>
    <row r="44" spans="1:17" ht="13.5">
      <c r="A44" s="282" t="s">
        <v>479</v>
      </c>
      <c r="B44" s="282"/>
      <c r="E44" s="36"/>
      <c r="F44" s="36"/>
      <c r="G44" s="36"/>
      <c r="H44" s="36"/>
      <c r="I44" s="36"/>
      <c r="J44" s="36"/>
      <c r="K44" s="36"/>
      <c r="L44" s="36"/>
      <c r="M44" s="36"/>
      <c r="N44" s="36"/>
      <c r="O44" s="36"/>
      <c r="P44" s="36"/>
      <c r="Q44" s="36"/>
    </row>
    <row r="45" spans="5:17" ht="13.5">
      <c r="E45" s="36"/>
      <c r="F45" s="36"/>
      <c r="G45" s="36"/>
      <c r="H45" s="36"/>
      <c r="I45" s="36"/>
      <c r="J45" s="36"/>
      <c r="K45" s="36"/>
      <c r="L45" s="36"/>
      <c r="M45" s="36"/>
      <c r="N45" s="36"/>
      <c r="O45" s="36"/>
      <c r="P45" s="36"/>
      <c r="Q45" s="36"/>
    </row>
    <row r="46" spans="5:17" ht="13.5">
      <c r="E46" s="36"/>
      <c r="F46" s="36"/>
      <c r="G46" s="36"/>
      <c r="H46" s="36"/>
      <c r="I46" s="36"/>
      <c r="J46" s="36"/>
      <c r="K46" s="36"/>
      <c r="L46" s="36"/>
      <c r="M46" s="36"/>
      <c r="N46" s="36"/>
      <c r="O46" s="36"/>
      <c r="P46" s="36"/>
      <c r="Q46" s="36"/>
    </row>
  </sheetData>
  <sheetProtection/>
  <mergeCells count="43">
    <mergeCell ref="B39:C39"/>
    <mergeCell ref="B40:C40"/>
    <mergeCell ref="B41:C41"/>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A13:C13"/>
    <mergeCell ref="A15:C15"/>
    <mergeCell ref="A16:C16"/>
    <mergeCell ref="B18:C18"/>
    <mergeCell ref="B19:C19"/>
    <mergeCell ref="B20:C20"/>
    <mergeCell ref="I5:I6"/>
    <mergeCell ref="K5:M5"/>
    <mergeCell ref="N5:N6"/>
    <mergeCell ref="O5:O6"/>
    <mergeCell ref="P5:P6"/>
    <mergeCell ref="Q5:Q6"/>
    <mergeCell ref="A1:J1"/>
    <mergeCell ref="A3:C6"/>
    <mergeCell ref="E3:E6"/>
    <mergeCell ref="F3:J3"/>
    <mergeCell ref="L3:O3"/>
    <mergeCell ref="R3:R6"/>
    <mergeCell ref="F4:F6"/>
    <mergeCell ref="G4:J4"/>
    <mergeCell ref="G5:G6"/>
    <mergeCell ref="H5:H6"/>
  </mergeCells>
  <printOptions/>
  <pageMargins left="0.5905511811023623" right="0.5905511811023623" top="0.984251968503937" bottom="0.5905511811023623" header="0.5905511811023623" footer="0.5118110236220472"/>
  <pageSetup horizontalDpi="600" verticalDpi="600" orientation="portrait" paperSize="9" scale="75" r:id="rId1"/>
  <headerFooter differentOddEven="1" scaleWithDoc="0" alignWithMargins="0">
    <oddHeader>&amp;L&amp;"ＭＳ 明朝,標準"&amp;9 80　財政</oddHeader>
    <evenHeader>&amp;R&amp;"ＭＳ 明朝,標準"&amp;9財政　81</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2019-03-06T02:16:17Z</cp:lastPrinted>
  <dcterms:created xsi:type="dcterms:W3CDTF">2019-03-03T09:36:16Z</dcterms:created>
  <dcterms:modified xsi:type="dcterms:W3CDTF">2019-03-06T02:16:51Z</dcterms:modified>
  <cp:category/>
  <cp:version/>
  <cp:contentType/>
  <cp:contentStatus/>
</cp:coreProperties>
</file>