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６\R1.6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<sst xmlns="http://schemas.openxmlformats.org/spreadsheetml/2006/main" count="194" uniqueCount="63">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</sst>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-274</v>
      </c>
      <c r="C9" s="34">
        <f>C10+C11</f>
        <v>-685</v>
      </c>
      <c r="D9" s="64">
        <f>IF(B9-C9=0,"-",(1-(B9/(B9-C9)))*-1)</f>
        <v>-1.6666666666666665</v>
      </c>
      <c r="E9" s="34">
        <f>E10+E11</f>
        <v>-4479</v>
      </c>
      <c r="F9" s="64">
        <f>IF(B9-E9=0,"-",(1-(B9/(B9-E9)))*-1)</f>
        <v>-1.0651605231866825</v>
      </c>
      <c r="G9" s="34">
        <f>G10+G11</f>
        <v>-258</v>
      </c>
      <c r="H9" s="34">
        <f>H10+H11</f>
        <v>365</v>
      </c>
      <c r="I9" s="34">
        <f>I10+I11</f>
        <v>4102</v>
      </c>
      <c r="J9" s="34">
        <f>J10+J11</f>
        <v>623</v>
      </c>
      <c r="K9" s="34">
        <f>K10+K11</f>
        <v>7424</v>
      </c>
      <c r="L9" s="51">
        <f t="shared" ref="L9:L19" si="0">M9-N9</f>
        <v>-5.4568319222755228</v>
      </c>
      <c r="M9" s="55">
        <v>7.7199366342269968</v>
      </c>
      <c r="N9" s="55">
        <v>13.17676855650252</v>
      </c>
      <c r="O9" s="34">
        <f t="shared" ref="O9:W9" si="1">O10+O11</f>
        <v>-16</v>
      </c>
      <c r="P9" s="34">
        <f t="shared" si="1"/>
        <v>1128</v>
      </c>
      <c r="Q9" s="34">
        <f t="shared" si="1"/>
        <v>16273</v>
      </c>
      <c r="R9" s="34">
        <f t="shared" si="1"/>
        <v>670</v>
      </c>
      <c r="S9" s="34">
        <f t="shared" si="1"/>
        <v>458</v>
      </c>
      <c r="T9" s="34">
        <f t="shared" si="1"/>
        <v>1144</v>
      </c>
      <c r="U9" s="34">
        <f t="shared" si="1"/>
        <v>17430</v>
      </c>
      <c r="V9" s="34">
        <f t="shared" si="1"/>
        <v>686</v>
      </c>
      <c r="W9" s="34">
        <f t="shared" si="1"/>
        <v>458</v>
      </c>
      <c r="X9" s="51">
        <v>-0.33840818122638439</v>
      </c>
    </row>
    <row r="10" spans="1:24" ht="18.75" customHeight="1" x14ac:dyDescent="0.15">
      <c r="A10" s="6" t="s">
        <v>28</v>
      </c>
      <c r="B10" s="35">
        <f>B20+B21+B22+B23</f>
        <v>-82</v>
      </c>
      <c r="C10" s="35">
        <f>C20+C21+C22+C23</f>
        <v>-540</v>
      </c>
      <c r="D10" s="65">
        <f t="shared" ref="D10:D38" si="2">IF(B10-C10=0,"-",(1-(B10/(B10-C10)))*-1)</f>
        <v>-1.1790393013100438</v>
      </c>
      <c r="E10" s="35">
        <f>E20+E21+E22+E23</f>
        <v>-2604</v>
      </c>
      <c r="F10" s="65">
        <f t="shared" ref="F10:F38" si="3">IF(B10-E10=0,"-",(1-(B10/(B10-E10)))*-1)</f>
        <v>-1.0325138778747027</v>
      </c>
      <c r="G10" s="35">
        <f>G20+G21+G22+G23</f>
        <v>-138</v>
      </c>
      <c r="H10" s="35">
        <f>H20+H21+H22+H23</f>
        <v>288</v>
      </c>
      <c r="I10" s="35">
        <f>I20+I21+I22+I23</f>
        <v>3258</v>
      </c>
      <c r="J10" s="35">
        <f>J20+J21+J22+J23</f>
        <v>426</v>
      </c>
      <c r="K10" s="35">
        <f>K20+K21+K22+K23</f>
        <v>5105</v>
      </c>
      <c r="L10" s="48">
        <f t="shared" si="0"/>
        <v>-3.8995629888195502</v>
      </c>
      <c r="M10" s="56">
        <v>8.1382184114494951</v>
      </c>
      <c r="N10" s="56">
        <v>12.037781400269045</v>
      </c>
      <c r="O10" s="35">
        <f t="shared" ref="O10:W10" si="4">O20+O21+O22+O23</f>
        <v>56</v>
      </c>
      <c r="P10" s="35">
        <f t="shared" si="4"/>
        <v>847</v>
      </c>
      <c r="Q10" s="35">
        <f t="shared" si="4"/>
        <v>12300</v>
      </c>
      <c r="R10" s="35">
        <f t="shared" si="4"/>
        <v>541</v>
      </c>
      <c r="S10" s="35">
        <f t="shared" si="4"/>
        <v>306</v>
      </c>
      <c r="T10" s="35">
        <f t="shared" si="4"/>
        <v>791</v>
      </c>
      <c r="U10" s="35">
        <f t="shared" si="4"/>
        <v>13057</v>
      </c>
      <c r="V10" s="35">
        <f t="shared" si="4"/>
        <v>538</v>
      </c>
      <c r="W10" s="35">
        <f t="shared" si="4"/>
        <v>253</v>
      </c>
      <c r="X10" s="48">
        <v>1.5824313577818465</v>
      </c>
    </row>
    <row r="11" spans="1:24" ht="18.75" customHeight="1" x14ac:dyDescent="0.15">
      <c r="A11" s="2" t="s">
        <v>27</v>
      </c>
      <c r="B11" s="36">
        <f>B12+B13+B14+B15+B16</f>
        <v>-192</v>
      </c>
      <c r="C11" s="36">
        <f>C12+C13+C14+C15+C16</f>
        <v>-145</v>
      </c>
      <c r="D11" s="66">
        <f t="shared" si="2"/>
        <v>3.0851063829787231</v>
      </c>
      <c r="E11" s="36">
        <f>E12+E13+E14+E15+E16</f>
        <v>-1875</v>
      </c>
      <c r="F11" s="66">
        <f t="shared" si="3"/>
        <v>-1.1140819964349375</v>
      </c>
      <c r="G11" s="36">
        <f>G12+G13+G14+G15+G16</f>
        <v>-120</v>
      </c>
      <c r="H11" s="36">
        <f>H12+H13+H14+H15+H16</f>
        <v>77</v>
      </c>
      <c r="I11" s="36">
        <f>I12+I13+I14+I15+I16</f>
        <v>844</v>
      </c>
      <c r="J11" s="36">
        <f>J12+J13+J14+J15+J16</f>
        <v>197</v>
      </c>
      <c r="K11" s="36">
        <f>K12+K13+K14+K15+K16</f>
        <v>2319</v>
      </c>
      <c r="L11" s="50">
        <f t="shared" si="0"/>
        <v>-10.091156782939215</v>
      </c>
      <c r="M11" s="57">
        <v>6.4751589357193309</v>
      </c>
      <c r="N11" s="57">
        <v>16.566315718658547</v>
      </c>
      <c r="O11" s="36">
        <f t="shared" ref="O11:W11" si="5">O12+O13+O14+O15+O16</f>
        <v>-72</v>
      </c>
      <c r="P11" s="36">
        <f t="shared" si="5"/>
        <v>281</v>
      </c>
      <c r="Q11" s="36">
        <f t="shared" si="5"/>
        <v>3973</v>
      </c>
      <c r="R11" s="36">
        <f t="shared" si="5"/>
        <v>129</v>
      </c>
      <c r="S11" s="36">
        <f t="shared" si="5"/>
        <v>152</v>
      </c>
      <c r="T11" s="36">
        <f t="shared" si="5"/>
        <v>353</v>
      </c>
      <c r="U11" s="36">
        <f t="shared" si="5"/>
        <v>4373</v>
      </c>
      <c r="V11" s="36">
        <f t="shared" si="5"/>
        <v>148</v>
      </c>
      <c r="W11" s="36">
        <f t="shared" si="5"/>
        <v>205</v>
      </c>
      <c r="X11" s="53">
        <v>-6.0546940697635279</v>
      </c>
    </row>
    <row r="12" spans="1:24" ht="18.75" customHeight="1" x14ac:dyDescent="0.15">
      <c r="A12" s="6" t="s">
        <v>26</v>
      </c>
      <c r="B12" s="35">
        <f>B24</f>
        <v>-17</v>
      </c>
      <c r="C12" s="35">
        <f>C24</f>
        <v>-11</v>
      </c>
      <c r="D12" s="65">
        <f t="shared" si="2"/>
        <v>1.8333333333333335</v>
      </c>
      <c r="E12" s="35">
        <f>E24</f>
        <v>-178</v>
      </c>
      <c r="F12" s="65">
        <f t="shared" si="3"/>
        <v>-1.1055900621118013</v>
      </c>
      <c r="G12" s="35">
        <f>G24</f>
        <v>-2</v>
      </c>
      <c r="H12" s="35">
        <f>H24</f>
        <v>10</v>
      </c>
      <c r="I12" s="35">
        <f>I24</f>
        <v>70</v>
      </c>
      <c r="J12" s="35">
        <f>J24</f>
        <v>12</v>
      </c>
      <c r="K12" s="35">
        <f>K24</f>
        <v>166</v>
      </c>
      <c r="L12" s="48">
        <f t="shared" si="0"/>
        <v>-2.1421256342012338</v>
      </c>
      <c r="M12" s="56">
        <v>10.710628171006183</v>
      </c>
      <c r="N12" s="56">
        <v>12.852753805207417</v>
      </c>
      <c r="O12" s="35">
        <f t="shared" ref="O12:W12" si="6">O24</f>
        <v>-15</v>
      </c>
      <c r="P12" s="35">
        <f t="shared" si="6"/>
        <v>18</v>
      </c>
      <c r="Q12" s="35">
        <f t="shared" si="6"/>
        <v>305</v>
      </c>
      <c r="R12" s="35">
        <f t="shared" si="6"/>
        <v>7</v>
      </c>
      <c r="S12" s="35">
        <f t="shared" si="6"/>
        <v>11</v>
      </c>
      <c r="T12" s="35">
        <f t="shared" si="6"/>
        <v>33</v>
      </c>
      <c r="U12" s="35">
        <f t="shared" si="6"/>
        <v>387</v>
      </c>
      <c r="V12" s="35">
        <f t="shared" si="6"/>
        <v>16</v>
      </c>
      <c r="W12" s="35">
        <f t="shared" si="6"/>
        <v>17</v>
      </c>
      <c r="X12" s="48">
        <v>-16.065942256509274</v>
      </c>
    </row>
    <row r="13" spans="1:24" ht="18.75" customHeight="1" x14ac:dyDescent="0.15">
      <c r="A13" s="4" t="s">
        <v>25</v>
      </c>
      <c r="B13" s="37">
        <f>B25+B26+B27</f>
        <v>-35</v>
      </c>
      <c r="C13" s="37">
        <f>C25+C26+C27</f>
        <v>-31</v>
      </c>
      <c r="D13" s="67">
        <f t="shared" si="2"/>
        <v>7.75</v>
      </c>
      <c r="E13" s="37">
        <f>E25+E26+E27</f>
        <v>-486</v>
      </c>
      <c r="F13" s="67">
        <f t="shared" si="3"/>
        <v>-1.0776053215077606</v>
      </c>
      <c r="G13" s="37">
        <f>G25+G26+G27</f>
        <v>-25</v>
      </c>
      <c r="H13" s="37">
        <f>H25+H26+H27</f>
        <v>14</v>
      </c>
      <c r="I13" s="37">
        <f>I25+I26+I27</f>
        <v>134</v>
      </c>
      <c r="J13" s="37">
        <f>J25+J26+J27</f>
        <v>39</v>
      </c>
      <c r="K13" s="37">
        <f>K25+K26+K27</f>
        <v>450</v>
      </c>
      <c r="L13" s="49">
        <f t="shared" si="0"/>
        <v>-11.495092697687252</v>
      </c>
      <c r="M13" s="58">
        <v>6.4372519107048598</v>
      </c>
      <c r="N13" s="58">
        <v>17.932344608392111</v>
      </c>
      <c r="O13" s="37">
        <f t="shared" ref="O13:W13" si="7">O25+O26+O27</f>
        <v>-10</v>
      </c>
      <c r="P13" s="37">
        <f t="shared" si="7"/>
        <v>36</v>
      </c>
      <c r="Q13" s="37">
        <f t="shared" si="7"/>
        <v>638</v>
      </c>
      <c r="R13" s="37">
        <f t="shared" si="7"/>
        <v>18</v>
      </c>
      <c r="S13" s="37">
        <f t="shared" si="7"/>
        <v>18</v>
      </c>
      <c r="T13" s="37">
        <f t="shared" si="7"/>
        <v>46</v>
      </c>
      <c r="U13" s="37">
        <f t="shared" si="7"/>
        <v>808</v>
      </c>
      <c r="V13" s="37">
        <f t="shared" si="7"/>
        <v>22</v>
      </c>
      <c r="W13" s="37">
        <f t="shared" si="7"/>
        <v>24</v>
      </c>
      <c r="X13" s="49">
        <v>-4.5980370790749028</v>
      </c>
    </row>
    <row r="14" spans="1:24" ht="18.75" customHeight="1" x14ac:dyDescent="0.15">
      <c r="A14" s="4" t="s">
        <v>24</v>
      </c>
      <c r="B14" s="37">
        <f>B28+B29+B30+B31</f>
        <v>-60</v>
      </c>
      <c r="C14" s="37">
        <f>C28+C29+C30+C31</f>
        <v>-27</v>
      </c>
      <c r="D14" s="67">
        <f t="shared" si="2"/>
        <v>0.81818181818181812</v>
      </c>
      <c r="E14" s="37">
        <f>E28+E29+E30+E31</f>
        <v>-606</v>
      </c>
      <c r="F14" s="67">
        <f t="shared" si="3"/>
        <v>-1.1098901098901099</v>
      </c>
      <c r="G14" s="37">
        <f>G28+G29+G30+G31</f>
        <v>-42</v>
      </c>
      <c r="H14" s="37">
        <f>H28+H29+H30+H31</f>
        <v>27</v>
      </c>
      <c r="I14" s="37">
        <f>I28+I29+I30+I31</f>
        <v>371</v>
      </c>
      <c r="J14" s="37">
        <f>J28+J29+J30+J31</f>
        <v>69</v>
      </c>
      <c r="K14" s="37">
        <f>K28+K29+K30+K31</f>
        <v>827</v>
      </c>
      <c r="L14" s="49">
        <f t="shared" si="0"/>
        <v>-9.3152020086322089</v>
      </c>
      <c r="M14" s="58">
        <v>5.9883441484064193</v>
      </c>
      <c r="N14" s="58">
        <v>15.303546157038628</v>
      </c>
      <c r="O14" s="37">
        <f t="shared" ref="O14:W14" si="8">O28+O29+O30+O31</f>
        <v>-18</v>
      </c>
      <c r="P14" s="37">
        <f t="shared" si="8"/>
        <v>111</v>
      </c>
      <c r="Q14" s="37">
        <f t="shared" si="8"/>
        <v>1467</v>
      </c>
      <c r="R14" s="37">
        <f t="shared" si="8"/>
        <v>45</v>
      </c>
      <c r="S14" s="37">
        <f t="shared" si="8"/>
        <v>66</v>
      </c>
      <c r="T14" s="37">
        <f t="shared" si="8"/>
        <v>129</v>
      </c>
      <c r="U14" s="37">
        <f t="shared" si="8"/>
        <v>1617</v>
      </c>
      <c r="V14" s="37">
        <f t="shared" si="8"/>
        <v>56</v>
      </c>
      <c r="W14" s="37">
        <f t="shared" si="8"/>
        <v>73</v>
      </c>
      <c r="X14" s="49">
        <v>-3.9922294322709462</v>
      </c>
    </row>
    <row r="15" spans="1:24" ht="18.75" customHeight="1" x14ac:dyDescent="0.15">
      <c r="A15" s="4" t="s">
        <v>23</v>
      </c>
      <c r="B15" s="37">
        <f>B32+B33+B34+B35</f>
        <v>-54</v>
      </c>
      <c r="C15" s="37">
        <f>C32+C33+C34+C35</f>
        <v>-74</v>
      </c>
      <c r="D15" s="67">
        <f t="shared" si="2"/>
        <v>-3.7</v>
      </c>
      <c r="E15" s="37">
        <f>E32+E33+E34+E35</f>
        <v>-350</v>
      </c>
      <c r="F15" s="67">
        <f t="shared" si="3"/>
        <v>-1.1824324324324325</v>
      </c>
      <c r="G15" s="37">
        <f>G32+G33+G34+G35</f>
        <v>-35</v>
      </c>
      <c r="H15" s="37">
        <f>H32+H33+H34+H35</f>
        <v>20</v>
      </c>
      <c r="I15" s="37">
        <f>I32+I33+I34+I35</f>
        <v>233</v>
      </c>
      <c r="J15" s="37">
        <f>J32+J33+J34+J35</f>
        <v>55</v>
      </c>
      <c r="K15" s="39">
        <f>K32+K33+K34+K35</f>
        <v>630</v>
      </c>
      <c r="L15" s="49">
        <f>M15-N15</f>
        <v>-10.195367990933903</v>
      </c>
      <c r="M15" s="58">
        <v>5.8259245662479451</v>
      </c>
      <c r="N15" s="58">
        <v>16.021292557181848</v>
      </c>
      <c r="O15" s="39">
        <f t="shared" ref="O15:W15" si="9">O32+O33+O34+O35</f>
        <v>-19</v>
      </c>
      <c r="P15" s="37">
        <f t="shared" si="9"/>
        <v>95</v>
      </c>
      <c r="Q15" s="37">
        <f t="shared" si="9"/>
        <v>1286</v>
      </c>
      <c r="R15" s="37">
        <f t="shared" si="9"/>
        <v>46</v>
      </c>
      <c r="S15" s="37">
        <f t="shared" si="9"/>
        <v>49</v>
      </c>
      <c r="T15" s="37">
        <f>T32+T33+T34+T35</f>
        <v>114</v>
      </c>
      <c r="U15" s="37">
        <f t="shared" si="9"/>
        <v>1239</v>
      </c>
      <c r="V15" s="37">
        <f t="shared" si="9"/>
        <v>40</v>
      </c>
      <c r="W15" s="37">
        <f t="shared" si="9"/>
        <v>74</v>
      </c>
      <c r="X15" s="49">
        <v>-5.5346283379355476</v>
      </c>
    </row>
    <row r="16" spans="1:24" ht="18.75" customHeight="1" x14ac:dyDescent="0.15">
      <c r="A16" s="2" t="s">
        <v>22</v>
      </c>
      <c r="B16" s="36">
        <f>B36+B37+B38</f>
        <v>-26</v>
      </c>
      <c r="C16" s="36">
        <f>C36+C37+C38</f>
        <v>-2</v>
      </c>
      <c r="D16" s="66">
        <f t="shared" si="2"/>
        <v>8.3333333333333259E-2</v>
      </c>
      <c r="E16" s="36">
        <f>E36+E37+E38</f>
        <v>-255</v>
      </c>
      <c r="F16" s="66">
        <f t="shared" si="3"/>
        <v>-1.1135371179039302</v>
      </c>
      <c r="G16" s="36">
        <f>G36+G37+G38</f>
        <v>-16</v>
      </c>
      <c r="H16" s="36">
        <f>H36+H37+H38</f>
        <v>6</v>
      </c>
      <c r="I16" s="36">
        <f>I36+I37+I38</f>
        <v>36</v>
      </c>
      <c r="J16" s="36">
        <f>J36+J37+J38</f>
        <v>22</v>
      </c>
      <c r="K16" s="36">
        <f>K36+K37+K38</f>
        <v>246</v>
      </c>
      <c r="L16" s="50">
        <f t="shared" si="0"/>
        <v>-19.015554332713595</v>
      </c>
      <c r="M16" s="57">
        <v>7.130832874767596</v>
      </c>
      <c r="N16" s="57">
        <v>26.14638720748119</v>
      </c>
      <c r="O16" s="36">
        <f t="shared" ref="O16:W16" si="10">O36+O37+O38</f>
        <v>-10</v>
      </c>
      <c r="P16" s="36">
        <f t="shared" si="10"/>
        <v>21</v>
      </c>
      <c r="Q16" s="36">
        <f t="shared" si="10"/>
        <v>277</v>
      </c>
      <c r="R16" s="36">
        <f t="shared" si="10"/>
        <v>13</v>
      </c>
      <c r="S16" s="36">
        <f t="shared" si="10"/>
        <v>8</v>
      </c>
      <c r="T16" s="36">
        <f t="shared" si="10"/>
        <v>31</v>
      </c>
      <c r="U16" s="36">
        <f t="shared" si="10"/>
        <v>322</v>
      </c>
      <c r="V16" s="36">
        <f t="shared" si="10"/>
        <v>14</v>
      </c>
      <c r="W16" s="36">
        <f t="shared" si="10"/>
        <v>17</v>
      </c>
      <c r="X16" s="53">
        <v>-11.884721457945997</v>
      </c>
    </row>
    <row r="17" spans="1:24" ht="18.75" customHeight="1" x14ac:dyDescent="0.15">
      <c r="A17" s="6" t="s">
        <v>21</v>
      </c>
      <c r="B17" s="35">
        <f>B12+B13+B20</f>
        <v>-134</v>
      </c>
      <c r="C17" s="35">
        <f>C12+C13+C20</f>
        <v>-313</v>
      </c>
      <c r="D17" s="65">
        <f t="shared" si="2"/>
        <v>-1.7486033519553073</v>
      </c>
      <c r="E17" s="35">
        <f>E12+E13+E20</f>
        <v>-1953</v>
      </c>
      <c r="F17" s="65">
        <f t="shared" si="3"/>
        <v>-1.073666849917537</v>
      </c>
      <c r="G17" s="35">
        <f>G12+G13+G20</f>
        <v>-104</v>
      </c>
      <c r="H17" s="35">
        <f>H12+H13+H20</f>
        <v>130</v>
      </c>
      <c r="I17" s="35">
        <f>I12+I13+I20</f>
        <v>1588</v>
      </c>
      <c r="J17" s="35">
        <f>J12+J13+J20</f>
        <v>234</v>
      </c>
      <c r="K17" s="35">
        <f>K12+K13+K20</f>
        <v>2877</v>
      </c>
      <c r="L17" s="48">
        <f t="shared" si="0"/>
        <v>-5.4270499265718435</v>
      </c>
      <c r="M17" s="56">
        <v>6.7838124082148035</v>
      </c>
      <c r="N17" s="56">
        <v>12.210862334786647</v>
      </c>
      <c r="O17" s="35">
        <f t="shared" ref="O17:W17" si="11">O12+O13+O20</f>
        <v>-30</v>
      </c>
      <c r="P17" s="35">
        <f t="shared" si="11"/>
        <v>349</v>
      </c>
      <c r="Q17" s="35">
        <f t="shared" si="11"/>
        <v>5654</v>
      </c>
      <c r="R17" s="35">
        <f t="shared" si="11"/>
        <v>241</v>
      </c>
      <c r="S17" s="35">
        <f t="shared" si="11"/>
        <v>108</v>
      </c>
      <c r="T17" s="35">
        <f t="shared" si="11"/>
        <v>379</v>
      </c>
      <c r="U17" s="35">
        <f t="shared" si="11"/>
        <v>6318</v>
      </c>
      <c r="V17" s="35">
        <f t="shared" si="11"/>
        <v>267</v>
      </c>
      <c r="W17" s="35">
        <f t="shared" si="11"/>
        <v>112</v>
      </c>
      <c r="X17" s="48">
        <v>-1.5654951711264964</v>
      </c>
    </row>
    <row r="18" spans="1:24" ht="18.75" customHeight="1" x14ac:dyDescent="0.15">
      <c r="A18" s="4" t="s">
        <v>20</v>
      </c>
      <c r="B18" s="37">
        <f>B14+B22</f>
        <v>-77</v>
      </c>
      <c r="C18" s="37">
        <f>C14+C22</f>
        <v>-26</v>
      </c>
      <c r="D18" s="67">
        <f t="shared" si="2"/>
        <v>0.50980392156862742</v>
      </c>
      <c r="E18" s="37">
        <f>E14+E22</f>
        <v>-1019</v>
      </c>
      <c r="F18" s="67">
        <f t="shared" si="3"/>
        <v>-1.0817409766454353</v>
      </c>
      <c r="G18" s="37">
        <f>G14+G22</f>
        <v>-74</v>
      </c>
      <c r="H18" s="37">
        <f>H14+H22</f>
        <v>64</v>
      </c>
      <c r="I18" s="37">
        <f>I14+I22</f>
        <v>729</v>
      </c>
      <c r="J18" s="37">
        <f>J14+J22</f>
        <v>138</v>
      </c>
      <c r="K18" s="37">
        <f>K14+K22</f>
        <v>1524</v>
      </c>
      <c r="L18" s="49">
        <f t="shared" si="0"/>
        <v>-8.6979427642519376</v>
      </c>
      <c r="M18" s="58">
        <v>7.5225450934070812</v>
      </c>
      <c r="N18" s="58">
        <v>16.22048785765902</v>
      </c>
      <c r="O18" s="37">
        <f t="shared" ref="O18:W18" si="12">O14+O22</f>
        <v>-3</v>
      </c>
      <c r="P18" s="37">
        <f t="shared" si="12"/>
        <v>225</v>
      </c>
      <c r="Q18" s="37">
        <f t="shared" si="12"/>
        <v>2838</v>
      </c>
      <c r="R18" s="37">
        <f t="shared" si="12"/>
        <v>107</v>
      </c>
      <c r="S18" s="37">
        <f t="shared" si="12"/>
        <v>118</v>
      </c>
      <c r="T18" s="37">
        <f t="shared" si="12"/>
        <v>228</v>
      </c>
      <c r="U18" s="37">
        <f t="shared" si="12"/>
        <v>3062</v>
      </c>
      <c r="V18" s="37">
        <f t="shared" si="12"/>
        <v>106</v>
      </c>
      <c r="W18" s="37">
        <f t="shared" si="12"/>
        <v>122</v>
      </c>
      <c r="X18" s="49">
        <v>-0.35261930125345842</v>
      </c>
    </row>
    <row r="19" spans="1:24" ht="18.75" customHeight="1" x14ac:dyDescent="0.15">
      <c r="A19" s="2" t="s">
        <v>19</v>
      </c>
      <c r="B19" s="36">
        <f>B15+B16+B21+B23</f>
        <v>-63</v>
      </c>
      <c r="C19" s="36">
        <f>C15+C16+C21+C23</f>
        <v>-346</v>
      </c>
      <c r="D19" s="66">
        <f t="shared" si="2"/>
        <v>-1.2226148409893993</v>
      </c>
      <c r="E19" s="36">
        <f>E15+E16+E21+E23</f>
        <v>-1507</v>
      </c>
      <c r="F19" s="66">
        <f t="shared" si="3"/>
        <v>-1.043628808864266</v>
      </c>
      <c r="G19" s="36">
        <f>G15+G16+G21+G23</f>
        <v>-80</v>
      </c>
      <c r="H19" s="36">
        <f>H15+H16+H21+H23</f>
        <v>171</v>
      </c>
      <c r="I19" s="36">
        <f>I15+I16+I21+I23</f>
        <v>1785</v>
      </c>
      <c r="J19" s="36">
        <f>J15+J16+J21+J23</f>
        <v>251</v>
      </c>
      <c r="K19" s="38">
        <f>K15+K16+K21+K23</f>
        <v>3023</v>
      </c>
      <c r="L19" s="50">
        <f t="shared" si="0"/>
        <v>-4.079726803609498</v>
      </c>
      <c r="M19" s="57">
        <v>8.7204160427152981</v>
      </c>
      <c r="N19" s="57">
        <v>12.800142846324796</v>
      </c>
      <c r="O19" s="38">
        <f t="shared" ref="O19:W19" si="13">O15+O16+O21+O23</f>
        <v>17</v>
      </c>
      <c r="P19" s="38">
        <f>P15+P16+P21+P23</f>
        <v>554</v>
      </c>
      <c r="Q19" s="36">
        <f t="shared" si="13"/>
        <v>7781</v>
      </c>
      <c r="R19" s="36">
        <f t="shared" si="13"/>
        <v>322</v>
      </c>
      <c r="S19" s="36">
        <f t="shared" si="13"/>
        <v>232</v>
      </c>
      <c r="T19" s="36">
        <f t="shared" si="13"/>
        <v>537</v>
      </c>
      <c r="U19" s="36">
        <f t="shared" si="13"/>
        <v>8050</v>
      </c>
      <c r="V19" s="36">
        <f t="shared" si="13"/>
        <v>313</v>
      </c>
      <c r="W19" s="36">
        <f t="shared" si="13"/>
        <v>224</v>
      </c>
      <c r="X19" s="53">
        <v>0.86694194576702088</v>
      </c>
    </row>
    <row r="20" spans="1:24" ht="18.75" customHeight="1" x14ac:dyDescent="0.15">
      <c r="A20" s="5" t="s">
        <v>18</v>
      </c>
      <c r="B20" s="40">
        <f>G20+O20</f>
        <v>-82</v>
      </c>
      <c r="C20" s="40">
        <v>-271</v>
      </c>
      <c r="D20" s="68">
        <f t="shared" si="2"/>
        <v>-1.4338624338624339</v>
      </c>
      <c r="E20" s="40">
        <f>I20-K20+Q20-U20</f>
        <v>-1289</v>
      </c>
      <c r="F20" s="68">
        <f t="shared" si="3"/>
        <v>-1.067937033968517</v>
      </c>
      <c r="G20" s="40">
        <f>H20-J20</f>
        <v>-77</v>
      </c>
      <c r="H20" s="40">
        <v>106</v>
      </c>
      <c r="I20" s="40">
        <v>1384</v>
      </c>
      <c r="J20" s="40">
        <v>183</v>
      </c>
      <c r="K20" s="40">
        <v>2261</v>
      </c>
      <c r="L20" s="48">
        <f>M20-N20</f>
        <v>-4.7960816328759481</v>
      </c>
      <c r="M20" s="56">
        <v>6.6023980920110468</v>
      </c>
      <c r="N20" s="56">
        <v>11.398479724886995</v>
      </c>
      <c r="O20" s="40">
        <f>P20-T20</f>
        <v>-5</v>
      </c>
      <c r="P20" s="40">
        <f>R20+S20</f>
        <v>295</v>
      </c>
      <c r="Q20" s="41">
        <v>4711</v>
      </c>
      <c r="R20" s="41">
        <v>216</v>
      </c>
      <c r="S20" s="41">
        <v>79</v>
      </c>
      <c r="T20" s="41">
        <f>SUM(V20:W20)</f>
        <v>300</v>
      </c>
      <c r="U20" s="41">
        <v>5123</v>
      </c>
      <c r="V20" s="41">
        <v>229</v>
      </c>
      <c r="W20" s="41">
        <v>71</v>
      </c>
      <c r="X20" s="52">
        <v>-0.31143387226467567</v>
      </c>
    </row>
    <row r="21" spans="1:24" ht="18.75" customHeight="1" x14ac:dyDescent="0.15">
      <c r="A21" s="3" t="s">
        <v>17</v>
      </c>
      <c r="B21" s="42">
        <f t="shared" ref="B21:B38" si="14">G21+O21</f>
        <v>15</v>
      </c>
      <c r="C21" s="42">
        <v>-193</v>
      </c>
      <c r="D21" s="69">
        <f t="shared" si="2"/>
        <v>-0.92788461538461542</v>
      </c>
      <c r="E21" s="42">
        <f t="shared" ref="E21:E38" si="15">I21-K21+Q21-U21</f>
        <v>-628</v>
      </c>
      <c r="F21" s="69">
        <f t="shared" si="3"/>
        <v>-0.97667185069984452</v>
      </c>
      <c r="G21" s="42">
        <f t="shared" ref="G21:G38" si="16">H21-J21</f>
        <v>-18</v>
      </c>
      <c r="H21" s="42">
        <v>118</v>
      </c>
      <c r="I21" s="42">
        <v>1278</v>
      </c>
      <c r="J21" s="42">
        <v>136</v>
      </c>
      <c r="K21" s="42">
        <v>1671</v>
      </c>
      <c r="L21" s="49">
        <f t="shared" ref="L21:L38" si="17">M21-N21</f>
        <v>-1.4355563042881165</v>
      </c>
      <c r="M21" s="58">
        <v>9.410869105888775</v>
      </c>
      <c r="N21" s="58">
        <v>10.846425410176892</v>
      </c>
      <c r="O21" s="42">
        <f t="shared" ref="O21:O38" si="18">P21-T21</f>
        <v>33</v>
      </c>
      <c r="P21" s="42">
        <f t="shared" ref="P21:P38" si="19">R21+S21</f>
        <v>335</v>
      </c>
      <c r="Q21" s="42">
        <v>4899</v>
      </c>
      <c r="R21" s="42">
        <v>210</v>
      </c>
      <c r="S21" s="42">
        <v>125</v>
      </c>
      <c r="T21" s="42">
        <f t="shared" ref="T21:T38" si="20">SUM(V21:W21)</f>
        <v>302</v>
      </c>
      <c r="U21" s="42">
        <v>5134</v>
      </c>
      <c r="V21" s="42">
        <v>195</v>
      </c>
      <c r="W21" s="42">
        <v>107</v>
      </c>
      <c r="X21" s="49">
        <v>2.6318532245282142</v>
      </c>
    </row>
    <row r="22" spans="1:24" ht="18.75" customHeight="1" x14ac:dyDescent="0.15">
      <c r="A22" s="3" t="s">
        <v>16</v>
      </c>
      <c r="B22" s="42">
        <f t="shared" si="14"/>
        <v>-17</v>
      </c>
      <c r="C22" s="42">
        <v>1</v>
      </c>
      <c r="D22" s="69">
        <f t="shared" si="2"/>
        <v>-5.555555555555558E-2</v>
      </c>
      <c r="E22" s="42">
        <f t="shared" si="15"/>
        <v>-413</v>
      </c>
      <c r="F22" s="69">
        <f t="shared" si="3"/>
        <v>-1.0429292929292928</v>
      </c>
      <c r="G22" s="42">
        <f t="shared" si="16"/>
        <v>-32</v>
      </c>
      <c r="H22" s="42">
        <v>37</v>
      </c>
      <c r="I22" s="42">
        <v>358</v>
      </c>
      <c r="J22" s="42">
        <v>69</v>
      </c>
      <c r="K22" s="42">
        <v>697</v>
      </c>
      <c r="L22" s="49">
        <f t="shared" si="17"/>
        <v>-8.0020005001250301</v>
      </c>
      <c r="M22" s="58">
        <v>9.2523130782695677</v>
      </c>
      <c r="N22" s="58">
        <v>17.254313578394598</v>
      </c>
      <c r="O22" s="42">
        <f t="shared" si="18"/>
        <v>15</v>
      </c>
      <c r="P22" s="42">
        <f t="shared" si="19"/>
        <v>114</v>
      </c>
      <c r="Q22" s="42">
        <v>1371</v>
      </c>
      <c r="R22" s="42">
        <v>62</v>
      </c>
      <c r="S22" s="42">
        <v>52</v>
      </c>
      <c r="T22" s="42">
        <f t="shared" si="20"/>
        <v>99</v>
      </c>
      <c r="U22" s="42">
        <v>1445</v>
      </c>
      <c r="V22" s="42">
        <v>50</v>
      </c>
      <c r="W22" s="42">
        <v>49</v>
      </c>
      <c r="X22" s="49">
        <v>3.750937734433613</v>
      </c>
    </row>
    <row r="23" spans="1:24" ht="18.75" customHeight="1" x14ac:dyDescent="0.15">
      <c r="A23" s="1" t="s">
        <v>15</v>
      </c>
      <c r="B23" s="43">
        <f t="shared" si="14"/>
        <v>2</v>
      </c>
      <c r="C23" s="43">
        <v>-77</v>
      </c>
      <c r="D23" s="70">
        <f t="shared" si="2"/>
        <v>-0.97468354430379744</v>
      </c>
      <c r="E23" s="43">
        <f t="shared" si="15"/>
        <v>-274</v>
      </c>
      <c r="F23" s="70">
        <f t="shared" si="3"/>
        <v>-0.99275362318840576</v>
      </c>
      <c r="G23" s="43">
        <f t="shared" si="16"/>
        <v>-11</v>
      </c>
      <c r="H23" s="43">
        <v>27</v>
      </c>
      <c r="I23" s="43">
        <v>238</v>
      </c>
      <c r="J23" s="43">
        <v>38</v>
      </c>
      <c r="K23" s="44">
        <v>476</v>
      </c>
      <c r="L23" s="50">
        <f t="shared" si="17"/>
        <v>-3.9340297986834987</v>
      </c>
      <c r="M23" s="57">
        <v>9.6562549604049437</v>
      </c>
      <c r="N23" s="57">
        <v>13.590284759088442</v>
      </c>
      <c r="O23" s="44">
        <f t="shared" si="18"/>
        <v>13</v>
      </c>
      <c r="P23" s="44">
        <f t="shared" si="19"/>
        <v>103</v>
      </c>
      <c r="Q23" s="43">
        <v>1319</v>
      </c>
      <c r="R23" s="43">
        <v>53</v>
      </c>
      <c r="S23" s="43">
        <v>50</v>
      </c>
      <c r="T23" s="43">
        <f t="shared" si="20"/>
        <v>90</v>
      </c>
      <c r="U23" s="43">
        <v>1355</v>
      </c>
      <c r="V23" s="43">
        <v>64</v>
      </c>
      <c r="W23" s="43">
        <v>26</v>
      </c>
      <c r="X23" s="54">
        <v>4.649307943898684</v>
      </c>
    </row>
    <row r="24" spans="1:24" ht="18.75" customHeight="1" x14ac:dyDescent="0.15">
      <c r="A24" s="7" t="s">
        <v>14</v>
      </c>
      <c r="B24" s="45">
        <f t="shared" si="14"/>
        <v>-17</v>
      </c>
      <c r="C24" s="45">
        <v>-11</v>
      </c>
      <c r="D24" s="71">
        <f t="shared" si="2"/>
        <v>1.8333333333333335</v>
      </c>
      <c r="E24" s="40">
        <f t="shared" si="15"/>
        <v>-178</v>
      </c>
      <c r="F24" s="71">
        <f t="shared" si="3"/>
        <v>-1.1055900621118013</v>
      </c>
      <c r="G24" s="40">
        <f t="shared" si="16"/>
        <v>-2</v>
      </c>
      <c r="H24" s="45">
        <v>10</v>
      </c>
      <c r="I24" s="45">
        <v>70</v>
      </c>
      <c r="J24" s="45">
        <v>12</v>
      </c>
      <c r="K24" s="46">
        <v>166</v>
      </c>
      <c r="L24" s="51">
        <f t="shared" si="17"/>
        <v>-2.1421256342012338</v>
      </c>
      <c r="M24" s="55">
        <v>10.710628171006183</v>
      </c>
      <c r="N24" s="55">
        <v>12.852753805207417</v>
      </c>
      <c r="O24" s="40">
        <f t="shared" si="18"/>
        <v>-15</v>
      </c>
      <c r="P24" s="45">
        <f t="shared" si="19"/>
        <v>18</v>
      </c>
      <c r="Q24" s="45">
        <v>305</v>
      </c>
      <c r="R24" s="45">
        <v>7</v>
      </c>
      <c r="S24" s="45">
        <v>11</v>
      </c>
      <c r="T24" s="45">
        <f t="shared" si="20"/>
        <v>33</v>
      </c>
      <c r="U24" s="45">
        <v>387</v>
      </c>
      <c r="V24" s="45">
        <v>16</v>
      </c>
      <c r="W24" s="45">
        <v>17</v>
      </c>
      <c r="X24" s="51">
        <v>-16.065942256509274</v>
      </c>
    </row>
    <row r="25" spans="1:24" ht="18.75" customHeight="1" x14ac:dyDescent="0.15">
      <c r="A25" s="5" t="s">
        <v>13</v>
      </c>
      <c r="B25" s="40">
        <f t="shared" si="14"/>
        <v>-10</v>
      </c>
      <c r="C25" s="40">
        <v>-10</v>
      </c>
      <c r="D25" s="68" t="str">
        <f t="shared" si="2"/>
        <v>-</v>
      </c>
      <c r="E25" s="40">
        <f t="shared" si="15"/>
        <v>-83</v>
      </c>
      <c r="F25" s="68">
        <f t="shared" si="3"/>
        <v>-1.1369863013698631</v>
      </c>
      <c r="G25" s="40">
        <f t="shared" si="16"/>
        <v>-5</v>
      </c>
      <c r="H25" s="40">
        <v>1</v>
      </c>
      <c r="I25" s="40">
        <v>13</v>
      </c>
      <c r="J25" s="40">
        <v>6</v>
      </c>
      <c r="K25" s="40">
        <v>59</v>
      </c>
      <c r="L25" s="48">
        <f t="shared" si="17"/>
        <v>-19.728876589120468</v>
      </c>
      <c r="M25" s="56">
        <v>3.945775317824094</v>
      </c>
      <c r="N25" s="56">
        <v>23.674651906944561</v>
      </c>
      <c r="O25" s="40">
        <f t="shared" si="18"/>
        <v>-5</v>
      </c>
      <c r="P25" s="40">
        <f t="shared" si="19"/>
        <v>2</v>
      </c>
      <c r="Q25" s="40">
        <v>73</v>
      </c>
      <c r="R25" s="40">
        <v>1</v>
      </c>
      <c r="S25" s="40">
        <v>1</v>
      </c>
      <c r="T25" s="40">
        <f t="shared" si="20"/>
        <v>7</v>
      </c>
      <c r="U25" s="40">
        <v>110</v>
      </c>
      <c r="V25" s="40">
        <v>4</v>
      </c>
      <c r="W25" s="40">
        <v>3</v>
      </c>
      <c r="X25" s="52">
        <v>-19.728876589120471</v>
      </c>
    </row>
    <row r="26" spans="1:24" ht="18.75" customHeight="1" x14ac:dyDescent="0.15">
      <c r="A26" s="3" t="s">
        <v>12</v>
      </c>
      <c r="B26" s="42">
        <f t="shared" si="14"/>
        <v>2</v>
      </c>
      <c r="C26" s="42">
        <v>-2</v>
      </c>
      <c r="D26" s="69">
        <f t="shared" si="2"/>
        <v>-0.5</v>
      </c>
      <c r="E26" s="42">
        <f t="shared" si="15"/>
        <v>-160</v>
      </c>
      <c r="F26" s="69">
        <f t="shared" si="3"/>
        <v>-0.98765432098765427</v>
      </c>
      <c r="G26" s="42">
        <f t="shared" si="16"/>
        <v>-4</v>
      </c>
      <c r="H26" s="42">
        <v>3</v>
      </c>
      <c r="I26" s="42">
        <v>34</v>
      </c>
      <c r="J26" s="42">
        <v>7</v>
      </c>
      <c r="K26" s="42">
        <v>125</v>
      </c>
      <c r="L26" s="49">
        <f t="shared" si="17"/>
        <v>-7.1695500370754122</v>
      </c>
      <c r="M26" s="58">
        <v>5.3771625278065596</v>
      </c>
      <c r="N26" s="58">
        <v>12.546712564881972</v>
      </c>
      <c r="O26" s="42">
        <f t="shared" si="18"/>
        <v>6</v>
      </c>
      <c r="P26" s="42">
        <f t="shared" si="19"/>
        <v>12</v>
      </c>
      <c r="Q26" s="42">
        <v>177</v>
      </c>
      <c r="R26" s="42">
        <v>5</v>
      </c>
      <c r="S26" s="42">
        <v>7</v>
      </c>
      <c r="T26" s="42">
        <f t="shared" si="20"/>
        <v>6</v>
      </c>
      <c r="U26" s="42">
        <v>246</v>
      </c>
      <c r="V26" s="42">
        <v>2</v>
      </c>
      <c r="W26" s="42">
        <v>4</v>
      </c>
      <c r="X26" s="49">
        <v>10.754325055613119</v>
      </c>
    </row>
    <row r="27" spans="1:24" ht="18.75" customHeight="1" x14ac:dyDescent="0.15">
      <c r="A27" s="1" t="s">
        <v>11</v>
      </c>
      <c r="B27" s="43">
        <f t="shared" si="14"/>
        <v>-27</v>
      </c>
      <c r="C27" s="43">
        <v>-19</v>
      </c>
      <c r="D27" s="70">
        <f t="shared" si="2"/>
        <v>2.375</v>
      </c>
      <c r="E27" s="43">
        <f t="shared" si="15"/>
        <v>-243</v>
      </c>
      <c r="F27" s="70">
        <f t="shared" si="3"/>
        <v>-1.125</v>
      </c>
      <c r="G27" s="43">
        <f t="shared" si="16"/>
        <v>-16</v>
      </c>
      <c r="H27" s="43">
        <v>10</v>
      </c>
      <c r="I27" s="43">
        <v>87</v>
      </c>
      <c r="J27" s="44">
        <v>26</v>
      </c>
      <c r="K27" s="44">
        <v>266</v>
      </c>
      <c r="L27" s="50">
        <f t="shared" si="17"/>
        <v>-11.734589309467646</v>
      </c>
      <c r="M27" s="57">
        <v>7.3341183184172767</v>
      </c>
      <c r="N27" s="57">
        <v>19.068707627884923</v>
      </c>
      <c r="O27" s="44">
        <f t="shared" si="18"/>
        <v>-11</v>
      </c>
      <c r="P27" s="44">
        <f t="shared" si="19"/>
        <v>22</v>
      </c>
      <c r="Q27" s="47">
        <v>388</v>
      </c>
      <c r="R27" s="47">
        <v>12</v>
      </c>
      <c r="S27" s="47">
        <v>10</v>
      </c>
      <c r="T27" s="47">
        <f t="shared" si="20"/>
        <v>33</v>
      </c>
      <c r="U27" s="47">
        <v>452</v>
      </c>
      <c r="V27" s="47">
        <v>16</v>
      </c>
      <c r="W27" s="47">
        <v>17</v>
      </c>
      <c r="X27" s="54">
        <v>-8.0675301502589996</v>
      </c>
    </row>
    <row r="28" spans="1:24" ht="18.75" customHeight="1" x14ac:dyDescent="0.15">
      <c r="A28" s="5" t="s">
        <v>10</v>
      </c>
      <c r="B28" s="40">
        <f t="shared" si="14"/>
        <v>-19</v>
      </c>
      <c r="C28" s="40">
        <v>-8</v>
      </c>
      <c r="D28" s="68">
        <f t="shared" si="2"/>
        <v>0.72727272727272729</v>
      </c>
      <c r="E28" s="40">
        <f t="shared" si="15"/>
        <v>-113</v>
      </c>
      <c r="F28" s="68">
        <f t="shared" si="3"/>
        <v>-1.2021276595744681</v>
      </c>
      <c r="G28" s="40">
        <f>H28-J28</f>
        <v>-8</v>
      </c>
      <c r="H28" s="40">
        <v>1</v>
      </c>
      <c r="I28" s="40">
        <v>22</v>
      </c>
      <c r="J28" s="40">
        <v>9</v>
      </c>
      <c r="K28" s="40">
        <v>97</v>
      </c>
      <c r="L28" s="48">
        <f t="shared" si="17"/>
        <v>-15.376028140237803</v>
      </c>
      <c r="M28" s="56">
        <v>1.922003517529725</v>
      </c>
      <c r="N28" s="56">
        <v>17.298031657767527</v>
      </c>
      <c r="O28" s="40">
        <f t="shared" si="18"/>
        <v>-11</v>
      </c>
      <c r="P28" s="40">
        <f t="shared" si="19"/>
        <v>13</v>
      </c>
      <c r="Q28" s="40">
        <v>152</v>
      </c>
      <c r="R28" s="40">
        <v>6</v>
      </c>
      <c r="S28" s="40">
        <v>7</v>
      </c>
      <c r="T28" s="40">
        <f t="shared" si="20"/>
        <v>24</v>
      </c>
      <c r="U28" s="40">
        <v>190</v>
      </c>
      <c r="V28" s="40">
        <v>15</v>
      </c>
      <c r="W28" s="40">
        <v>9</v>
      </c>
      <c r="X28" s="48">
        <v>-21.142038692826972</v>
      </c>
    </row>
    <row r="29" spans="1:24" ht="18.75" customHeight="1" x14ac:dyDescent="0.15">
      <c r="A29" s="3" t="s">
        <v>9</v>
      </c>
      <c r="B29" s="42">
        <f t="shared" si="14"/>
        <v>-13</v>
      </c>
      <c r="C29" s="42">
        <v>-7</v>
      </c>
      <c r="D29" s="69">
        <f t="shared" si="2"/>
        <v>1.1666666666666665</v>
      </c>
      <c r="E29" s="42">
        <f t="shared" si="15"/>
        <v>-91</v>
      </c>
      <c r="F29" s="69">
        <f t="shared" si="3"/>
        <v>-1.1666666666666667</v>
      </c>
      <c r="G29" s="42">
        <f t="shared" si="16"/>
        <v>-10</v>
      </c>
      <c r="H29" s="42">
        <v>7</v>
      </c>
      <c r="I29" s="42">
        <v>135</v>
      </c>
      <c r="J29" s="42">
        <v>17</v>
      </c>
      <c r="K29" s="42">
        <v>247</v>
      </c>
      <c r="L29" s="49">
        <f t="shared" si="17"/>
        <v>-7.3068099468704828</v>
      </c>
      <c r="M29" s="58">
        <v>5.1147669628093384</v>
      </c>
      <c r="N29" s="58">
        <v>12.421576909679821</v>
      </c>
      <c r="O29" s="41">
        <f t="shared" si="18"/>
        <v>-3</v>
      </c>
      <c r="P29" s="41">
        <f t="shared" si="19"/>
        <v>36</v>
      </c>
      <c r="Q29" s="42">
        <v>541</v>
      </c>
      <c r="R29" s="42">
        <v>14</v>
      </c>
      <c r="S29" s="42">
        <v>22</v>
      </c>
      <c r="T29" s="42">
        <f t="shared" si="20"/>
        <v>39</v>
      </c>
      <c r="U29" s="42">
        <v>520</v>
      </c>
      <c r="V29" s="42">
        <v>13</v>
      </c>
      <c r="W29" s="42">
        <v>26</v>
      </c>
      <c r="X29" s="49">
        <v>-2.1920429840611426</v>
      </c>
    </row>
    <row r="30" spans="1:24" ht="18.75" customHeight="1" x14ac:dyDescent="0.15">
      <c r="A30" s="3" t="s">
        <v>8</v>
      </c>
      <c r="B30" s="42">
        <f t="shared" si="14"/>
        <v>-4</v>
      </c>
      <c r="C30" s="42">
        <v>11</v>
      </c>
      <c r="D30" s="69">
        <f t="shared" si="2"/>
        <v>-0.73333333333333339</v>
      </c>
      <c r="E30" s="42">
        <f t="shared" si="15"/>
        <v>-238</v>
      </c>
      <c r="F30" s="69">
        <f t="shared" si="3"/>
        <v>-1.017094017094017</v>
      </c>
      <c r="G30" s="42">
        <f t="shared" si="16"/>
        <v>-17</v>
      </c>
      <c r="H30" s="42">
        <v>9</v>
      </c>
      <c r="I30" s="42">
        <v>123</v>
      </c>
      <c r="J30" s="42">
        <v>26</v>
      </c>
      <c r="K30" s="42">
        <v>291</v>
      </c>
      <c r="L30" s="52">
        <f t="shared" si="17"/>
        <v>-12.080468967504416</v>
      </c>
      <c r="M30" s="59">
        <v>6.3955423945611605</v>
      </c>
      <c r="N30" s="59">
        <v>18.476011362065577</v>
      </c>
      <c r="O30" s="42">
        <f t="shared" si="18"/>
        <v>13</v>
      </c>
      <c r="P30" s="42">
        <f t="shared" si="19"/>
        <v>43</v>
      </c>
      <c r="Q30" s="42">
        <v>449</v>
      </c>
      <c r="R30" s="42">
        <v>21</v>
      </c>
      <c r="S30" s="42">
        <v>22</v>
      </c>
      <c r="T30" s="42">
        <f t="shared" si="20"/>
        <v>30</v>
      </c>
      <c r="U30" s="42">
        <v>519</v>
      </c>
      <c r="V30" s="42">
        <v>11</v>
      </c>
      <c r="W30" s="42">
        <v>19</v>
      </c>
      <c r="X30" s="49">
        <v>9.2380056810327851</v>
      </c>
    </row>
    <row r="31" spans="1:24" ht="18.75" customHeight="1" x14ac:dyDescent="0.15">
      <c r="A31" s="1" t="s">
        <v>7</v>
      </c>
      <c r="B31" s="43">
        <f t="shared" si="14"/>
        <v>-24</v>
      </c>
      <c r="C31" s="43">
        <v>-23</v>
      </c>
      <c r="D31" s="70">
        <f t="shared" si="2"/>
        <v>23</v>
      </c>
      <c r="E31" s="43">
        <f t="shared" si="15"/>
        <v>-164</v>
      </c>
      <c r="F31" s="70">
        <f t="shared" si="3"/>
        <v>-1.1714285714285715</v>
      </c>
      <c r="G31" s="43">
        <f t="shared" si="16"/>
        <v>-7</v>
      </c>
      <c r="H31" s="43">
        <v>10</v>
      </c>
      <c r="I31" s="43">
        <v>91</v>
      </c>
      <c r="J31" s="43">
        <v>17</v>
      </c>
      <c r="K31" s="44">
        <v>192</v>
      </c>
      <c r="L31" s="50">
        <f t="shared" si="17"/>
        <v>-5.7724719735754082</v>
      </c>
      <c r="M31" s="57">
        <v>8.2463885336791538</v>
      </c>
      <c r="N31" s="57">
        <v>14.018860507254562</v>
      </c>
      <c r="O31" s="43">
        <f t="shared" si="18"/>
        <v>-17</v>
      </c>
      <c r="P31" s="43">
        <f t="shared" si="19"/>
        <v>19</v>
      </c>
      <c r="Q31" s="43">
        <v>325</v>
      </c>
      <c r="R31" s="43">
        <v>4</v>
      </c>
      <c r="S31" s="43">
        <v>15</v>
      </c>
      <c r="T31" s="43">
        <f t="shared" si="20"/>
        <v>36</v>
      </c>
      <c r="U31" s="43">
        <v>388</v>
      </c>
      <c r="V31" s="43">
        <v>17</v>
      </c>
      <c r="W31" s="43">
        <v>19</v>
      </c>
      <c r="X31" s="53">
        <v>-14.018860507254562</v>
      </c>
    </row>
    <row r="32" spans="1:24" ht="18.75" customHeight="1" x14ac:dyDescent="0.15">
      <c r="A32" s="5" t="s">
        <v>6</v>
      </c>
      <c r="B32" s="40">
        <f t="shared" si="14"/>
        <v>1</v>
      </c>
      <c r="C32" s="40">
        <v>-3</v>
      </c>
      <c r="D32" s="68">
        <f t="shared" si="2"/>
        <v>-0.75</v>
      </c>
      <c r="E32" s="40">
        <f t="shared" si="15"/>
        <v>7</v>
      </c>
      <c r="F32" s="68">
        <f t="shared" si="3"/>
        <v>-1.1666666666666667</v>
      </c>
      <c r="G32" s="40">
        <f t="shared" si="16"/>
        <v>0</v>
      </c>
      <c r="H32" s="40">
        <v>3</v>
      </c>
      <c r="I32" s="40">
        <v>40</v>
      </c>
      <c r="J32" s="40">
        <v>3</v>
      </c>
      <c r="K32" s="40">
        <v>36</v>
      </c>
      <c r="L32" s="48">
        <f t="shared" si="17"/>
        <v>0</v>
      </c>
      <c r="M32" s="56">
        <v>10.083522879006935</v>
      </c>
      <c r="N32" s="56">
        <v>10.083522879006935</v>
      </c>
      <c r="O32" s="40">
        <f t="shared" si="18"/>
        <v>1</v>
      </c>
      <c r="P32" s="40">
        <f t="shared" si="19"/>
        <v>19</v>
      </c>
      <c r="Q32" s="41">
        <v>229</v>
      </c>
      <c r="R32" s="41">
        <v>8</v>
      </c>
      <c r="S32" s="41">
        <v>11</v>
      </c>
      <c r="T32" s="41">
        <f t="shared" si="20"/>
        <v>18</v>
      </c>
      <c r="U32" s="41">
        <v>226</v>
      </c>
      <c r="V32" s="41">
        <v>4</v>
      </c>
      <c r="W32" s="41">
        <v>14</v>
      </c>
      <c r="X32" s="52">
        <v>3.3611742930023141</v>
      </c>
    </row>
    <row r="33" spans="1:24" ht="18.75" customHeight="1" x14ac:dyDescent="0.15">
      <c r="A33" s="3" t="s">
        <v>5</v>
      </c>
      <c r="B33" s="42">
        <f t="shared" si="14"/>
        <v>-23</v>
      </c>
      <c r="C33" s="42">
        <v>-33</v>
      </c>
      <c r="D33" s="69">
        <f t="shared" si="2"/>
        <v>-3.3</v>
      </c>
      <c r="E33" s="42">
        <f t="shared" si="15"/>
        <v>-165</v>
      </c>
      <c r="F33" s="69">
        <f t="shared" si="3"/>
        <v>-1.1619718309859155</v>
      </c>
      <c r="G33" s="42">
        <f t="shared" si="16"/>
        <v>-10</v>
      </c>
      <c r="H33" s="42">
        <v>7</v>
      </c>
      <c r="I33" s="42">
        <v>85</v>
      </c>
      <c r="J33" s="42">
        <v>17</v>
      </c>
      <c r="K33" s="42">
        <v>264</v>
      </c>
      <c r="L33" s="49">
        <f t="shared" si="17"/>
        <v>-7.486611272580336</v>
      </c>
      <c r="M33" s="58">
        <v>5.2406278908062367</v>
      </c>
      <c r="N33" s="58">
        <v>12.727239163386573</v>
      </c>
      <c r="O33" s="42">
        <f t="shared" si="18"/>
        <v>-13</v>
      </c>
      <c r="P33" s="42">
        <f t="shared" si="19"/>
        <v>33</v>
      </c>
      <c r="Q33" s="42">
        <v>458</v>
      </c>
      <c r="R33" s="42">
        <v>18</v>
      </c>
      <c r="S33" s="42">
        <v>15</v>
      </c>
      <c r="T33" s="42">
        <f t="shared" si="20"/>
        <v>46</v>
      </c>
      <c r="U33" s="42">
        <v>444</v>
      </c>
      <c r="V33" s="42">
        <v>15</v>
      </c>
      <c r="W33" s="42">
        <v>31</v>
      </c>
      <c r="X33" s="49">
        <v>-9.7325946543544433</v>
      </c>
    </row>
    <row r="34" spans="1:24" ht="18.75" customHeight="1" x14ac:dyDescent="0.15">
      <c r="A34" s="3" t="s">
        <v>4</v>
      </c>
      <c r="B34" s="42">
        <f t="shared" si="14"/>
        <v>-16</v>
      </c>
      <c r="C34" s="42">
        <v>-7</v>
      </c>
      <c r="D34" s="69">
        <f t="shared" si="2"/>
        <v>0.77777777777777768</v>
      </c>
      <c r="E34" s="42">
        <f t="shared" si="15"/>
        <v>-135</v>
      </c>
      <c r="F34" s="69">
        <f t="shared" si="3"/>
        <v>-1.134453781512605</v>
      </c>
      <c r="G34" s="42">
        <f t="shared" si="16"/>
        <v>-9</v>
      </c>
      <c r="H34" s="42">
        <v>4</v>
      </c>
      <c r="I34" s="42">
        <v>39</v>
      </c>
      <c r="J34" s="42">
        <v>13</v>
      </c>
      <c r="K34" s="42">
        <v>168</v>
      </c>
      <c r="L34" s="49">
        <f t="shared" si="17"/>
        <v>-10.089283246261438</v>
      </c>
      <c r="M34" s="58">
        <v>4.4841258872273047</v>
      </c>
      <c r="N34" s="58">
        <v>14.573409133488742</v>
      </c>
      <c r="O34" s="42">
        <f>P34-T34</f>
        <v>-7</v>
      </c>
      <c r="P34" s="42">
        <f t="shared" si="19"/>
        <v>18</v>
      </c>
      <c r="Q34" s="42">
        <v>275</v>
      </c>
      <c r="R34" s="42">
        <v>10</v>
      </c>
      <c r="S34" s="42">
        <v>8</v>
      </c>
      <c r="T34" s="42">
        <f t="shared" si="20"/>
        <v>25</v>
      </c>
      <c r="U34" s="42">
        <v>281</v>
      </c>
      <c r="V34" s="42">
        <v>9</v>
      </c>
      <c r="W34" s="42">
        <v>16</v>
      </c>
      <c r="X34" s="49">
        <v>-7.8472203026477807</v>
      </c>
    </row>
    <row r="35" spans="1:24" ht="18.75" customHeight="1" x14ac:dyDescent="0.15">
      <c r="A35" s="1" t="s">
        <v>3</v>
      </c>
      <c r="B35" s="43">
        <f t="shared" si="14"/>
        <v>-16</v>
      </c>
      <c r="C35" s="43">
        <v>-31</v>
      </c>
      <c r="D35" s="70">
        <f t="shared" si="2"/>
        <v>-2.0666666666666664</v>
      </c>
      <c r="E35" s="43">
        <f t="shared" si="15"/>
        <v>-57</v>
      </c>
      <c r="F35" s="70">
        <f t="shared" si="3"/>
        <v>-1.3902439024390243</v>
      </c>
      <c r="G35" s="43">
        <f t="shared" si="16"/>
        <v>-16</v>
      </c>
      <c r="H35" s="43">
        <v>6</v>
      </c>
      <c r="I35" s="43">
        <v>69</v>
      </c>
      <c r="J35" s="43">
        <v>22</v>
      </c>
      <c r="K35" s="44">
        <v>162</v>
      </c>
      <c r="L35" s="50">
        <f t="shared" si="17"/>
        <v>-17.627687543201418</v>
      </c>
      <c r="M35" s="57">
        <v>6.6103828287005317</v>
      </c>
      <c r="N35" s="57">
        <v>24.238070371901951</v>
      </c>
      <c r="O35" s="44">
        <f t="shared" si="18"/>
        <v>0</v>
      </c>
      <c r="P35" s="44">
        <f t="shared" si="19"/>
        <v>25</v>
      </c>
      <c r="Q35" s="47">
        <v>324</v>
      </c>
      <c r="R35" s="47">
        <v>10</v>
      </c>
      <c r="S35" s="47">
        <v>15</v>
      </c>
      <c r="T35" s="47">
        <f t="shared" si="20"/>
        <v>25</v>
      </c>
      <c r="U35" s="47">
        <v>288</v>
      </c>
      <c r="V35" s="47">
        <v>12</v>
      </c>
      <c r="W35" s="47">
        <v>13</v>
      </c>
      <c r="X35" s="54">
        <v>0</v>
      </c>
    </row>
    <row r="36" spans="1:24" ht="18.75" customHeight="1" x14ac:dyDescent="0.15">
      <c r="A36" s="5" t="s">
        <v>2</v>
      </c>
      <c r="B36" s="40">
        <f t="shared" si="14"/>
        <v>-2</v>
      </c>
      <c r="C36" s="40">
        <v>13</v>
      </c>
      <c r="D36" s="68">
        <f t="shared" si="2"/>
        <v>-0.8666666666666667</v>
      </c>
      <c r="E36" s="40">
        <f t="shared" si="15"/>
        <v>-96</v>
      </c>
      <c r="F36" s="68">
        <f t="shared" si="3"/>
        <v>-1.0212765957446808</v>
      </c>
      <c r="G36" s="40">
        <f t="shared" si="16"/>
        <v>-2</v>
      </c>
      <c r="H36" s="40">
        <v>5</v>
      </c>
      <c r="I36" s="40">
        <v>21</v>
      </c>
      <c r="J36" s="40">
        <v>7</v>
      </c>
      <c r="K36" s="40">
        <v>116</v>
      </c>
      <c r="L36" s="48">
        <f t="shared" si="17"/>
        <v>-5.5617352614015587</v>
      </c>
      <c r="M36" s="56">
        <v>13.904338153503893</v>
      </c>
      <c r="N36" s="56">
        <v>19.466073414905452</v>
      </c>
      <c r="O36" s="40">
        <f t="shared" si="18"/>
        <v>0</v>
      </c>
      <c r="P36" s="40">
        <f t="shared" si="19"/>
        <v>5</v>
      </c>
      <c r="Q36" s="40">
        <v>117</v>
      </c>
      <c r="R36" s="40">
        <v>3</v>
      </c>
      <c r="S36" s="40">
        <v>2</v>
      </c>
      <c r="T36" s="40">
        <f t="shared" si="20"/>
        <v>5</v>
      </c>
      <c r="U36" s="40">
        <v>118</v>
      </c>
      <c r="V36" s="40">
        <v>3</v>
      </c>
      <c r="W36" s="40">
        <v>2</v>
      </c>
      <c r="X36" s="48">
        <v>0</v>
      </c>
    </row>
    <row r="37" spans="1:24" ht="18.75" customHeight="1" x14ac:dyDescent="0.15">
      <c r="A37" s="3" t="s">
        <v>1</v>
      </c>
      <c r="B37" s="42">
        <f t="shared" si="14"/>
        <v>-10</v>
      </c>
      <c r="C37" s="42">
        <v>-6</v>
      </c>
      <c r="D37" s="69">
        <f t="shared" si="2"/>
        <v>1.5</v>
      </c>
      <c r="E37" s="42">
        <f t="shared" si="15"/>
        <v>-90</v>
      </c>
      <c r="F37" s="69">
        <f t="shared" si="3"/>
        <v>-1.125</v>
      </c>
      <c r="G37" s="42">
        <f t="shared" si="16"/>
        <v>-5</v>
      </c>
      <c r="H37" s="42">
        <v>0</v>
      </c>
      <c r="I37" s="42">
        <v>8</v>
      </c>
      <c r="J37" s="42">
        <v>5</v>
      </c>
      <c r="K37" s="42">
        <v>75</v>
      </c>
      <c r="L37" s="49">
        <f t="shared" si="17"/>
        <v>-20.065087846603774</v>
      </c>
      <c r="M37" s="58">
        <v>0</v>
      </c>
      <c r="N37" s="58">
        <v>20.065087846603774</v>
      </c>
      <c r="O37" s="42">
        <f>P37-T37</f>
        <v>-5</v>
      </c>
      <c r="P37" s="41">
        <f t="shared" si="19"/>
        <v>7</v>
      </c>
      <c r="Q37" s="42">
        <v>90</v>
      </c>
      <c r="R37" s="42">
        <v>2</v>
      </c>
      <c r="S37" s="42">
        <v>5</v>
      </c>
      <c r="T37" s="42">
        <f t="shared" si="20"/>
        <v>12</v>
      </c>
      <c r="U37" s="42">
        <v>113</v>
      </c>
      <c r="V37" s="42">
        <v>3</v>
      </c>
      <c r="W37" s="42">
        <v>9</v>
      </c>
      <c r="X37" s="49">
        <v>-20.065087846603774</v>
      </c>
    </row>
    <row r="38" spans="1:24" ht="18.75" customHeight="1" x14ac:dyDescent="0.15">
      <c r="A38" s="1" t="s">
        <v>0</v>
      </c>
      <c r="B38" s="43">
        <f t="shared" si="14"/>
        <v>-14</v>
      </c>
      <c r="C38" s="43">
        <v>-9</v>
      </c>
      <c r="D38" s="70">
        <f t="shared" si="2"/>
        <v>1.7999999999999998</v>
      </c>
      <c r="E38" s="43">
        <f t="shared" si="15"/>
        <v>-69</v>
      </c>
      <c r="F38" s="70">
        <f t="shared" si="3"/>
        <v>-1.2545454545454544</v>
      </c>
      <c r="G38" s="43">
        <f t="shared" si="16"/>
        <v>-9</v>
      </c>
      <c r="H38" s="43">
        <v>1</v>
      </c>
      <c r="I38" s="43">
        <v>7</v>
      </c>
      <c r="J38" s="43">
        <v>10</v>
      </c>
      <c r="K38" s="44">
        <v>55</v>
      </c>
      <c r="L38" s="50">
        <f t="shared" si="17"/>
        <v>-38.688478253188705</v>
      </c>
      <c r="M38" s="57">
        <v>4.2987198059098564</v>
      </c>
      <c r="N38" s="57">
        <v>42.98719805909856</v>
      </c>
      <c r="O38" s="44">
        <f t="shared" si="18"/>
        <v>-5</v>
      </c>
      <c r="P38" s="43">
        <f t="shared" si="19"/>
        <v>9</v>
      </c>
      <c r="Q38" s="43">
        <v>70</v>
      </c>
      <c r="R38" s="43">
        <v>8</v>
      </c>
      <c r="S38" s="43">
        <v>1</v>
      </c>
      <c r="T38" s="43">
        <f t="shared" si="20"/>
        <v>14</v>
      </c>
      <c r="U38" s="43">
        <v>91</v>
      </c>
      <c r="V38" s="43">
        <v>8</v>
      </c>
      <c r="W38" s="43">
        <v>6</v>
      </c>
      <c r="X38" s="53">
        <v>-21.49359902954928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-124</v>
      </c>
      <c r="C9" s="34">
        <f t="shared" si="0"/>
        <v>-423</v>
      </c>
      <c r="D9" s="34">
        <f t="shared" si="0"/>
        <v>-2090</v>
      </c>
      <c r="E9" s="34">
        <f t="shared" si="0"/>
        <v>-108</v>
      </c>
      <c r="F9" s="34">
        <f t="shared" si="0"/>
        <v>184</v>
      </c>
      <c r="G9" s="34">
        <f t="shared" si="0"/>
        <v>2132</v>
      </c>
      <c r="H9" s="34">
        <f t="shared" si="0"/>
        <v>292</v>
      </c>
      <c r="I9" s="34">
        <f>I10+I11</f>
        <v>3575</v>
      </c>
      <c r="J9" s="51">
        <f>K9-L9</f>
        <v>-4.778092627119447</v>
      </c>
      <c r="K9" s="51">
        <v>8.1404541054627586</v>
      </c>
      <c r="L9" s="51">
        <v>12.918546732582206</v>
      </c>
      <c r="M9" s="34">
        <f t="shared" ref="M9:U9" si="1">M10+M11</f>
        <v>-16</v>
      </c>
      <c r="N9" s="34">
        <f t="shared" si="1"/>
        <v>552</v>
      </c>
      <c r="O9" s="34">
        <f t="shared" si="1"/>
        <v>8433</v>
      </c>
      <c r="P9" s="34">
        <f t="shared" si="1"/>
        <v>345</v>
      </c>
      <c r="Q9" s="34">
        <f t="shared" si="1"/>
        <v>207</v>
      </c>
      <c r="R9" s="34">
        <f>R10+R11</f>
        <v>568</v>
      </c>
      <c r="S9" s="34">
        <f t="shared" si="1"/>
        <v>9080</v>
      </c>
      <c r="T9" s="34">
        <f t="shared" si="1"/>
        <v>361</v>
      </c>
      <c r="U9" s="34">
        <f t="shared" si="1"/>
        <v>207</v>
      </c>
      <c r="V9" s="51">
        <v>-0.70786557438806597</v>
      </c>
    </row>
    <row r="10" spans="1:22" ht="15" customHeight="1" x14ac:dyDescent="0.15">
      <c r="A10" s="6" t="s">
        <v>28</v>
      </c>
      <c r="B10" s="35">
        <f t="shared" ref="B10:I10" si="2">B20+B21+B22+B23</f>
        <v>-31</v>
      </c>
      <c r="C10" s="35">
        <f t="shared" si="2"/>
        <v>-338</v>
      </c>
      <c r="D10" s="35">
        <f t="shared" si="2"/>
        <v>-1206</v>
      </c>
      <c r="E10" s="35">
        <f t="shared" si="2"/>
        <v>-51</v>
      </c>
      <c r="F10" s="35">
        <f t="shared" si="2"/>
        <v>144</v>
      </c>
      <c r="G10" s="35">
        <f t="shared" si="2"/>
        <v>1701</v>
      </c>
      <c r="H10" s="35">
        <f t="shared" si="2"/>
        <v>195</v>
      </c>
      <c r="I10" s="35">
        <f t="shared" si="2"/>
        <v>2477</v>
      </c>
      <c r="J10" s="48">
        <f t="shared" ref="J10:J38" si="3">K10-L10</f>
        <v>-3.004056565666998</v>
      </c>
      <c r="K10" s="48">
        <v>8.4820420677656418</v>
      </c>
      <c r="L10" s="48">
        <v>11.48609863343264</v>
      </c>
      <c r="M10" s="35">
        <f t="shared" ref="M10:U10" si="4">M20+M21+M22+M23</f>
        <v>20</v>
      </c>
      <c r="N10" s="35">
        <f t="shared" si="4"/>
        <v>429</v>
      </c>
      <c r="O10" s="35">
        <f t="shared" si="4"/>
        <v>6586</v>
      </c>
      <c r="P10" s="35">
        <f t="shared" si="4"/>
        <v>279</v>
      </c>
      <c r="Q10" s="35">
        <f t="shared" si="4"/>
        <v>150</v>
      </c>
      <c r="R10" s="35">
        <f t="shared" si="4"/>
        <v>409</v>
      </c>
      <c r="S10" s="35">
        <f t="shared" si="4"/>
        <v>7016</v>
      </c>
      <c r="T10" s="35">
        <f t="shared" si="4"/>
        <v>294</v>
      </c>
      <c r="U10" s="35">
        <f t="shared" si="4"/>
        <v>115</v>
      </c>
      <c r="V10" s="48">
        <v>1.1780613983007804</v>
      </c>
    </row>
    <row r="11" spans="1:22" ht="15" customHeight="1" x14ac:dyDescent="0.15">
      <c r="A11" s="2" t="s">
        <v>27</v>
      </c>
      <c r="B11" s="36">
        <f t="shared" ref="B11:I11" si="5">B12+B13+B14+B15+B16</f>
        <v>-93</v>
      </c>
      <c r="C11" s="36">
        <f t="shared" si="5"/>
        <v>-85</v>
      </c>
      <c r="D11" s="36">
        <f t="shared" si="5"/>
        <v>-884</v>
      </c>
      <c r="E11" s="36">
        <f t="shared" si="5"/>
        <v>-57</v>
      </c>
      <c r="F11" s="36">
        <f t="shared" si="5"/>
        <v>40</v>
      </c>
      <c r="G11" s="36">
        <f t="shared" si="5"/>
        <v>431</v>
      </c>
      <c r="H11" s="36">
        <f t="shared" si="5"/>
        <v>97</v>
      </c>
      <c r="I11" s="36">
        <f t="shared" si="5"/>
        <v>1098</v>
      </c>
      <c r="J11" s="53">
        <f t="shared" si="3"/>
        <v>-10.131320022614684</v>
      </c>
      <c r="K11" s="53">
        <v>7.1096982614839881</v>
      </c>
      <c r="L11" s="53">
        <v>17.241018284098672</v>
      </c>
      <c r="M11" s="36">
        <f t="shared" ref="M11:U11" si="6">M12+M13+M14+M15+M16</f>
        <v>-36</v>
      </c>
      <c r="N11" s="36">
        <f t="shared" si="6"/>
        <v>123</v>
      </c>
      <c r="O11" s="36">
        <f t="shared" si="6"/>
        <v>1847</v>
      </c>
      <c r="P11" s="36">
        <f t="shared" si="6"/>
        <v>66</v>
      </c>
      <c r="Q11" s="36">
        <f t="shared" si="6"/>
        <v>57</v>
      </c>
      <c r="R11" s="36">
        <f t="shared" si="6"/>
        <v>159</v>
      </c>
      <c r="S11" s="36">
        <f t="shared" si="6"/>
        <v>2064</v>
      </c>
      <c r="T11" s="36">
        <f t="shared" si="6"/>
        <v>67</v>
      </c>
      <c r="U11" s="36">
        <f t="shared" si="6"/>
        <v>92</v>
      </c>
      <c r="V11" s="53">
        <v>-6.3987284353355918</v>
      </c>
    </row>
    <row r="12" spans="1:22" ht="15" customHeight="1" x14ac:dyDescent="0.15">
      <c r="A12" s="6" t="s">
        <v>26</v>
      </c>
      <c r="B12" s="35">
        <f t="shared" ref="B12:I12" si="7">B24</f>
        <v>-16</v>
      </c>
      <c r="C12" s="35">
        <f t="shared" si="7"/>
        <v>-12</v>
      </c>
      <c r="D12" s="35">
        <f t="shared" si="7"/>
        <v>-72</v>
      </c>
      <c r="E12" s="35">
        <f t="shared" si="7"/>
        <v>-3</v>
      </c>
      <c r="F12" s="35">
        <f t="shared" si="7"/>
        <v>5</v>
      </c>
      <c r="G12" s="35">
        <f t="shared" si="7"/>
        <v>38</v>
      </c>
      <c r="H12" s="35">
        <f t="shared" si="7"/>
        <v>8</v>
      </c>
      <c r="I12" s="35">
        <f t="shared" si="7"/>
        <v>75</v>
      </c>
      <c r="J12" s="48">
        <f t="shared" si="3"/>
        <v>-6.7603025158203423</v>
      </c>
      <c r="K12" s="48">
        <v>11.26717085970057</v>
      </c>
      <c r="L12" s="48">
        <v>18.027473375520913</v>
      </c>
      <c r="M12" s="35">
        <f t="shared" ref="M12:U12" si="8">M24</f>
        <v>-13</v>
      </c>
      <c r="N12" s="35">
        <f t="shared" si="8"/>
        <v>8</v>
      </c>
      <c r="O12" s="35">
        <f t="shared" si="8"/>
        <v>146</v>
      </c>
      <c r="P12" s="35">
        <f t="shared" si="8"/>
        <v>3</v>
      </c>
      <c r="Q12" s="35">
        <f t="shared" si="8"/>
        <v>5</v>
      </c>
      <c r="R12" s="35">
        <f t="shared" si="8"/>
        <v>21</v>
      </c>
      <c r="S12" s="35">
        <f t="shared" si="8"/>
        <v>181</v>
      </c>
      <c r="T12" s="35">
        <f t="shared" si="8"/>
        <v>11</v>
      </c>
      <c r="U12" s="35">
        <f t="shared" si="8"/>
        <v>10</v>
      </c>
      <c r="V12" s="48">
        <v>-29.294644235221483</v>
      </c>
    </row>
    <row r="13" spans="1:22" ht="15" customHeight="1" x14ac:dyDescent="0.15">
      <c r="A13" s="4" t="s">
        <v>25</v>
      </c>
      <c r="B13" s="37">
        <f t="shared" ref="B13:I13" si="9">B25+B26+B27</f>
        <v>-16</v>
      </c>
      <c r="C13" s="37">
        <f t="shared" si="9"/>
        <v>-17</v>
      </c>
      <c r="D13" s="37">
        <f t="shared" si="9"/>
        <v>-262</v>
      </c>
      <c r="E13" s="37">
        <f t="shared" si="9"/>
        <v>-10</v>
      </c>
      <c r="F13" s="37">
        <f t="shared" si="9"/>
        <v>8</v>
      </c>
      <c r="G13" s="37">
        <f t="shared" si="9"/>
        <v>67</v>
      </c>
      <c r="H13" s="37">
        <f t="shared" si="9"/>
        <v>18</v>
      </c>
      <c r="I13" s="37">
        <f t="shared" si="9"/>
        <v>221</v>
      </c>
      <c r="J13" s="49">
        <f t="shared" si="3"/>
        <v>-9.7178883694182048</v>
      </c>
      <c r="K13" s="49">
        <v>7.7743106955345631</v>
      </c>
      <c r="L13" s="49">
        <v>17.492199064952768</v>
      </c>
      <c r="M13" s="37">
        <f t="shared" ref="M13:U13" si="10">M25+M26+M27</f>
        <v>-6</v>
      </c>
      <c r="N13" s="37">
        <f t="shared" si="10"/>
        <v>15</v>
      </c>
      <c r="O13" s="37">
        <f t="shared" si="10"/>
        <v>303</v>
      </c>
      <c r="P13" s="37">
        <f t="shared" si="10"/>
        <v>9</v>
      </c>
      <c r="Q13" s="37">
        <f t="shared" si="10"/>
        <v>6</v>
      </c>
      <c r="R13" s="37">
        <f t="shared" si="10"/>
        <v>21</v>
      </c>
      <c r="S13" s="37">
        <f t="shared" si="10"/>
        <v>411</v>
      </c>
      <c r="T13" s="37">
        <f t="shared" si="10"/>
        <v>12</v>
      </c>
      <c r="U13" s="37">
        <f t="shared" si="10"/>
        <v>9</v>
      </c>
      <c r="V13" s="49">
        <v>-5.8307330216509214</v>
      </c>
    </row>
    <row r="14" spans="1:22" ht="15" customHeight="1" x14ac:dyDescent="0.15">
      <c r="A14" s="4" t="s">
        <v>24</v>
      </c>
      <c r="B14" s="37">
        <f t="shared" ref="B14:I14" si="11">B28+B29+B30+B31</f>
        <v>-31</v>
      </c>
      <c r="C14" s="37">
        <f t="shared" si="11"/>
        <v>-9</v>
      </c>
      <c r="D14" s="37">
        <f t="shared" si="11"/>
        <v>-342</v>
      </c>
      <c r="E14" s="37">
        <f t="shared" si="11"/>
        <v>-27</v>
      </c>
      <c r="F14" s="37">
        <f t="shared" si="11"/>
        <v>14</v>
      </c>
      <c r="G14" s="37">
        <f t="shared" si="11"/>
        <v>189</v>
      </c>
      <c r="H14" s="37">
        <f t="shared" si="11"/>
        <v>41</v>
      </c>
      <c r="I14" s="37">
        <f t="shared" si="11"/>
        <v>402</v>
      </c>
      <c r="J14" s="49">
        <f t="shared" si="3"/>
        <v>-12.64229801186875</v>
      </c>
      <c r="K14" s="49">
        <v>6.5552656357837975</v>
      </c>
      <c r="L14" s="49">
        <v>19.197563647652547</v>
      </c>
      <c r="M14" s="37">
        <f t="shared" ref="M14:U14" si="12">M28+M29+M30+M31</f>
        <v>-4</v>
      </c>
      <c r="N14" s="37">
        <f t="shared" si="12"/>
        <v>52</v>
      </c>
      <c r="O14" s="37">
        <f t="shared" si="12"/>
        <v>633</v>
      </c>
      <c r="P14" s="37">
        <f t="shared" si="12"/>
        <v>24</v>
      </c>
      <c r="Q14" s="37">
        <f t="shared" si="12"/>
        <v>28</v>
      </c>
      <c r="R14" s="37">
        <f t="shared" si="12"/>
        <v>56</v>
      </c>
      <c r="S14" s="37">
        <f t="shared" si="12"/>
        <v>762</v>
      </c>
      <c r="T14" s="37">
        <f t="shared" si="12"/>
        <v>20</v>
      </c>
      <c r="U14" s="37">
        <f t="shared" si="12"/>
        <v>36</v>
      </c>
      <c r="V14" s="49">
        <v>-1.8729330387953738</v>
      </c>
    </row>
    <row r="15" spans="1:22" ht="15" customHeight="1" x14ac:dyDescent="0.15">
      <c r="A15" s="4" t="s">
        <v>23</v>
      </c>
      <c r="B15" s="37">
        <f t="shared" ref="B15:I15" si="13">B32+B33+B34+B35</f>
        <v>-23</v>
      </c>
      <c r="C15" s="37">
        <f t="shared" si="13"/>
        <v>-50</v>
      </c>
      <c r="D15" s="37">
        <f t="shared" si="13"/>
        <v>-99</v>
      </c>
      <c r="E15" s="37">
        <f t="shared" si="13"/>
        <v>-9</v>
      </c>
      <c r="F15" s="37">
        <f t="shared" si="13"/>
        <v>10</v>
      </c>
      <c r="G15" s="37">
        <f t="shared" si="13"/>
        <v>119</v>
      </c>
      <c r="H15" s="37">
        <f t="shared" si="13"/>
        <v>19</v>
      </c>
      <c r="I15" s="37">
        <f t="shared" si="13"/>
        <v>287</v>
      </c>
      <c r="J15" s="49">
        <f t="shared" si="3"/>
        <v>-5.5361654007357979</v>
      </c>
      <c r="K15" s="49">
        <v>6.1512948897064392</v>
      </c>
      <c r="L15" s="49">
        <v>11.687460290442237</v>
      </c>
      <c r="M15" s="37">
        <f t="shared" ref="M15:U15" si="14">M32+M33+M34+M35</f>
        <v>-14</v>
      </c>
      <c r="N15" s="37">
        <f t="shared" si="14"/>
        <v>37</v>
      </c>
      <c r="O15" s="37">
        <f t="shared" si="14"/>
        <v>625</v>
      </c>
      <c r="P15" s="37">
        <f t="shared" si="14"/>
        <v>22</v>
      </c>
      <c r="Q15" s="37">
        <f t="shared" si="14"/>
        <v>15</v>
      </c>
      <c r="R15" s="37">
        <f t="shared" si="14"/>
        <v>51</v>
      </c>
      <c r="S15" s="37">
        <f t="shared" si="14"/>
        <v>556</v>
      </c>
      <c r="T15" s="37">
        <f t="shared" si="14"/>
        <v>18</v>
      </c>
      <c r="U15" s="37">
        <f t="shared" si="14"/>
        <v>33</v>
      </c>
      <c r="V15" s="49">
        <v>-8.6118128455890144</v>
      </c>
    </row>
    <row r="16" spans="1:22" ht="15" customHeight="1" x14ac:dyDescent="0.15">
      <c r="A16" s="2" t="s">
        <v>22</v>
      </c>
      <c r="B16" s="36">
        <f t="shared" ref="B16:I16" si="15">B36+B37+B38</f>
        <v>-7</v>
      </c>
      <c r="C16" s="36">
        <f t="shared" si="15"/>
        <v>3</v>
      </c>
      <c r="D16" s="36">
        <f t="shared" si="15"/>
        <v>-109</v>
      </c>
      <c r="E16" s="36">
        <f t="shared" si="15"/>
        <v>-8</v>
      </c>
      <c r="F16" s="36">
        <f t="shared" si="15"/>
        <v>3</v>
      </c>
      <c r="G16" s="36">
        <f t="shared" si="15"/>
        <v>18</v>
      </c>
      <c r="H16" s="36">
        <f t="shared" si="15"/>
        <v>11</v>
      </c>
      <c r="I16" s="36">
        <f t="shared" si="15"/>
        <v>113</v>
      </c>
      <c r="J16" s="53">
        <f t="shared" si="3"/>
        <v>-20.41030300912173</v>
      </c>
      <c r="K16" s="53">
        <v>7.6538636284206474</v>
      </c>
      <c r="L16" s="53">
        <v>28.064166637542378</v>
      </c>
      <c r="M16" s="36">
        <f t="shared" ref="M16:U16" si="16">M36+M37+M38</f>
        <v>1</v>
      </c>
      <c r="N16" s="36">
        <f t="shared" si="16"/>
        <v>11</v>
      </c>
      <c r="O16" s="36">
        <f t="shared" si="16"/>
        <v>140</v>
      </c>
      <c r="P16" s="36">
        <f t="shared" si="16"/>
        <v>8</v>
      </c>
      <c r="Q16" s="36">
        <f t="shared" si="16"/>
        <v>3</v>
      </c>
      <c r="R16" s="36">
        <f t="shared" si="16"/>
        <v>10</v>
      </c>
      <c r="S16" s="36">
        <f t="shared" si="16"/>
        <v>154</v>
      </c>
      <c r="T16" s="36">
        <f t="shared" si="16"/>
        <v>6</v>
      </c>
      <c r="U16" s="36">
        <f t="shared" si="16"/>
        <v>4</v>
      </c>
      <c r="V16" s="53">
        <v>2.5512878761402185</v>
      </c>
    </row>
    <row r="17" spans="1:22" ht="15" customHeight="1" x14ac:dyDescent="0.15">
      <c r="A17" s="6" t="s">
        <v>21</v>
      </c>
      <c r="B17" s="35">
        <f t="shared" ref="B17:I17" si="17">B12+B13+B20</f>
        <v>-49</v>
      </c>
      <c r="C17" s="35">
        <f t="shared" si="17"/>
        <v>-152</v>
      </c>
      <c r="D17" s="35">
        <f t="shared" si="17"/>
        <v>-957</v>
      </c>
      <c r="E17" s="35">
        <f t="shared" si="17"/>
        <v>-48</v>
      </c>
      <c r="F17" s="35">
        <f t="shared" si="17"/>
        <v>68</v>
      </c>
      <c r="G17" s="35">
        <f t="shared" si="17"/>
        <v>809</v>
      </c>
      <c r="H17" s="35">
        <f t="shared" si="17"/>
        <v>116</v>
      </c>
      <c r="I17" s="35">
        <f t="shared" si="17"/>
        <v>1411</v>
      </c>
      <c r="J17" s="48">
        <f t="shared" si="3"/>
        <v>-5.1730537049782654</v>
      </c>
      <c r="K17" s="48">
        <v>7.3284927487192117</v>
      </c>
      <c r="L17" s="48">
        <v>12.501546453697477</v>
      </c>
      <c r="M17" s="35">
        <f t="shared" ref="M17:U17" si="18">M12+M13+M20</f>
        <v>-1</v>
      </c>
      <c r="N17" s="35">
        <f t="shared" si="18"/>
        <v>185</v>
      </c>
      <c r="O17" s="35">
        <f t="shared" si="18"/>
        <v>2988</v>
      </c>
      <c r="P17" s="35">
        <f t="shared" si="18"/>
        <v>138</v>
      </c>
      <c r="Q17" s="35">
        <f t="shared" si="18"/>
        <v>47</v>
      </c>
      <c r="R17" s="35">
        <f t="shared" si="18"/>
        <v>186</v>
      </c>
      <c r="S17" s="35">
        <f t="shared" si="18"/>
        <v>3343</v>
      </c>
      <c r="T17" s="35">
        <f t="shared" si="18"/>
        <v>131</v>
      </c>
      <c r="U17" s="35">
        <f t="shared" si="18"/>
        <v>55</v>
      </c>
      <c r="V17" s="48">
        <v>-0.10777195218704705</v>
      </c>
    </row>
    <row r="18" spans="1:22" ht="15" customHeight="1" x14ac:dyDescent="0.15">
      <c r="A18" s="4" t="s">
        <v>20</v>
      </c>
      <c r="B18" s="37">
        <f t="shared" ref="B18:I18" si="19">B14+B22</f>
        <v>-32</v>
      </c>
      <c r="C18" s="37">
        <f t="shared" si="19"/>
        <v>-24</v>
      </c>
      <c r="D18" s="37">
        <f t="shared" si="19"/>
        <v>-503</v>
      </c>
      <c r="E18" s="37">
        <f t="shared" si="19"/>
        <v>-35</v>
      </c>
      <c r="F18" s="37">
        <f t="shared" si="19"/>
        <v>33</v>
      </c>
      <c r="G18" s="37">
        <f t="shared" si="19"/>
        <v>378</v>
      </c>
      <c r="H18" s="37">
        <f t="shared" si="19"/>
        <v>68</v>
      </c>
      <c r="I18" s="37">
        <f t="shared" si="19"/>
        <v>740</v>
      </c>
      <c r="J18" s="49">
        <f t="shared" si="3"/>
        <v>-8.6984290398840862</v>
      </c>
      <c r="K18" s="49">
        <v>8.2013759518907072</v>
      </c>
      <c r="L18" s="49">
        <v>16.899804991774793</v>
      </c>
      <c r="M18" s="37">
        <f t="shared" ref="M18:U18" si="20">M14+M22</f>
        <v>3</v>
      </c>
      <c r="N18" s="37">
        <f t="shared" si="20"/>
        <v>106</v>
      </c>
      <c r="O18" s="37">
        <f t="shared" si="20"/>
        <v>1331</v>
      </c>
      <c r="P18" s="37">
        <f t="shared" si="20"/>
        <v>50</v>
      </c>
      <c r="Q18" s="37">
        <f t="shared" si="20"/>
        <v>56</v>
      </c>
      <c r="R18" s="37">
        <f t="shared" si="20"/>
        <v>103</v>
      </c>
      <c r="S18" s="37">
        <f t="shared" si="20"/>
        <v>1472</v>
      </c>
      <c r="T18" s="37">
        <f t="shared" si="20"/>
        <v>47</v>
      </c>
      <c r="U18" s="37">
        <f t="shared" si="20"/>
        <v>56</v>
      </c>
      <c r="V18" s="49">
        <v>0.74557963199006494</v>
      </c>
    </row>
    <row r="19" spans="1:22" ht="15" customHeight="1" x14ac:dyDescent="0.15">
      <c r="A19" s="2" t="s">
        <v>19</v>
      </c>
      <c r="B19" s="36">
        <f t="shared" ref="B19:I19" si="21">B15+B16+B21+B23</f>
        <v>-43</v>
      </c>
      <c r="C19" s="36">
        <f t="shared" si="21"/>
        <v>-247</v>
      </c>
      <c r="D19" s="36">
        <f t="shared" si="21"/>
        <v>-630</v>
      </c>
      <c r="E19" s="36">
        <f t="shared" si="21"/>
        <v>-25</v>
      </c>
      <c r="F19" s="36">
        <f t="shared" si="21"/>
        <v>83</v>
      </c>
      <c r="G19" s="36">
        <f t="shared" si="21"/>
        <v>945</v>
      </c>
      <c r="H19" s="36">
        <f t="shared" si="21"/>
        <v>108</v>
      </c>
      <c r="I19" s="36">
        <f t="shared" si="21"/>
        <v>1424</v>
      </c>
      <c r="J19" s="53">
        <f t="shared" si="3"/>
        <v>-2.6880002073810552</v>
      </c>
      <c r="K19" s="53">
        <v>8.9241606885051095</v>
      </c>
      <c r="L19" s="53">
        <v>11.612160895886165</v>
      </c>
      <c r="M19" s="36">
        <f t="shared" ref="M19:U19" si="22">M15+M16+M21+M23</f>
        <v>-18</v>
      </c>
      <c r="N19" s="36">
        <f t="shared" si="22"/>
        <v>261</v>
      </c>
      <c r="O19" s="36">
        <f t="shared" si="22"/>
        <v>4114</v>
      </c>
      <c r="P19" s="36">
        <f t="shared" si="22"/>
        <v>157</v>
      </c>
      <c r="Q19" s="36">
        <f t="shared" si="22"/>
        <v>104</v>
      </c>
      <c r="R19" s="36">
        <f t="shared" si="22"/>
        <v>279</v>
      </c>
      <c r="S19" s="36">
        <f t="shared" si="22"/>
        <v>4265</v>
      </c>
      <c r="T19" s="36">
        <f t="shared" si="22"/>
        <v>183</v>
      </c>
      <c r="U19" s="36">
        <f t="shared" si="22"/>
        <v>96</v>
      </c>
      <c r="V19" s="53">
        <v>-1.9353601493143557</v>
      </c>
    </row>
    <row r="20" spans="1:22" ht="15" customHeight="1" x14ac:dyDescent="0.15">
      <c r="A20" s="5" t="s">
        <v>18</v>
      </c>
      <c r="B20" s="40">
        <f>E20+M20</f>
        <v>-17</v>
      </c>
      <c r="C20" s="40">
        <v>-123</v>
      </c>
      <c r="D20" s="40">
        <f>G20-I20+O20-S20</f>
        <v>-623</v>
      </c>
      <c r="E20" s="40">
        <f>F20-H20</f>
        <v>-35</v>
      </c>
      <c r="F20" s="40">
        <v>55</v>
      </c>
      <c r="G20" s="40">
        <v>704</v>
      </c>
      <c r="H20" s="40">
        <v>90</v>
      </c>
      <c r="I20" s="40">
        <v>1115</v>
      </c>
      <c r="J20" s="61">
        <f t="shared" si="3"/>
        <v>-4.4836989902464204</v>
      </c>
      <c r="K20" s="61">
        <v>7.0458126989586596</v>
      </c>
      <c r="L20" s="61">
        <v>11.52951168920508</v>
      </c>
      <c r="M20" s="40">
        <f>N20-R20</f>
        <v>18</v>
      </c>
      <c r="N20" s="40">
        <f>SUM(P20:Q20)</f>
        <v>162</v>
      </c>
      <c r="O20" s="41">
        <v>2539</v>
      </c>
      <c r="P20" s="41">
        <v>126</v>
      </c>
      <c r="Q20" s="41">
        <v>36</v>
      </c>
      <c r="R20" s="41">
        <f>SUM(T20:U20)</f>
        <v>144</v>
      </c>
      <c r="S20" s="41">
        <v>2751</v>
      </c>
      <c r="T20" s="41">
        <v>108</v>
      </c>
      <c r="U20" s="41">
        <v>36</v>
      </c>
      <c r="V20" s="52">
        <v>2.3059023378410153</v>
      </c>
    </row>
    <row r="21" spans="1:22" ht="15" customHeight="1" x14ac:dyDescent="0.15">
      <c r="A21" s="3" t="s">
        <v>17</v>
      </c>
      <c r="B21" s="42">
        <f t="shared" ref="B21:B38" si="23">E21+M21</f>
        <v>8</v>
      </c>
      <c r="C21" s="42">
        <v>-128</v>
      </c>
      <c r="D21" s="42">
        <f t="shared" ref="D21:D38" si="24">G21-I21+O21-S21</f>
        <v>-297</v>
      </c>
      <c r="E21" s="42">
        <f t="shared" ref="E21:E38" si="25">F21-H21</f>
        <v>-6</v>
      </c>
      <c r="F21" s="42">
        <v>57</v>
      </c>
      <c r="G21" s="42">
        <v>690</v>
      </c>
      <c r="H21" s="42">
        <v>63</v>
      </c>
      <c r="I21" s="42">
        <v>780</v>
      </c>
      <c r="J21" s="62">
        <f t="shared" si="3"/>
        <v>-1.0090580236008986</v>
      </c>
      <c r="K21" s="62">
        <v>9.5860512242085463</v>
      </c>
      <c r="L21" s="62">
        <v>10.595109247809445</v>
      </c>
      <c r="M21" s="42">
        <f t="shared" ref="M21:M38" si="26">N21-R21</f>
        <v>14</v>
      </c>
      <c r="N21" s="42">
        <f>SUM(P21:Q21)</f>
        <v>173</v>
      </c>
      <c r="O21" s="42">
        <v>2619</v>
      </c>
      <c r="P21" s="42">
        <v>111</v>
      </c>
      <c r="Q21" s="42">
        <v>62</v>
      </c>
      <c r="R21" s="42">
        <f t="shared" ref="R21:R38" si="27">SUM(T21:U21)</f>
        <v>159</v>
      </c>
      <c r="S21" s="42">
        <v>2826</v>
      </c>
      <c r="T21" s="42">
        <v>116</v>
      </c>
      <c r="U21" s="42">
        <v>43</v>
      </c>
      <c r="V21" s="49">
        <v>2.354468721735433</v>
      </c>
    </row>
    <row r="22" spans="1:22" ht="15" customHeight="1" x14ac:dyDescent="0.15">
      <c r="A22" s="3" t="s">
        <v>16</v>
      </c>
      <c r="B22" s="42">
        <f t="shared" si="23"/>
        <v>-1</v>
      </c>
      <c r="C22" s="42">
        <v>-15</v>
      </c>
      <c r="D22" s="42">
        <f t="shared" si="24"/>
        <v>-161</v>
      </c>
      <c r="E22" s="42">
        <f t="shared" si="25"/>
        <v>-8</v>
      </c>
      <c r="F22" s="42">
        <v>19</v>
      </c>
      <c r="G22" s="42">
        <v>189</v>
      </c>
      <c r="H22" s="42">
        <v>27</v>
      </c>
      <c r="I22" s="42">
        <v>338</v>
      </c>
      <c r="J22" s="62">
        <f t="shared" si="3"/>
        <v>-4.2372266480925234</v>
      </c>
      <c r="K22" s="62">
        <v>10.06341328921974</v>
      </c>
      <c r="L22" s="62">
        <v>14.300639937312264</v>
      </c>
      <c r="M22" s="42">
        <f>N22-R22</f>
        <v>7</v>
      </c>
      <c r="N22" s="42">
        <f t="shared" ref="N22:N38" si="28">SUM(P22:Q22)</f>
        <v>54</v>
      </c>
      <c r="O22" s="42">
        <v>698</v>
      </c>
      <c r="P22" s="42">
        <v>26</v>
      </c>
      <c r="Q22" s="42">
        <v>28</v>
      </c>
      <c r="R22" s="42">
        <f t="shared" si="27"/>
        <v>47</v>
      </c>
      <c r="S22" s="42">
        <v>710</v>
      </c>
      <c r="T22" s="42">
        <v>27</v>
      </c>
      <c r="U22" s="42">
        <v>20</v>
      </c>
      <c r="V22" s="49">
        <v>3.7075733170809606</v>
      </c>
    </row>
    <row r="23" spans="1:22" ht="15" customHeight="1" x14ac:dyDescent="0.15">
      <c r="A23" s="1" t="s">
        <v>15</v>
      </c>
      <c r="B23" s="43">
        <f t="shared" si="23"/>
        <v>-21</v>
      </c>
      <c r="C23" s="43">
        <v>-72</v>
      </c>
      <c r="D23" s="43">
        <f t="shared" si="24"/>
        <v>-125</v>
      </c>
      <c r="E23" s="43">
        <f t="shared" si="25"/>
        <v>-2</v>
      </c>
      <c r="F23" s="43">
        <v>13</v>
      </c>
      <c r="G23" s="43">
        <v>118</v>
      </c>
      <c r="H23" s="43">
        <v>15</v>
      </c>
      <c r="I23" s="43">
        <v>244</v>
      </c>
      <c r="J23" s="63">
        <f t="shared" si="3"/>
        <v>-1.4960855842931515</v>
      </c>
      <c r="K23" s="63">
        <v>9.7245562979054796</v>
      </c>
      <c r="L23" s="63">
        <v>11.220641882198631</v>
      </c>
      <c r="M23" s="43">
        <f t="shared" si="26"/>
        <v>-19</v>
      </c>
      <c r="N23" s="43">
        <f t="shared" si="28"/>
        <v>40</v>
      </c>
      <c r="O23" s="43">
        <v>730</v>
      </c>
      <c r="P23" s="43">
        <v>16</v>
      </c>
      <c r="Q23" s="43">
        <v>24</v>
      </c>
      <c r="R23" s="43">
        <f t="shared" si="27"/>
        <v>59</v>
      </c>
      <c r="S23" s="47">
        <v>729</v>
      </c>
      <c r="T23" s="47">
        <v>43</v>
      </c>
      <c r="U23" s="47">
        <v>16</v>
      </c>
      <c r="V23" s="54">
        <v>-14.212813050784938</v>
      </c>
    </row>
    <row r="24" spans="1:22" ht="15" customHeight="1" x14ac:dyDescent="0.15">
      <c r="A24" s="7" t="s">
        <v>14</v>
      </c>
      <c r="B24" s="45">
        <f t="shared" si="23"/>
        <v>-16</v>
      </c>
      <c r="C24" s="45">
        <v>-12</v>
      </c>
      <c r="D24" s="45">
        <f t="shared" si="24"/>
        <v>-72</v>
      </c>
      <c r="E24" s="40">
        <f t="shared" si="25"/>
        <v>-3</v>
      </c>
      <c r="F24" s="45">
        <v>5</v>
      </c>
      <c r="G24" s="45">
        <v>38</v>
      </c>
      <c r="H24" s="45">
        <v>8</v>
      </c>
      <c r="I24" s="46">
        <v>75</v>
      </c>
      <c r="J24" s="73">
        <f t="shared" si="3"/>
        <v>-6.7603025158203423</v>
      </c>
      <c r="K24" s="73">
        <v>11.26717085970057</v>
      </c>
      <c r="L24" s="73">
        <v>18.027473375520913</v>
      </c>
      <c r="M24" s="40">
        <f t="shared" si="26"/>
        <v>-13</v>
      </c>
      <c r="N24" s="45">
        <f t="shared" si="28"/>
        <v>8</v>
      </c>
      <c r="O24" s="45">
        <v>146</v>
      </c>
      <c r="P24" s="45">
        <v>3</v>
      </c>
      <c r="Q24" s="45">
        <v>5</v>
      </c>
      <c r="R24" s="45">
        <f t="shared" si="27"/>
        <v>21</v>
      </c>
      <c r="S24" s="45">
        <v>181</v>
      </c>
      <c r="T24" s="45">
        <v>11</v>
      </c>
      <c r="U24" s="45">
        <v>10</v>
      </c>
      <c r="V24" s="51">
        <v>-29.294644235221483</v>
      </c>
    </row>
    <row r="25" spans="1:22" ht="15" customHeight="1" x14ac:dyDescent="0.15">
      <c r="A25" s="5" t="s">
        <v>13</v>
      </c>
      <c r="B25" s="40">
        <f t="shared" si="23"/>
        <v>-1</v>
      </c>
      <c r="C25" s="40">
        <v>-1</v>
      </c>
      <c r="D25" s="40">
        <f t="shared" si="24"/>
        <v>-38</v>
      </c>
      <c r="E25" s="40">
        <f t="shared" si="25"/>
        <v>0</v>
      </c>
      <c r="F25" s="40">
        <v>1</v>
      </c>
      <c r="G25" s="40">
        <v>5</v>
      </c>
      <c r="H25" s="40">
        <v>1</v>
      </c>
      <c r="I25" s="40">
        <v>25</v>
      </c>
      <c r="J25" s="61">
        <f t="shared" si="3"/>
        <v>0</v>
      </c>
      <c r="K25" s="61">
        <v>8.3742486119396133</v>
      </c>
      <c r="L25" s="61">
        <v>8.3742486119396133</v>
      </c>
      <c r="M25" s="40">
        <f t="shared" si="26"/>
        <v>-1</v>
      </c>
      <c r="N25" s="40">
        <f t="shared" si="28"/>
        <v>1</v>
      </c>
      <c r="O25" s="40">
        <v>35</v>
      </c>
      <c r="P25" s="40">
        <v>1</v>
      </c>
      <c r="Q25" s="40">
        <v>0</v>
      </c>
      <c r="R25" s="40">
        <f t="shared" si="27"/>
        <v>2</v>
      </c>
      <c r="S25" s="41">
        <v>53</v>
      </c>
      <c r="T25" s="41">
        <v>1</v>
      </c>
      <c r="U25" s="41">
        <v>1</v>
      </c>
      <c r="V25" s="52">
        <v>-8.3742486119396133</v>
      </c>
    </row>
    <row r="26" spans="1:22" ht="15" customHeight="1" x14ac:dyDescent="0.15">
      <c r="A26" s="3" t="s">
        <v>12</v>
      </c>
      <c r="B26" s="42">
        <f t="shared" si="23"/>
        <v>3</v>
      </c>
      <c r="C26" s="42">
        <v>-7</v>
      </c>
      <c r="D26" s="42">
        <f t="shared" si="24"/>
        <v>-82</v>
      </c>
      <c r="E26" s="42">
        <f t="shared" si="25"/>
        <v>-1</v>
      </c>
      <c r="F26" s="42">
        <v>2</v>
      </c>
      <c r="G26" s="42">
        <v>21</v>
      </c>
      <c r="H26" s="42">
        <v>3</v>
      </c>
      <c r="I26" s="42">
        <v>61</v>
      </c>
      <c r="J26" s="62">
        <f t="shared" si="3"/>
        <v>-3.8629243925154517</v>
      </c>
      <c r="K26" s="62">
        <v>7.7258487850309026</v>
      </c>
      <c r="L26" s="62">
        <v>11.588773177546354</v>
      </c>
      <c r="M26" s="42">
        <f t="shared" si="26"/>
        <v>4</v>
      </c>
      <c r="N26" s="42">
        <f t="shared" si="28"/>
        <v>6</v>
      </c>
      <c r="O26" s="42">
        <v>88</v>
      </c>
      <c r="P26" s="42">
        <v>2</v>
      </c>
      <c r="Q26" s="42">
        <v>4</v>
      </c>
      <c r="R26" s="42">
        <f t="shared" si="27"/>
        <v>2</v>
      </c>
      <c r="S26" s="42">
        <v>130</v>
      </c>
      <c r="T26" s="42">
        <v>2</v>
      </c>
      <c r="U26" s="42">
        <v>0</v>
      </c>
      <c r="V26" s="49">
        <v>15.451697570061807</v>
      </c>
    </row>
    <row r="27" spans="1:22" ht="15" customHeight="1" x14ac:dyDescent="0.15">
      <c r="A27" s="1" t="s">
        <v>11</v>
      </c>
      <c r="B27" s="43">
        <f t="shared" si="23"/>
        <v>-18</v>
      </c>
      <c r="C27" s="43">
        <v>-9</v>
      </c>
      <c r="D27" s="43">
        <f t="shared" si="24"/>
        <v>-142</v>
      </c>
      <c r="E27" s="43">
        <f t="shared" si="25"/>
        <v>-9</v>
      </c>
      <c r="F27" s="43">
        <v>5</v>
      </c>
      <c r="G27" s="43">
        <v>41</v>
      </c>
      <c r="H27" s="43">
        <v>14</v>
      </c>
      <c r="I27" s="43">
        <v>135</v>
      </c>
      <c r="J27" s="63">
        <f t="shared" si="3"/>
        <v>-13.830297825043575</v>
      </c>
      <c r="K27" s="63">
        <v>7.6834987916908748</v>
      </c>
      <c r="L27" s="63">
        <v>21.513796616734449</v>
      </c>
      <c r="M27" s="43">
        <f t="shared" si="26"/>
        <v>-9</v>
      </c>
      <c r="N27" s="43">
        <f t="shared" si="28"/>
        <v>8</v>
      </c>
      <c r="O27" s="47">
        <v>180</v>
      </c>
      <c r="P27" s="47">
        <v>6</v>
      </c>
      <c r="Q27" s="47">
        <v>2</v>
      </c>
      <c r="R27" s="47">
        <f t="shared" si="27"/>
        <v>17</v>
      </c>
      <c r="S27" s="47">
        <v>228</v>
      </c>
      <c r="T27" s="47">
        <v>9</v>
      </c>
      <c r="U27" s="47">
        <v>8</v>
      </c>
      <c r="V27" s="54">
        <v>-13.830297825043576</v>
      </c>
    </row>
    <row r="28" spans="1:22" ht="15" customHeight="1" x14ac:dyDescent="0.15">
      <c r="A28" s="5" t="s">
        <v>10</v>
      </c>
      <c r="B28" s="40">
        <f t="shared" si="23"/>
        <v>-12</v>
      </c>
      <c r="C28" s="40">
        <v>-4</v>
      </c>
      <c r="D28" s="40">
        <f t="shared" si="24"/>
        <v>-63</v>
      </c>
      <c r="E28" s="40">
        <f t="shared" si="25"/>
        <v>-6</v>
      </c>
      <c r="F28" s="40">
        <v>0</v>
      </c>
      <c r="G28" s="40">
        <v>9</v>
      </c>
      <c r="H28" s="40">
        <v>6</v>
      </c>
      <c r="I28" s="40">
        <v>46</v>
      </c>
      <c r="J28" s="61">
        <f t="shared" si="3"/>
        <v>-24.461620945402554</v>
      </c>
      <c r="K28" s="61">
        <v>0</v>
      </c>
      <c r="L28" s="61">
        <v>24.461620945402554</v>
      </c>
      <c r="M28" s="40">
        <f t="shared" si="26"/>
        <v>-6</v>
      </c>
      <c r="N28" s="40">
        <f t="shared" si="28"/>
        <v>4</v>
      </c>
      <c r="O28" s="40">
        <v>71</v>
      </c>
      <c r="P28" s="40">
        <v>1</v>
      </c>
      <c r="Q28" s="40">
        <v>3</v>
      </c>
      <c r="R28" s="40">
        <f t="shared" si="27"/>
        <v>10</v>
      </c>
      <c r="S28" s="40">
        <v>97</v>
      </c>
      <c r="T28" s="40">
        <v>5</v>
      </c>
      <c r="U28" s="40">
        <v>5</v>
      </c>
      <c r="V28" s="48">
        <v>-24.461620945402547</v>
      </c>
    </row>
    <row r="29" spans="1:22" ht="15" customHeight="1" x14ac:dyDescent="0.15">
      <c r="A29" s="3" t="s">
        <v>9</v>
      </c>
      <c r="B29" s="42">
        <f t="shared" si="23"/>
        <v>-1</v>
      </c>
      <c r="C29" s="42">
        <v>8</v>
      </c>
      <c r="D29" s="42">
        <f t="shared" si="24"/>
        <v>-58</v>
      </c>
      <c r="E29" s="42">
        <f>F29-H29</f>
        <v>-3</v>
      </c>
      <c r="F29" s="42">
        <v>5</v>
      </c>
      <c r="G29" s="42">
        <v>73</v>
      </c>
      <c r="H29" s="42">
        <v>8</v>
      </c>
      <c r="I29" s="42">
        <v>110</v>
      </c>
      <c r="J29" s="62">
        <f t="shared" si="3"/>
        <v>-4.5998932992787198</v>
      </c>
      <c r="K29" s="62">
        <v>7.6664888321311997</v>
      </c>
      <c r="L29" s="62">
        <v>12.26638213140992</v>
      </c>
      <c r="M29" s="42">
        <f t="shared" si="26"/>
        <v>2</v>
      </c>
      <c r="N29" s="42">
        <f t="shared" si="28"/>
        <v>18</v>
      </c>
      <c r="O29" s="42">
        <v>237</v>
      </c>
      <c r="P29" s="42">
        <v>8</v>
      </c>
      <c r="Q29" s="42">
        <v>10</v>
      </c>
      <c r="R29" s="42">
        <f t="shared" si="27"/>
        <v>16</v>
      </c>
      <c r="S29" s="42">
        <v>258</v>
      </c>
      <c r="T29" s="42">
        <v>4</v>
      </c>
      <c r="U29" s="42">
        <v>12</v>
      </c>
      <c r="V29" s="49">
        <v>3.0665955328524817</v>
      </c>
    </row>
    <row r="30" spans="1:22" ht="15" customHeight="1" x14ac:dyDescent="0.15">
      <c r="A30" s="3" t="s">
        <v>8</v>
      </c>
      <c r="B30" s="42">
        <f t="shared" si="23"/>
        <v>-8</v>
      </c>
      <c r="C30" s="42">
        <v>2</v>
      </c>
      <c r="D30" s="42">
        <f t="shared" si="24"/>
        <v>-158</v>
      </c>
      <c r="E30" s="42">
        <f t="shared" si="25"/>
        <v>-11</v>
      </c>
      <c r="F30" s="42">
        <v>6</v>
      </c>
      <c r="G30" s="42">
        <v>59</v>
      </c>
      <c r="H30" s="42">
        <v>17</v>
      </c>
      <c r="I30" s="42">
        <v>149</v>
      </c>
      <c r="J30" s="62">
        <f t="shared" si="3"/>
        <v>-16.713915219029303</v>
      </c>
      <c r="K30" s="62">
        <v>9.1166810285614375</v>
      </c>
      <c r="L30" s="62">
        <v>25.830596247590741</v>
      </c>
      <c r="M30" s="42">
        <f t="shared" si="26"/>
        <v>3</v>
      </c>
      <c r="N30" s="42">
        <f t="shared" si="28"/>
        <v>19</v>
      </c>
      <c r="O30" s="42">
        <v>165</v>
      </c>
      <c r="P30" s="42">
        <v>12</v>
      </c>
      <c r="Q30" s="42">
        <v>7</v>
      </c>
      <c r="R30" s="42">
        <f t="shared" si="27"/>
        <v>16</v>
      </c>
      <c r="S30" s="42">
        <v>233</v>
      </c>
      <c r="T30" s="42">
        <v>4</v>
      </c>
      <c r="U30" s="42">
        <v>12</v>
      </c>
      <c r="V30" s="49">
        <v>4.5583405142807187</v>
      </c>
    </row>
    <row r="31" spans="1:22" ht="15" customHeight="1" x14ac:dyDescent="0.15">
      <c r="A31" s="1" t="s">
        <v>7</v>
      </c>
      <c r="B31" s="43">
        <f t="shared" si="23"/>
        <v>-10</v>
      </c>
      <c r="C31" s="43">
        <v>-15</v>
      </c>
      <c r="D31" s="43">
        <f t="shared" si="24"/>
        <v>-63</v>
      </c>
      <c r="E31" s="43">
        <f t="shared" si="25"/>
        <v>-7</v>
      </c>
      <c r="F31" s="43">
        <v>3</v>
      </c>
      <c r="G31" s="43">
        <v>48</v>
      </c>
      <c r="H31" s="43">
        <v>10</v>
      </c>
      <c r="I31" s="43">
        <v>97</v>
      </c>
      <c r="J31" s="63">
        <f t="shared" si="3"/>
        <v>-12.067255466868179</v>
      </c>
      <c r="K31" s="63">
        <v>5.1716809143720779</v>
      </c>
      <c r="L31" s="63">
        <v>17.238936381240258</v>
      </c>
      <c r="M31" s="43">
        <f t="shared" si="26"/>
        <v>-3</v>
      </c>
      <c r="N31" s="43">
        <f t="shared" si="28"/>
        <v>11</v>
      </c>
      <c r="O31" s="43">
        <v>160</v>
      </c>
      <c r="P31" s="43">
        <v>3</v>
      </c>
      <c r="Q31" s="43">
        <v>8</v>
      </c>
      <c r="R31" s="43">
        <f t="shared" si="27"/>
        <v>14</v>
      </c>
      <c r="S31" s="43">
        <v>174</v>
      </c>
      <c r="T31" s="43">
        <v>7</v>
      </c>
      <c r="U31" s="43">
        <v>7</v>
      </c>
      <c r="V31" s="53">
        <v>-5.1716809143720788</v>
      </c>
    </row>
    <row r="32" spans="1:22" ht="15" customHeight="1" x14ac:dyDescent="0.15">
      <c r="A32" s="5" t="s">
        <v>6</v>
      </c>
      <c r="B32" s="40">
        <f t="shared" si="23"/>
        <v>0</v>
      </c>
      <c r="C32" s="40">
        <v>-5</v>
      </c>
      <c r="D32" s="40">
        <f t="shared" si="24"/>
        <v>11</v>
      </c>
      <c r="E32" s="40">
        <f t="shared" si="25"/>
        <v>1</v>
      </c>
      <c r="F32" s="40">
        <v>2</v>
      </c>
      <c r="G32" s="40">
        <v>22</v>
      </c>
      <c r="H32" s="40">
        <v>1</v>
      </c>
      <c r="I32" s="40">
        <v>20</v>
      </c>
      <c r="J32" s="61">
        <f t="shared" si="3"/>
        <v>7.2770046652577847</v>
      </c>
      <c r="K32" s="61">
        <v>14.554009330515569</v>
      </c>
      <c r="L32" s="61">
        <v>7.2770046652577847</v>
      </c>
      <c r="M32" s="40">
        <f t="shared" si="26"/>
        <v>-1</v>
      </c>
      <c r="N32" s="40">
        <f t="shared" si="28"/>
        <v>6</v>
      </c>
      <c r="O32" s="41">
        <v>116</v>
      </c>
      <c r="P32" s="41">
        <v>1</v>
      </c>
      <c r="Q32" s="41">
        <v>5</v>
      </c>
      <c r="R32" s="41">
        <f t="shared" si="27"/>
        <v>7</v>
      </c>
      <c r="S32" s="41">
        <v>107</v>
      </c>
      <c r="T32" s="41">
        <v>1</v>
      </c>
      <c r="U32" s="41">
        <v>6</v>
      </c>
      <c r="V32" s="52">
        <v>-7.2770046652577847</v>
      </c>
    </row>
    <row r="33" spans="1:22" ht="15" customHeight="1" x14ac:dyDescent="0.15">
      <c r="A33" s="3" t="s">
        <v>5</v>
      </c>
      <c r="B33" s="42">
        <f t="shared" si="23"/>
        <v>-17</v>
      </c>
      <c r="C33" s="42">
        <v>-30</v>
      </c>
      <c r="D33" s="42">
        <f t="shared" si="24"/>
        <v>-57</v>
      </c>
      <c r="E33" s="42">
        <f t="shared" si="25"/>
        <v>-4</v>
      </c>
      <c r="F33" s="42">
        <v>4</v>
      </c>
      <c r="G33" s="42">
        <v>39</v>
      </c>
      <c r="H33" s="42">
        <v>8</v>
      </c>
      <c r="I33" s="42">
        <v>116</v>
      </c>
      <c r="J33" s="62">
        <f t="shared" si="3"/>
        <v>-6.2712082814312096</v>
      </c>
      <c r="K33" s="62">
        <v>6.2712082814312096</v>
      </c>
      <c r="L33" s="62">
        <v>12.542416562862419</v>
      </c>
      <c r="M33" s="42">
        <f t="shared" si="26"/>
        <v>-13</v>
      </c>
      <c r="N33" s="42">
        <f t="shared" si="28"/>
        <v>11</v>
      </c>
      <c r="O33" s="42">
        <v>211</v>
      </c>
      <c r="P33" s="42">
        <v>7</v>
      </c>
      <c r="Q33" s="42">
        <v>4</v>
      </c>
      <c r="R33" s="42">
        <f t="shared" si="27"/>
        <v>24</v>
      </c>
      <c r="S33" s="42">
        <v>191</v>
      </c>
      <c r="T33" s="42">
        <v>8</v>
      </c>
      <c r="U33" s="42">
        <v>16</v>
      </c>
      <c r="V33" s="49">
        <v>-20.381426914651428</v>
      </c>
    </row>
    <row r="34" spans="1:22" ht="15" customHeight="1" x14ac:dyDescent="0.15">
      <c r="A34" s="3" t="s">
        <v>4</v>
      </c>
      <c r="B34" s="42">
        <f t="shared" si="23"/>
        <v>0</v>
      </c>
      <c r="C34" s="42">
        <v>3</v>
      </c>
      <c r="D34" s="42">
        <f t="shared" si="24"/>
        <v>-45</v>
      </c>
      <c r="E34" s="42">
        <f t="shared" si="25"/>
        <v>0</v>
      </c>
      <c r="F34" s="42">
        <v>1</v>
      </c>
      <c r="G34" s="42">
        <v>18</v>
      </c>
      <c r="H34" s="42">
        <v>1</v>
      </c>
      <c r="I34" s="42">
        <v>79</v>
      </c>
      <c r="J34" s="62">
        <f t="shared" si="3"/>
        <v>0</v>
      </c>
      <c r="K34" s="62">
        <v>2.364295893250421</v>
      </c>
      <c r="L34" s="62">
        <v>2.364295893250421</v>
      </c>
      <c r="M34" s="42">
        <f t="shared" si="26"/>
        <v>0</v>
      </c>
      <c r="N34" s="42">
        <f t="shared" si="28"/>
        <v>11</v>
      </c>
      <c r="O34" s="42">
        <v>144</v>
      </c>
      <c r="P34" s="42">
        <v>9</v>
      </c>
      <c r="Q34" s="42">
        <v>2</v>
      </c>
      <c r="R34" s="42">
        <f t="shared" si="27"/>
        <v>11</v>
      </c>
      <c r="S34" s="42">
        <v>128</v>
      </c>
      <c r="T34" s="42">
        <v>6</v>
      </c>
      <c r="U34" s="42">
        <v>5</v>
      </c>
      <c r="V34" s="49">
        <v>0</v>
      </c>
    </row>
    <row r="35" spans="1:22" ht="15" customHeight="1" x14ac:dyDescent="0.15">
      <c r="A35" s="1" t="s">
        <v>3</v>
      </c>
      <c r="B35" s="43">
        <f t="shared" si="23"/>
        <v>-6</v>
      </c>
      <c r="C35" s="43">
        <v>-18</v>
      </c>
      <c r="D35" s="43">
        <f t="shared" si="24"/>
        <v>-8</v>
      </c>
      <c r="E35" s="43">
        <f t="shared" si="25"/>
        <v>-6</v>
      </c>
      <c r="F35" s="43">
        <v>3</v>
      </c>
      <c r="G35" s="43">
        <v>40</v>
      </c>
      <c r="H35" s="43">
        <v>9</v>
      </c>
      <c r="I35" s="43">
        <v>72</v>
      </c>
      <c r="J35" s="63">
        <f t="shared" si="3"/>
        <v>-14.036392070399877</v>
      </c>
      <c r="K35" s="63">
        <v>7.0181960351999386</v>
      </c>
      <c r="L35" s="63">
        <v>21.054588105599816</v>
      </c>
      <c r="M35" s="43">
        <f>N35-R35</f>
        <v>0</v>
      </c>
      <c r="N35" s="43">
        <f t="shared" si="28"/>
        <v>9</v>
      </c>
      <c r="O35" s="47">
        <v>154</v>
      </c>
      <c r="P35" s="47">
        <v>5</v>
      </c>
      <c r="Q35" s="47">
        <v>4</v>
      </c>
      <c r="R35" s="47">
        <f t="shared" si="27"/>
        <v>9</v>
      </c>
      <c r="S35" s="47">
        <v>130</v>
      </c>
      <c r="T35" s="47">
        <v>3</v>
      </c>
      <c r="U35" s="47">
        <v>6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1</v>
      </c>
      <c r="C36" s="40">
        <v>2</v>
      </c>
      <c r="D36" s="40">
        <f t="shared" si="24"/>
        <v>-31</v>
      </c>
      <c r="E36" s="40">
        <f t="shared" si="25"/>
        <v>-1</v>
      </c>
      <c r="F36" s="40">
        <v>3</v>
      </c>
      <c r="G36" s="40">
        <v>12</v>
      </c>
      <c r="H36" s="40">
        <v>4</v>
      </c>
      <c r="I36" s="40">
        <v>49</v>
      </c>
      <c r="J36" s="61">
        <f t="shared" si="3"/>
        <v>-5.88121555863491</v>
      </c>
      <c r="K36" s="61">
        <v>17.643646675904741</v>
      </c>
      <c r="L36" s="61">
        <v>23.524862234539651</v>
      </c>
      <c r="M36" s="40">
        <f t="shared" si="26"/>
        <v>2</v>
      </c>
      <c r="N36" s="40">
        <f t="shared" si="28"/>
        <v>3</v>
      </c>
      <c r="O36" s="40">
        <v>71</v>
      </c>
      <c r="P36" s="40">
        <v>1</v>
      </c>
      <c r="Q36" s="40">
        <v>2</v>
      </c>
      <c r="R36" s="40">
        <f t="shared" si="27"/>
        <v>1</v>
      </c>
      <c r="S36" s="40">
        <v>65</v>
      </c>
      <c r="T36" s="40">
        <v>1</v>
      </c>
      <c r="U36" s="40">
        <v>0</v>
      </c>
      <c r="V36" s="48">
        <v>11.762431117269827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3</v>
      </c>
      <c r="D37" s="42">
        <f t="shared" si="24"/>
        <v>-45</v>
      </c>
      <c r="E37" s="42">
        <f t="shared" si="25"/>
        <v>-1</v>
      </c>
      <c r="F37" s="42">
        <v>0</v>
      </c>
      <c r="G37" s="42">
        <v>4</v>
      </c>
      <c r="H37" s="42">
        <v>1</v>
      </c>
      <c r="I37" s="42">
        <v>36</v>
      </c>
      <c r="J37" s="62">
        <f t="shared" si="3"/>
        <v>-8.7345649468747002</v>
      </c>
      <c r="K37" s="62">
        <v>0</v>
      </c>
      <c r="L37" s="62">
        <v>8.7345649468747002</v>
      </c>
      <c r="M37" s="42">
        <f t="shared" si="26"/>
        <v>-1</v>
      </c>
      <c r="N37" s="42">
        <f t="shared" si="28"/>
        <v>3</v>
      </c>
      <c r="O37" s="42">
        <v>42</v>
      </c>
      <c r="P37" s="42">
        <v>2</v>
      </c>
      <c r="Q37" s="42">
        <v>1</v>
      </c>
      <c r="R37" s="42">
        <f t="shared" si="27"/>
        <v>4</v>
      </c>
      <c r="S37" s="42">
        <v>55</v>
      </c>
      <c r="T37" s="42">
        <v>2</v>
      </c>
      <c r="U37" s="42">
        <v>2</v>
      </c>
      <c r="V37" s="49">
        <v>-8.7345649468746984</v>
      </c>
    </row>
    <row r="38" spans="1:22" ht="15" customHeight="1" x14ac:dyDescent="0.15">
      <c r="A38" s="1" t="s">
        <v>0</v>
      </c>
      <c r="B38" s="43">
        <f t="shared" si="23"/>
        <v>-6</v>
      </c>
      <c r="C38" s="43">
        <v>-2</v>
      </c>
      <c r="D38" s="43">
        <f t="shared" si="24"/>
        <v>-33</v>
      </c>
      <c r="E38" s="43">
        <f t="shared" si="25"/>
        <v>-6</v>
      </c>
      <c r="F38" s="43">
        <v>0</v>
      </c>
      <c r="G38" s="43">
        <v>2</v>
      </c>
      <c r="H38" s="43">
        <v>6</v>
      </c>
      <c r="I38" s="43">
        <v>28</v>
      </c>
      <c r="J38" s="63">
        <f t="shared" si="3"/>
        <v>-55.845977304602826</v>
      </c>
      <c r="K38" s="63">
        <v>0</v>
      </c>
      <c r="L38" s="63">
        <v>55.845977304602826</v>
      </c>
      <c r="M38" s="43">
        <f t="shared" si="26"/>
        <v>0</v>
      </c>
      <c r="N38" s="43">
        <f t="shared" si="28"/>
        <v>5</v>
      </c>
      <c r="O38" s="43">
        <v>27</v>
      </c>
      <c r="P38" s="43">
        <v>5</v>
      </c>
      <c r="Q38" s="43">
        <v>0</v>
      </c>
      <c r="R38" s="43">
        <f t="shared" si="27"/>
        <v>5</v>
      </c>
      <c r="S38" s="43">
        <v>34</v>
      </c>
      <c r="T38" s="43">
        <v>3</v>
      </c>
      <c r="U38" s="43">
        <v>2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-150</v>
      </c>
      <c r="C9" s="34">
        <f t="shared" si="0"/>
        <v>-262</v>
      </c>
      <c r="D9" s="34">
        <f t="shared" si="0"/>
        <v>-2389</v>
      </c>
      <c r="E9" s="34">
        <f t="shared" si="0"/>
        <v>-150</v>
      </c>
      <c r="F9" s="34">
        <f t="shared" si="0"/>
        <v>181</v>
      </c>
      <c r="G9" s="34">
        <f t="shared" si="0"/>
        <v>1970</v>
      </c>
      <c r="H9" s="34">
        <f t="shared" si="0"/>
        <v>331</v>
      </c>
      <c r="I9" s="34">
        <f t="shared" si="0"/>
        <v>3849</v>
      </c>
      <c r="J9" s="51">
        <f>K9-L9</f>
        <v>-6.0785299438932263</v>
      </c>
      <c r="K9" s="51">
        <v>7.3347594656311585</v>
      </c>
      <c r="L9" s="51">
        <v>13.413289409524385</v>
      </c>
      <c r="M9" s="34">
        <f t="shared" ref="M9:U9" si="1">M10+M11</f>
        <v>0</v>
      </c>
      <c r="N9" s="34">
        <f t="shared" si="1"/>
        <v>576</v>
      </c>
      <c r="O9" s="34">
        <f t="shared" si="1"/>
        <v>7840</v>
      </c>
      <c r="P9" s="34">
        <f t="shared" si="1"/>
        <v>325</v>
      </c>
      <c r="Q9" s="34">
        <f t="shared" si="1"/>
        <v>251</v>
      </c>
      <c r="R9" s="34">
        <f>R10+R11</f>
        <v>576</v>
      </c>
      <c r="S9" s="34">
        <f t="shared" si="1"/>
        <v>8350</v>
      </c>
      <c r="T9" s="34">
        <f t="shared" si="1"/>
        <v>325</v>
      </c>
      <c r="U9" s="34">
        <f t="shared" si="1"/>
        <v>251</v>
      </c>
      <c r="V9" s="51">
        <v>0</v>
      </c>
    </row>
    <row r="10" spans="1:22" ht="15" customHeight="1" x14ac:dyDescent="0.15">
      <c r="A10" s="6" t="s">
        <v>28</v>
      </c>
      <c r="B10" s="35">
        <f t="shared" ref="B10:I10" si="2">B20+B21+B22+B23</f>
        <v>-51</v>
      </c>
      <c r="C10" s="35">
        <f t="shared" si="2"/>
        <v>-202</v>
      </c>
      <c r="D10" s="35">
        <f t="shared" si="2"/>
        <v>-1398</v>
      </c>
      <c r="E10" s="35">
        <f t="shared" si="2"/>
        <v>-87</v>
      </c>
      <c r="F10" s="35">
        <f t="shared" si="2"/>
        <v>144</v>
      </c>
      <c r="G10" s="35">
        <f t="shared" si="2"/>
        <v>1557</v>
      </c>
      <c r="H10" s="35">
        <f t="shared" si="2"/>
        <v>231</v>
      </c>
      <c r="I10" s="35">
        <f t="shared" si="2"/>
        <v>2628</v>
      </c>
      <c r="J10" s="48">
        <f t="shared" ref="J10:J38" si="3">K10-L10</f>
        <v>-4.7252980598377041</v>
      </c>
      <c r="K10" s="48">
        <v>7.8211829955934418</v>
      </c>
      <c r="L10" s="48">
        <v>12.546481055431146</v>
      </c>
      <c r="M10" s="35">
        <f t="shared" ref="M10:U10" si="4">M20+M21+M22+M23</f>
        <v>36</v>
      </c>
      <c r="N10" s="35">
        <f t="shared" si="4"/>
        <v>418</v>
      </c>
      <c r="O10" s="35">
        <f t="shared" si="4"/>
        <v>5714</v>
      </c>
      <c r="P10" s="35">
        <f t="shared" si="4"/>
        <v>262</v>
      </c>
      <c r="Q10" s="35">
        <f t="shared" si="4"/>
        <v>156</v>
      </c>
      <c r="R10" s="35">
        <f t="shared" si="4"/>
        <v>382</v>
      </c>
      <c r="S10" s="35">
        <f t="shared" si="4"/>
        <v>6041</v>
      </c>
      <c r="T10" s="35">
        <f t="shared" si="4"/>
        <v>244</v>
      </c>
      <c r="U10" s="35">
        <f t="shared" si="4"/>
        <v>138</v>
      </c>
      <c r="V10" s="48">
        <v>1.9552957488983651</v>
      </c>
    </row>
    <row r="11" spans="1:22" ht="15" customHeight="1" x14ac:dyDescent="0.15">
      <c r="A11" s="2" t="s">
        <v>27</v>
      </c>
      <c r="B11" s="36">
        <f t="shared" ref="B11:I11" si="5">B12+B13+B14+B15+B16</f>
        <v>-99</v>
      </c>
      <c r="C11" s="36">
        <f t="shared" si="5"/>
        <v>-60</v>
      </c>
      <c r="D11" s="36">
        <f t="shared" si="5"/>
        <v>-991</v>
      </c>
      <c r="E11" s="36">
        <f t="shared" si="5"/>
        <v>-63</v>
      </c>
      <c r="F11" s="36">
        <f t="shared" si="5"/>
        <v>37</v>
      </c>
      <c r="G11" s="36">
        <f t="shared" si="5"/>
        <v>413</v>
      </c>
      <c r="H11" s="36">
        <f t="shared" si="5"/>
        <v>100</v>
      </c>
      <c r="I11" s="36">
        <f t="shared" si="5"/>
        <v>1221</v>
      </c>
      <c r="J11" s="53">
        <f t="shared" si="3"/>
        <v>-10.05509202191087</v>
      </c>
      <c r="K11" s="53">
        <v>5.9053715049317832</v>
      </c>
      <c r="L11" s="53">
        <v>15.960463526842654</v>
      </c>
      <c r="M11" s="36">
        <f t="shared" ref="M11:U11" si="6">M12+M13+M14+M15+M16</f>
        <v>-36</v>
      </c>
      <c r="N11" s="36">
        <f t="shared" si="6"/>
        <v>158</v>
      </c>
      <c r="O11" s="36">
        <f t="shared" si="6"/>
        <v>2126</v>
      </c>
      <c r="P11" s="36">
        <f t="shared" si="6"/>
        <v>63</v>
      </c>
      <c r="Q11" s="36">
        <f t="shared" si="6"/>
        <v>95</v>
      </c>
      <c r="R11" s="36">
        <f t="shared" si="6"/>
        <v>194</v>
      </c>
      <c r="S11" s="36">
        <f t="shared" si="6"/>
        <v>2309</v>
      </c>
      <c r="T11" s="36">
        <f t="shared" si="6"/>
        <v>81</v>
      </c>
      <c r="U11" s="36">
        <f t="shared" si="6"/>
        <v>113</v>
      </c>
      <c r="V11" s="53">
        <v>-5.7457668696633526</v>
      </c>
    </row>
    <row r="12" spans="1:22" ht="15" customHeight="1" x14ac:dyDescent="0.15">
      <c r="A12" s="6" t="s">
        <v>26</v>
      </c>
      <c r="B12" s="35">
        <f t="shared" ref="B12:I12" si="7">B24</f>
        <v>-1</v>
      </c>
      <c r="C12" s="35">
        <f t="shared" si="7"/>
        <v>1</v>
      </c>
      <c r="D12" s="35">
        <f t="shared" si="7"/>
        <v>-106</v>
      </c>
      <c r="E12" s="35">
        <f t="shared" si="7"/>
        <v>1</v>
      </c>
      <c r="F12" s="35">
        <f t="shared" si="7"/>
        <v>5</v>
      </c>
      <c r="G12" s="35">
        <f t="shared" si="7"/>
        <v>32</v>
      </c>
      <c r="H12" s="35">
        <f t="shared" si="7"/>
        <v>4</v>
      </c>
      <c r="I12" s="35">
        <f t="shared" si="7"/>
        <v>91</v>
      </c>
      <c r="J12" s="48">
        <f t="shared" si="3"/>
        <v>2.0412956914679441</v>
      </c>
      <c r="K12" s="48">
        <v>10.206478457339717</v>
      </c>
      <c r="L12" s="48">
        <v>8.1651827658717728</v>
      </c>
      <c r="M12" s="35">
        <f t="shared" ref="M12:U12" si="8">M24</f>
        <v>-2</v>
      </c>
      <c r="N12" s="35">
        <f t="shared" si="8"/>
        <v>10</v>
      </c>
      <c r="O12" s="35">
        <f t="shared" si="8"/>
        <v>159</v>
      </c>
      <c r="P12" s="35">
        <f t="shared" si="8"/>
        <v>4</v>
      </c>
      <c r="Q12" s="35">
        <f t="shared" si="8"/>
        <v>6</v>
      </c>
      <c r="R12" s="35">
        <f t="shared" si="8"/>
        <v>12</v>
      </c>
      <c r="S12" s="35">
        <f t="shared" si="8"/>
        <v>206</v>
      </c>
      <c r="T12" s="35">
        <f t="shared" si="8"/>
        <v>5</v>
      </c>
      <c r="U12" s="35">
        <f t="shared" si="8"/>
        <v>7</v>
      </c>
      <c r="V12" s="48">
        <v>-4.0825913829358846</v>
      </c>
    </row>
    <row r="13" spans="1:22" ht="15" customHeight="1" x14ac:dyDescent="0.15">
      <c r="A13" s="4" t="s">
        <v>25</v>
      </c>
      <c r="B13" s="37">
        <f t="shared" ref="B13:I13" si="9">B25+B26+B27</f>
        <v>-19</v>
      </c>
      <c r="C13" s="37">
        <f t="shared" si="9"/>
        <v>-14</v>
      </c>
      <c r="D13" s="37">
        <f t="shared" si="9"/>
        <v>-224</v>
      </c>
      <c r="E13" s="37">
        <f t="shared" si="9"/>
        <v>-15</v>
      </c>
      <c r="F13" s="37">
        <f t="shared" si="9"/>
        <v>6</v>
      </c>
      <c r="G13" s="37">
        <f t="shared" si="9"/>
        <v>67</v>
      </c>
      <c r="H13" s="37">
        <f t="shared" si="9"/>
        <v>21</v>
      </c>
      <c r="I13" s="37">
        <f t="shared" si="9"/>
        <v>229</v>
      </c>
      <c r="J13" s="49">
        <f t="shared" si="3"/>
        <v>-13.091164719131751</v>
      </c>
      <c r="K13" s="49">
        <v>5.2364658876526997</v>
      </c>
      <c r="L13" s="49">
        <v>18.327630606784449</v>
      </c>
      <c r="M13" s="37">
        <f t="shared" ref="M13:U13" si="10">M25+M26+M27</f>
        <v>-4</v>
      </c>
      <c r="N13" s="37">
        <f t="shared" si="10"/>
        <v>21</v>
      </c>
      <c r="O13" s="37">
        <f t="shared" si="10"/>
        <v>335</v>
      </c>
      <c r="P13" s="37">
        <f t="shared" si="10"/>
        <v>9</v>
      </c>
      <c r="Q13" s="37">
        <f t="shared" si="10"/>
        <v>12</v>
      </c>
      <c r="R13" s="37">
        <f t="shared" si="10"/>
        <v>25</v>
      </c>
      <c r="S13" s="37">
        <f t="shared" si="10"/>
        <v>397</v>
      </c>
      <c r="T13" s="37">
        <f t="shared" si="10"/>
        <v>10</v>
      </c>
      <c r="U13" s="37">
        <f t="shared" si="10"/>
        <v>15</v>
      </c>
      <c r="V13" s="49">
        <v>-3.4909772584351302</v>
      </c>
    </row>
    <row r="14" spans="1:22" ht="15" customHeight="1" x14ac:dyDescent="0.15">
      <c r="A14" s="4" t="s">
        <v>24</v>
      </c>
      <c r="B14" s="37">
        <f t="shared" ref="B14:I14" si="11">B28+B29+B30+B31</f>
        <v>-29</v>
      </c>
      <c r="C14" s="37">
        <f t="shared" si="11"/>
        <v>-18</v>
      </c>
      <c r="D14" s="37">
        <f t="shared" si="11"/>
        <v>-264</v>
      </c>
      <c r="E14" s="37">
        <f t="shared" si="11"/>
        <v>-15</v>
      </c>
      <c r="F14" s="37">
        <f t="shared" si="11"/>
        <v>13</v>
      </c>
      <c r="G14" s="37">
        <f t="shared" si="11"/>
        <v>182</v>
      </c>
      <c r="H14" s="37">
        <f t="shared" si="11"/>
        <v>28</v>
      </c>
      <c r="I14" s="37">
        <f t="shared" si="11"/>
        <v>425</v>
      </c>
      <c r="J14" s="49">
        <f t="shared" si="3"/>
        <v>-6.3209227739095422</v>
      </c>
      <c r="K14" s="49">
        <v>5.4781330707216007</v>
      </c>
      <c r="L14" s="49">
        <v>11.799055844631143</v>
      </c>
      <c r="M14" s="37">
        <f t="shared" ref="M14:U14" si="12">M28+M29+M30+M31</f>
        <v>-14</v>
      </c>
      <c r="N14" s="37">
        <f t="shared" si="12"/>
        <v>59</v>
      </c>
      <c r="O14" s="37">
        <f t="shared" si="12"/>
        <v>834</v>
      </c>
      <c r="P14" s="37">
        <f t="shared" si="12"/>
        <v>21</v>
      </c>
      <c r="Q14" s="37">
        <f t="shared" si="12"/>
        <v>38</v>
      </c>
      <c r="R14" s="37">
        <f t="shared" si="12"/>
        <v>73</v>
      </c>
      <c r="S14" s="37">
        <f t="shared" si="12"/>
        <v>855</v>
      </c>
      <c r="T14" s="37">
        <f t="shared" si="12"/>
        <v>36</v>
      </c>
      <c r="U14" s="37">
        <f t="shared" si="12"/>
        <v>37</v>
      </c>
      <c r="V14" s="49">
        <v>-5.899527922315567</v>
      </c>
    </row>
    <row r="15" spans="1:22" ht="15" customHeight="1" x14ac:dyDescent="0.15">
      <c r="A15" s="4" t="s">
        <v>23</v>
      </c>
      <c r="B15" s="37">
        <f t="shared" ref="B15:I15" si="13">B32+B33+B34+B35</f>
        <v>-31</v>
      </c>
      <c r="C15" s="37">
        <f t="shared" si="13"/>
        <v>-24</v>
      </c>
      <c r="D15" s="37">
        <f t="shared" si="13"/>
        <v>-251</v>
      </c>
      <c r="E15" s="37">
        <f t="shared" si="13"/>
        <v>-26</v>
      </c>
      <c r="F15" s="37">
        <f t="shared" si="13"/>
        <v>10</v>
      </c>
      <c r="G15" s="37">
        <f t="shared" si="13"/>
        <v>114</v>
      </c>
      <c r="H15" s="37">
        <f t="shared" si="13"/>
        <v>36</v>
      </c>
      <c r="I15" s="37">
        <f t="shared" si="13"/>
        <v>343</v>
      </c>
      <c r="J15" s="49">
        <f t="shared" si="3"/>
        <v>-14.38643884853915</v>
      </c>
      <c r="K15" s="49">
        <v>5.533245710976594</v>
      </c>
      <c r="L15" s="49">
        <v>19.919684559515744</v>
      </c>
      <c r="M15" s="37">
        <f t="shared" ref="M15:U15" si="14">M32+M33+M34+M35</f>
        <v>-5</v>
      </c>
      <c r="N15" s="37">
        <f t="shared" si="14"/>
        <v>58</v>
      </c>
      <c r="O15" s="37">
        <f t="shared" si="14"/>
        <v>661</v>
      </c>
      <c r="P15" s="37">
        <f t="shared" si="14"/>
        <v>24</v>
      </c>
      <c r="Q15" s="37">
        <f t="shared" si="14"/>
        <v>34</v>
      </c>
      <c r="R15" s="37">
        <f t="shared" si="14"/>
        <v>63</v>
      </c>
      <c r="S15" s="37">
        <f t="shared" si="14"/>
        <v>683</v>
      </c>
      <c r="T15" s="37">
        <f t="shared" si="14"/>
        <v>22</v>
      </c>
      <c r="U15" s="37">
        <f t="shared" si="14"/>
        <v>41</v>
      </c>
      <c r="V15" s="49">
        <v>-2.7666228554883006</v>
      </c>
    </row>
    <row r="16" spans="1:22" ht="15" customHeight="1" x14ac:dyDescent="0.15">
      <c r="A16" s="2" t="s">
        <v>22</v>
      </c>
      <c r="B16" s="36">
        <f t="shared" ref="B16:I16" si="15">B36+B37+B38</f>
        <v>-19</v>
      </c>
      <c r="C16" s="36">
        <f t="shared" si="15"/>
        <v>-5</v>
      </c>
      <c r="D16" s="36">
        <f t="shared" si="15"/>
        <v>-146</v>
      </c>
      <c r="E16" s="36">
        <f t="shared" si="15"/>
        <v>-8</v>
      </c>
      <c r="F16" s="36">
        <f t="shared" si="15"/>
        <v>3</v>
      </c>
      <c r="G16" s="36">
        <f t="shared" si="15"/>
        <v>18</v>
      </c>
      <c r="H16" s="36">
        <f t="shared" si="15"/>
        <v>11</v>
      </c>
      <c r="I16" s="36">
        <f t="shared" si="15"/>
        <v>133</v>
      </c>
      <c r="J16" s="53">
        <f t="shared" si="3"/>
        <v>-17.799234389096142</v>
      </c>
      <c r="K16" s="53">
        <v>6.6747128959110524</v>
      </c>
      <c r="L16" s="53">
        <v>24.473947285007196</v>
      </c>
      <c r="M16" s="36">
        <f t="shared" ref="M16:U16" si="16">M36+M37+M38</f>
        <v>-11</v>
      </c>
      <c r="N16" s="36">
        <f t="shared" si="16"/>
        <v>10</v>
      </c>
      <c r="O16" s="36">
        <f t="shared" si="16"/>
        <v>137</v>
      </c>
      <c r="P16" s="36">
        <f t="shared" si="16"/>
        <v>5</v>
      </c>
      <c r="Q16" s="36">
        <f t="shared" si="16"/>
        <v>5</v>
      </c>
      <c r="R16" s="36">
        <f t="shared" si="16"/>
        <v>21</v>
      </c>
      <c r="S16" s="36">
        <f t="shared" si="16"/>
        <v>168</v>
      </c>
      <c r="T16" s="36">
        <f t="shared" si="16"/>
        <v>8</v>
      </c>
      <c r="U16" s="36">
        <f t="shared" si="16"/>
        <v>13</v>
      </c>
      <c r="V16" s="53">
        <v>-24.473947285007188</v>
      </c>
    </row>
    <row r="17" spans="1:22" ht="15" customHeight="1" x14ac:dyDescent="0.15">
      <c r="A17" s="6" t="s">
        <v>21</v>
      </c>
      <c r="B17" s="35">
        <f t="shared" ref="B17:I17" si="17">B12+B13+B20</f>
        <v>-85</v>
      </c>
      <c r="C17" s="35">
        <f t="shared" si="17"/>
        <v>-161</v>
      </c>
      <c r="D17" s="35">
        <f t="shared" si="17"/>
        <v>-996</v>
      </c>
      <c r="E17" s="35">
        <f t="shared" si="17"/>
        <v>-56</v>
      </c>
      <c r="F17" s="35">
        <f t="shared" si="17"/>
        <v>62</v>
      </c>
      <c r="G17" s="35">
        <f t="shared" si="17"/>
        <v>779</v>
      </c>
      <c r="H17" s="35">
        <f t="shared" si="17"/>
        <v>118</v>
      </c>
      <c r="I17" s="35">
        <f t="shared" si="17"/>
        <v>1466</v>
      </c>
      <c r="J17" s="48">
        <f t="shared" si="3"/>
        <v>-5.6654852485343614</v>
      </c>
      <c r="K17" s="48">
        <v>6.272501525163042</v>
      </c>
      <c r="L17" s="48">
        <v>11.937986773697403</v>
      </c>
      <c r="M17" s="35">
        <f t="shared" ref="M17:U17" si="18">M12+M13+M20</f>
        <v>-29</v>
      </c>
      <c r="N17" s="35">
        <f t="shared" si="18"/>
        <v>164</v>
      </c>
      <c r="O17" s="35">
        <f t="shared" si="18"/>
        <v>2666</v>
      </c>
      <c r="P17" s="35">
        <f t="shared" si="18"/>
        <v>103</v>
      </c>
      <c r="Q17" s="35">
        <f t="shared" si="18"/>
        <v>61</v>
      </c>
      <c r="R17" s="35">
        <f t="shared" si="18"/>
        <v>193</v>
      </c>
      <c r="S17" s="35">
        <f t="shared" si="18"/>
        <v>2975</v>
      </c>
      <c r="T17" s="35">
        <f t="shared" si="18"/>
        <v>136</v>
      </c>
      <c r="U17" s="35">
        <f t="shared" si="18"/>
        <v>57</v>
      </c>
      <c r="V17" s="48">
        <v>-2.9339120037052986</v>
      </c>
    </row>
    <row r="18" spans="1:22" ht="15" customHeight="1" x14ac:dyDescent="0.15">
      <c r="A18" s="4" t="s">
        <v>20</v>
      </c>
      <c r="B18" s="37">
        <f t="shared" ref="B18:I18" si="19">B14+B22</f>
        <v>-45</v>
      </c>
      <c r="C18" s="37">
        <f t="shared" si="19"/>
        <v>-2</v>
      </c>
      <c r="D18" s="37">
        <f t="shared" si="19"/>
        <v>-516</v>
      </c>
      <c r="E18" s="37">
        <f t="shared" si="19"/>
        <v>-39</v>
      </c>
      <c r="F18" s="37">
        <f t="shared" si="19"/>
        <v>31</v>
      </c>
      <c r="G18" s="37">
        <f t="shared" si="19"/>
        <v>351</v>
      </c>
      <c r="H18" s="37">
        <f t="shared" si="19"/>
        <v>70</v>
      </c>
      <c r="I18" s="37">
        <f t="shared" si="19"/>
        <v>784</v>
      </c>
      <c r="J18" s="49">
        <f t="shared" si="3"/>
        <v>-8.6975064093320853</v>
      </c>
      <c r="K18" s="49">
        <v>6.9134025304947349</v>
      </c>
      <c r="L18" s="49">
        <v>15.610908939826821</v>
      </c>
      <c r="M18" s="37">
        <f t="shared" ref="M18:U18" si="20">M14+M22</f>
        <v>-6</v>
      </c>
      <c r="N18" s="37">
        <f t="shared" si="20"/>
        <v>119</v>
      </c>
      <c r="O18" s="37">
        <f t="shared" si="20"/>
        <v>1507</v>
      </c>
      <c r="P18" s="37">
        <f t="shared" si="20"/>
        <v>57</v>
      </c>
      <c r="Q18" s="37">
        <f t="shared" si="20"/>
        <v>62</v>
      </c>
      <c r="R18" s="37">
        <f t="shared" si="20"/>
        <v>125</v>
      </c>
      <c r="S18" s="37">
        <f t="shared" si="20"/>
        <v>1590</v>
      </c>
      <c r="T18" s="37">
        <f t="shared" si="20"/>
        <v>59</v>
      </c>
      <c r="U18" s="37">
        <f t="shared" si="20"/>
        <v>66</v>
      </c>
      <c r="V18" s="49">
        <v>-1.3380779091280139</v>
      </c>
    </row>
    <row r="19" spans="1:22" ht="15" customHeight="1" x14ac:dyDescent="0.15">
      <c r="A19" s="2" t="s">
        <v>19</v>
      </c>
      <c r="B19" s="36">
        <f t="shared" ref="B19:I19" si="21">B15+B16+B21+B23</f>
        <v>-20</v>
      </c>
      <c r="C19" s="36">
        <f t="shared" si="21"/>
        <v>-99</v>
      </c>
      <c r="D19" s="36">
        <f t="shared" si="21"/>
        <v>-877</v>
      </c>
      <c r="E19" s="36">
        <f t="shared" si="21"/>
        <v>-55</v>
      </c>
      <c r="F19" s="36">
        <f t="shared" si="21"/>
        <v>88</v>
      </c>
      <c r="G19" s="36">
        <f t="shared" si="21"/>
        <v>840</v>
      </c>
      <c r="H19" s="36">
        <f t="shared" si="21"/>
        <v>143</v>
      </c>
      <c r="I19" s="36">
        <f t="shared" si="21"/>
        <v>1599</v>
      </c>
      <c r="J19" s="53">
        <f t="shared" si="3"/>
        <v>-5.3353709179097013</v>
      </c>
      <c r="K19" s="53">
        <v>8.5365934686555285</v>
      </c>
      <c r="L19" s="53">
        <v>13.87196438656523</v>
      </c>
      <c r="M19" s="36">
        <f t="shared" ref="M19:U19" si="22">M15+M16+M21+M23</f>
        <v>35</v>
      </c>
      <c r="N19" s="36">
        <f t="shared" si="22"/>
        <v>293</v>
      </c>
      <c r="O19" s="36">
        <f t="shared" si="22"/>
        <v>3667</v>
      </c>
      <c r="P19" s="36">
        <f t="shared" si="22"/>
        <v>165</v>
      </c>
      <c r="Q19" s="36">
        <f t="shared" si="22"/>
        <v>128</v>
      </c>
      <c r="R19" s="36">
        <f t="shared" si="22"/>
        <v>258</v>
      </c>
      <c r="S19" s="36">
        <f t="shared" si="22"/>
        <v>3785</v>
      </c>
      <c r="T19" s="36">
        <f t="shared" si="22"/>
        <v>130</v>
      </c>
      <c r="U19" s="36">
        <f t="shared" si="22"/>
        <v>128</v>
      </c>
      <c r="V19" s="53">
        <v>3.3952360386698111</v>
      </c>
    </row>
    <row r="20" spans="1:22" ht="15" customHeight="1" x14ac:dyDescent="0.15">
      <c r="A20" s="5" t="s">
        <v>18</v>
      </c>
      <c r="B20" s="40">
        <f>E20+M20</f>
        <v>-65</v>
      </c>
      <c r="C20" s="40">
        <v>-148</v>
      </c>
      <c r="D20" s="40">
        <f>G20-I20+O20-S20</f>
        <v>-666</v>
      </c>
      <c r="E20" s="40">
        <f>F20-H20</f>
        <v>-42</v>
      </c>
      <c r="F20" s="40">
        <v>51</v>
      </c>
      <c r="G20" s="40">
        <v>680</v>
      </c>
      <c r="H20" s="40">
        <v>93</v>
      </c>
      <c r="I20" s="40">
        <v>1146</v>
      </c>
      <c r="J20" s="61">
        <f t="shared" si="3"/>
        <v>-5.091700428659399</v>
      </c>
      <c r="K20" s="61">
        <v>6.182779091943555</v>
      </c>
      <c r="L20" s="61">
        <v>11.274479520602954</v>
      </c>
      <c r="M20" s="40">
        <f>N20-R20</f>
        <v>-23</v>
      </c>
      <c r="N20" s="40">
        <f>SUM(P20:Q20)</f>
        <v>133</v>
      </c>
      <c r="O20" s="41">
        <v>2172</v>
      </c>
      <c r="P20" s="41">
        <v>90</v>
      </c>
      <c r="Q20" s="41">
        <v>43</v>
      </c>
      <c r="R20" s="41">
        <f>SUM(T20:U20)</f>
        <v>156</v>
      </c>
      <c r="S20" s="41">
        <v>2372</v>
      </c>
      <c r="T20" s="41">
        <v>121</v>
      </c>
      <c r="U20" s="41">
        <v>35</v>
      </c>
      <c r="V20" s="52">
        <v>-2.7883121395039581</v>
      </c>
    </row>
    <row r="21" spans="1:22" ht="15" customHeight="1" x14ac:dyDescent="0.15">
      <c r="A21" s="3" t="s">
        <v>17</v>
      </c>
      <c r="B21" s="42">
        <f t="shared" ref="B21:B38" si="23">E21+M21</f>
        <v>7</v>
      </c>
      <c r="C21" s="42">
        <v>-65</v>
      </c>
      <c r="D21" s="42">
        <f t="shared" ref="D21:D38" si="24">G21-I21+O21-S21</f>
        <v>-331</v>
      </c>
      <c r="E21" s="42">
        <f t="shared" ref="E21:E38" si="25">F21-H21</f>
        <v>-12</v>
      </c>
      <c r="F21" s="42">
        <v>61</v>
      </c>
      <c r="G21" s="42">
        <v>588</v>
      </c>
      <c r="H21" s="42">
        <v>73</v>
      </c>
      <c r="I21" s="42">
        <v>891</v>
      </c>
      <c r="J21" s="62">
        <f t="shared" si="3"/>
        <v>-1.820235533491088</v>
      </c>
      <c r="K21" s="62">
        <v>9.2528639619130271</v>
      </c>
      <c r="L21" s="62">
        <v>11.073099495404115</v>
      </c>
      <c r="M21" s="42">
        <f t="shared" ref="M21:M38" si="26">N21-R21</f>
        <v>19</v>
      </c>
      <c r="N21" s="42">
        <f>SUM(P21:Q21)</f>
        <v>162</v>
      </c>
      <c r="O21" s="42">
        <v>2280</v>
      </c>
      <c r="P21" s="42">
        <v>99</v>
      </c>
      <c r="Q21" s="42">
        <v>63</v>
      </c>
      <c r="R21" s="42">
        <f t="shared" ref="R21:R38" si="27">SUM(T21:U21)</f>
        <v>143</v>
      </c>
      <c r="S21" s="42">
        <v>2308</v>
      </c>
      <c r="T21" s="42">
        <v>79</v>
      </c>
      <c r="U21" s="42">
        <v>64</v>
      </c>
      <c r="V21" s="49">
        <v>2.8820395946942199</v>
      </c>
    </row>
    <row r="22" spans="1:22" ht="15" customHeight="1" x14ac:dyDescent="0.15">
      <c r="A22" s="3" t="s">
        <v>16</v>
      </c>
      <c r="B22" s="42">
        <f t="shared" si="23"/>
        <v>-16</v>
      </c>
      <c r="C22" s="42">
        <v>16</v>
      </c>
      <c r="D22" s="42">
        <f t="shared" si="24"/>
        <v>-252</v>
      </c>
      <c r="E22" s="42">
        <f t="shared" si="25"/>
        <v>-24</v>
      </c>
      <c r="F22" s="42">
        <v>18</v>
      </c>
      <c r="G22" s="42">
        <v>169</v>
      </c>
      <c r="H22" s="42">
        <v>42</v>
      </c>
      <c r="I22" s="42">
        <v>359</v>
      </c>
      <c r="J22" s="62">
        <f t="shared" si="3"/>
        <v>-11.36916697490607</v>
      </c>
      <c r="K22" s="62">
        <v>8.5268752311795506</v>
      </c>
      <c r="L22" s="62">
        <v>19.896042206085621</v>
      </c>
      <c r="M22" s="42">
        <f t="shared" si="26"/>
        <v>8</v>
      </c>
      <c r="N22" s="42">
        <f t="shared" ref="N22:N38" si="28">SUM(P22:Q22)</f>
        <v>60</v>
      </c>
      <c r="O22" s="42">
        <v>673</v>
      </c>
      <c r="P22" s="42">
        <v>36</v>
      </c>
      <c r="Q22" s="42">
        <v>24</v>
      </c>
      <c r="R22" s="42">
        <f t="shared" si="27"/>
        <v>52</v>
      </c>
      <c r="S22" s="42">
        <v>735</v>
      </c>
      <c r="T22" s="42">
        <v>23</v>
      </c>
      <c r="U22" s="42">
        <v>29</v>
      </c>
      <c r="V22" s="49">
        <v>3.7897223249686895</v>
      </c>
    </row>
    <row r="23" spans="1:22" ht="15" customHeight="1" x14ac:dyDescent="0.15">
      <c r="A23" s="1" t="s">
        <v>15</v>
      </c>
      <c r="B23" s="43">
        <f t="shared" si="23"/>
        <v>23</v>
      </c>
      <c r="C23" s="43">
        <v>-5</v>
      </c>
      <c r="D23" s="43">
        <f t="shared" si="24"/>
        <v>-149</v>
      </c>
      <c r="E23" s="43">
        <f t="shared" si="25"/>
        <v>-9</v>
      </c>
      <c r="F23" s="43">
        <v>14</v>
      </c>
      <c r="G23" s="43">
        <v>120</v>
      </c>
      <c r="H23" s="43">
        <v>23</v>
      </c>
      <c r="I23" s="43">
        <v>232</v>
      </c>
      <c r="J23" s="63">
        <f t="shared" si="3"/>
        <v>-6.1673694526530003</v>
      </c>
      <c r="K23" s="63">
        <v>9.593685815238004</v>
      </c>
      <c r="L23" s="63">
        <v>15.761055267891004</v>
      </c>
      <c r="M23" s="43">
        <f t="shared" si="26"/>
        <v>32</v>
      </c>
      <c r="N23" s="43">
        <f t="shared" si="28"/>
        <v>63</v>
      </c>
      <c r="O23" s="43">
        <v>589</v>
      </c>
      <c r="P23" s="43">
        <v>37</v>
      </c>
      <c r="Q23" s="43">
        <v>26</v>
      </c>
      <c r="R23" s="43">
        <f t="shared" si="27"/>
        <v>31</v>
      </c>
      <c r="S23" s="47">
        <v>626</v>
      </c>
      <c r="T23" s="47">
        <v>21</v>
      </c>
      <c r="U23" s="47">
        <v>10</v>
      </c>
      <c r="V23" s="54">
        <v>21.928424720544008</v>
      </c>
    </row>
    <row r="24" spans="1:22" ht="15" customHeight="1" x14ac:dyDescent="0.15">
      <c r="A24" s="7" t="s">
        <v>14</v>
      </c>
      <c r="B24" s="45">
        <f t="shared" si="23"/>
        <v>-1</v>
      </c>
      <c r="C24" s="45">
        <v>1</v>
      </c>
      <c r="D24" s="45">
        <f t="shared" si="24"/>
        <v>-106</v>
      </c>
      <c r="E24" s="40">
        <f t="shared" si="25"/>
        <v>1</v>
      </c>
      <c r="F24" s="45">
        <v>5</v>
      </c>
      <c r="G24" s="45">
        <v>32</v>
      </c>
      <c r="H24" s="45">
        <v>4</v>
      </c>
      <c r="I24" s="46">
        <v>91</v>
      </c>
      <c r="J24" s="73">
        <f t="shared" si="3"/>
        <v>2.0412956914679441</v>
      </c>
      <c r="K24" s="73">
        <v>10.206478457339717</v>
      </c>
      <c r="L24" s="73">
        <v>8.1651827658717728</v>
      </c>
      <c r="M24" s="40">
        <f t="shared" si="26"/>
        <v>-2</v>
      </c>
      <c r="N24" s="45">
        <f t="shared" si="28"/>
        <v>10</v>
      </c>
      <c r="O24" s="45">
        <v>159</v>
      </c>
      <c r="P24" s="45">
        <v>4</v>
      </c>
      <c r="Q24" s="45">
        <v>6</v>
      </c>
      <c r="R24" s="45">
        <f t="shared" si="27"/>
        <v>12</v>
      </c>
      <c r="S24" s="45">
        <v>206</v>
      </c>
      <c r="T24" s="45">
        <v>5</v>
      </c>
      <c r="U24" s="45">
        <v>7</v>
      </c>
      <c r="V24" s="51">
        <v>-4.0825913829358846</v>
      </c>
    </row>
    <row r="25" spans="1:22" ht="15" customHeight="1" x14ac:dyDescent="0.15">
      <c r="A25" s="5" t="s">
        <v>13</v>
      </c>
      <c r="B25" s="40">
        <f t="shared" si="23"/>
        <v>-9</v>
      </c>
      <c r="C25" s="40">
        <v>-9</v>
      </c>
      <c r="D25" s="40">
        <f t="shared" si="24"/>
        <v>-45</v>
      </c>
      <c r="E25" s="40">
        <f t="shared" si="25"/>
        <v>-5</v>
      </c>
      <c r="F25" s="40">
        <v>0</v>
      </c>
      <c r="G25" s="40">
        <v>8</v>
      </c>
      <c r="H25" s="40">
        <v>5</v>
      </c>
      <c r="I25" s="40">
        <v>34</v>
      </c>
      <c r="J25" s="61">
        <f t="shared" si="3"/>
        <v>-37.307330634940101</v>
      </c>
      <c r="K25" s="61">
        <v>0</v>
      </c>
      <c r="L25" s="61">
        <v>37.307330634940101</v>
      </c>
      <c r="M25" s="40">
        <f t="shared" si="26"/>
        <v>-4</v>
      </c>
      <c r="N25" s="40">
        <f t="shared" si="28"/>
        <v>1</v>
      </c>
      <c r="O25" s="40">
        <v>38</v>
      </c>
      <c r="P25" s="40">
        <v>0</v>
      </c>
      <c r="Q25" s="40">
        <v>1</v>
      </c>
      <c r="R25" s="40">
        <f t="shared" si="27"/>
        <v>5</v>
      </c>
      <c r="S25" s="41">
        <v>57</v>
      </c>
      <c r="T25" s="41">
        <v>3</v>
      </c>
      <c r="U25" s="41">
        <v>2</v>
      </c>
      <c r="V25" s="52">
        <v>-29.845864507952079</v>
      </c>
    </row>
    <row r="26" spans="1:22" ht="15" customHeight="1" x14ac:dyDescent="0.15">
      <c r="A26" s="3" t="s">
        <v>12</v>
      </c>
      <c r="B26" s="42">
        <f t="shared" si="23"/>
        <v>-1</v>
      </c>
      <c r="C26" s="42">
        <v>5</v>
      </c>
      <c r="D26" s="42">
        <f t="shared" si="24"/>
        <v>-78</v>
      </c>
      <c r="E26" s="42">
        <f t="shared" si="25"/>
        <v>-3</v>
      </c>
      <c r="F26" s="42">
        <v>1</v>
      </c>
      <c r="G26" s="42">
        <v>13</v>
      </c>
      <c r="H26" s="42">
        <v>4</v>
      </c>
      <c r="I26" s="42">
        <v>64</v>
      </c>
      <c r="J26" s="62">
        <f t="shared" si="3"/>
        <v>-10.03197405429176</v>
      </c>
      <c r="K26" s="62">
        <v>3.3439913514305868</v>
      </c>
      <c r="L26" s="62">
        <v>13.375965405722347</v>
      </c>
      <c r="M26" s="42">
        <f t="shared" si="26"/>
        <v>2</v>
      </c>
      <c r="N26" s="42">
        <f t="shared" si="28"/>
        <v>6</v>
      </c>
      <c r="O26" s="42">
        <v>89</v>
      </c>
      <c r="P26" s="42">
        <v>3</v>
      </c>
      <c r="Q26" s="42">
        <v>3</v>
      </c>
      <c r="R26" s="42">
        <f t="shared" si="27"/>
        <v>4</v>
      </c>
      <c r="S26" s="42">
        <v>116</v>
      </c>
      <c r="T26" s="42">
        <v>0</v>
      </c>
      <c r="U26" s="42">
        <v>4</v>
      </c>
      <c r="V26" s="49">
        <v>6.6879827028611736</v>
      </c>
    </row>
    <row r="27" spans="1:22" ht="15" customHeight="1" x14ac:dyDescent="0.15">
      <c r="A27" s="1" t="s">
        <v>11</v>
      </c>
      <c r="B27" s="43">
        <f t="shared" si="23"/>
        <v>-9</v>
      </c>
      <c r="C27" s="43">
        <v>-10</v>
      </c>
      <c r="D27" s="43">
        <f t="shared" si="24"/>
        <v>-101</v>
      </c>
      <c r="E27" s="43">
        <f t="shared" si="25"/>
        <v>-7</v>
      </c>
      <c r="F27" s="43">
        <v>5</v>
      </c>
      <c r="G27" s="43">
        <v>46</v>
      </c>
      <c r="H27" s="43">
        <v>12</v>
      </c>
      <c r="I27" s="43">
        <v>131</v>
      </c>
      <c r="J27" s="63">
        <f t="shared" si="3"/>
        <v>-9.8211814631446224</v>
      </c>
      <c r="K27" s="63">
        <v>7.0151296165318735</v>
      </c>
      <c r="L27" s="63">
        <v>16.836311079676495</v>
      </c>
      <c r="M27" s="43">
        <f t="shared" si="26"/>
        <v>-2</v>
      </c>
      <c r="N27" s="43">
        <f t="shared" si="28"/>
        <v>14</v>
      </c>
      <c r="O27" s="47">
        <v>208</v>
      </c>
      <c r="P27" s="47">
        <v>6</v>
      </c>
      <c r="Q27" s="47">
        <v>8</v>
      </c>
      <c r="R27" s="47">
        <f t="shared" si="27"/>
        <v>16</v>
      </c>
      <c r="S27" s="47">
        <v>224</v>
      </c>
      <c r="T27" s="47">
        <v>7</v>
      </c>
      <c r="U27" s="47">
        <v>9</v>
      </c>
      <c r="V27" s="54">
        <v>-2.8060518466127462</v>
      </c>
    </row>
    <row r="28" spans="1:22" ht="15" customHeight="1" x14ac:dyDescent="0.15">
      <c r="A28" s="5" t="s">
        <v>10</v>
      </c>
      <c r="B28" s="40">
        <f t="shared" si="23"/>
        <v>-7</v>
      </c>
      <c r="C28" s="40">
        <v>-4</v>
      </c>
      <c r="D28" s="40">
        <f t="shared" si="24"/>
        <v>-50</v>
      </c>
      <c r="E28" s="40">
        <f t="shared" si="25"/>
        <v>-2</v>
      </c>
      <c r="F28" s="40">
        <v>1</v>
      </c>
      <c r="G28" s="40">
        <v>13</v>
      </c>
      <c r="H28" s="40">
        <v>3</v>
      </c>
      <c r="I28" s="40">
        <v>51</v>
      </c>
      <c r="J28" s="61">
        <f t="shared" si="3"/>
        <v>-7.2725099125306354</v>
      </c>
      <c r="K28" s="61">
        <v>3.6362549562653168</v>
      </c>
      <c r="L28" s="61">
        <v>10.908764868795952</v>
      </c>
      <c r="M28" s="40">
        <f t="shared" si="26"/>
        <v>-5</v>
      </c>
      <c r="N28" s="40">
        <f t="shared" si="28"/>
        <v>9</v>
      </c>
      <c r="O28" s="40">
        <v>81</v>
      </c>
      <c r="P28" s="40">
        <v>5</v>
      </c>
      <c r="Q28" s="40">
        <v>4</v>
      </c>
      <c r="R28" s="40">
        <f t="shared" si="27"/>
        <v>14</v>
      </c>
      <c r="S28" s="40">
        <v>93</v>
      </c>
      <c r="T28" s="40">
        <v>10</v>
      </c>
      <c r="U28" s="40">
        <v>4</v>
      </c>
      <c r="V28" s="48">
        <v>-18.181274781326593</v>
      </c>
    </row>
    <row r="29" spans="1:22" ht="15" customHeight="1" x14ac:dyDescent="0.15">
      <c r="A29" s="3" t="s">
        <v>9</v>
      </c>
      <c r="B29" s="42">
        <f t="shared" si="23"/>
        <v>-12</v>
      </c>
      <c r="C29" s="42">
        <v>-15</v>
      </c>
      <c r="D29" s="42">
        <f t="shared" si="24"/>
        <v>-33</v>
      </c>
      <c r="E29" s="42">
        <f t="shared" si="25"/>
        <v>-7</v>
      </c>
      <c r="F29" s="42">
        <v>2</v>
      </c>
      <c r="G29" s="42">
        <v>62</v>
      </c>
      <c r="H29" s="42">
        <v>9</v>
      </c>
      <c r="I29" s="42">
        <v>137</v>
      </c>
      <c r="J29" s="62">
        <f t="shared" si="3"/>
        <v>-9.7711149779146034</v>
      </c>
      <c r="K29" s="62">
        <v>2.7917471365470292</v>
      </c>
      <c r="L29" s="62">
        <v>12.562862114461632</v>
      </c>
      <c r="M29" s="42">
        <f t="shared" si="26"/>
        <v>-5</v>
      </c>
      <c r="N29" s="42">
        <f t="shared" si="28"/>
        <v>18</v>
      </c>
      <c r="O29" s="42">
        <v>304</v>
      </c>
      <c r="P29" s="42">
        <v>6</v>
      </c>
      <c r="Q29" s="42">
        <v>12</v>
      </c>
      <c r="R29" s="42">
        <f t="shared" si="27"/>
        <v>23</v>
      </c>
      <c r="S29" s="42">
        <v>262</v>
      </c>
      <c r="T29" s="42">
        <v>9</v>
      </c>
      <c r="U29" s="42">
        <v>14</v>
      </c>
      <c r="V29" s="49">
        <v>-6.9793678413675728</v>
      </c>
    </row>
    <row r="30" spans="1:22" ht="15" customHeight="1" x14ac:dyDescent="0.15">
      <c r="A30" s="3" t="s">
        <v>8</v>
      </c>
      <c r="B30" s="42">
        <f t="shared" si="23"/>
        <v>4</v>
      </c>
      <c r="C30" s="42">
        <v>9</v>
      </c>
      <c r="D30" s="42">
        <f t="shared" si="24"/>
        <v>-80</v>
      </c>
      <c r="E30" s="42">
        <f t="shared" si="25"/>
        <v>-6</v>
      </c>
      <c r="F30" s="42">
        <v>3</v>
      </c>
      <c r="G30" s="42">
        <v>64</v>
      </c>
      <c r="H30" s="42">
        <v>9</v>
      </c>
      <c r="I30" s="42">
        <v>142</v>
      </c>
      <c r="J30" s="62">
        <f t="shared" si="3"/>
        <v>-8.0096554750932647</v>
      </c>
      <c r="K30" s="62">
        <v>4.0048277375466315</v>
      </c>
      <c r="L30" s="62">
        <v>12.014483212639895</v>
      </c>
      <c r="M30" s="42">
        <f t="shared" si="26"/>
        <v>10</v>
      </c>
      <c r="N30" s="42">
        <f t="shared" si="28"/>
        <v>24</v>
      </c>
      <c r="O30" s="42">
        <v>284</v>
      </c>
      <c r="P30" s="42">
        <v>9</v>
      </c>
      <c r="Q30" s="42">
        <v>15</v>
      </c>
      <c r="R30" s="42">
        <f t="shared" si="27"/>
        <v>14</v>
      </c>
      <c r="S30" s="42">
        <v>286</v>
      </c>
      <c r="T30" s="42">
        <v>7</v>
      </c>
      <c r="U30" s="42">
        <v>7</v>
      </c>
      <c r="V30" s="49">
        <v>13.349425791822103</v>
      </c>
    </row>
    <row r="31" spans="1:22" ht="15" customHeight="1" x14ac:dyDescent="0.15">
      <c r="A31" s="1" t="s">
        <v>7</v>
      </c>
      <c r="B31" s="43">
        <f t="shared" si="23"/>
        <v>-14</v>
      </c>
      <c r="C31" s="43">
        <v>-8</v>
      </c>
      <c r="D31" s="43">
        <f t="shared" si="24"/>
        <v>-101</v>
      </c>
      <c r="E31" s="43">
        <f t="shared" si="25"/>
        <v>0</v>
      </c>
      <c r="F31" s="43">
        <v>7</v>
      </c>
      <c r="G31" s="43">
        <v>43</v>
      </c>
      <c r="H31" s="43">
        <v>7</v>
      </c>
      <c r="I31" s="43">
        <v>95</v>
      </c>
      <c r="J31" s="63">
        <f t="shared" si="3"/>
        <v>0</v>
      </c>
      <c r="K31" s="63">
        <v>11.065971380063061</v>
      </c>
      <c r="L31" s="63">
        <v>11.065971380063061</v>
      </c>
      <c r="M31" s="43">
        <f t="shared" si="26"/>
        <v>-14</v>
      </c>
      <c r="N31" s="43">
        <f t="shared" si="28"/>
        <v>8</v>
      </c>
      <c r="O31" s="43">
        <v>165</v>
      </c>
      <c r="P31" s="43">
        <v>1</v>
      </c>
      <c r="Q31" s="43">
        <v>7</v>
      </c>
      <c r="R31" s="43">
        <f t="shared" si="27"/>
        <v>22</v>
      </c>
      <c r="S31" s="43">
        <v>214</v>
      </c>
      <c r="T31" s="43">
        <v>10</v>
      </c>
      <c r="U31" s="43">
        <v>12</v>
      </c>
      <c r="V31" s="53">
        <v>-22.13194276012613</v>
      </c>
    </row>
    <row r="32" spans="1:22" ht="15" customHeight="1" x14ac:dyDescent="0.15">
      <c r="A32" s="5" t="s">
        <v>6</v>
      </c>
      <c r="B32" s="40">
        <f t="shared" si="23"/>
        <v>1</v>
      </c>
      <c r="C32" s="40">
        <v>2</v>
      </c>
      <c r="D32" s="40">
        <f t="shared" si="24"/>
        <v>-4</v>
      </c>
      <c r="E32" s="40">
        <f t="shared" si="25"/>
        <v>-1</v>
      </c>
      <c r="F32" s="40">
        <v>1</v>
      </c>
      <c r="G32" s="40">
        <v>18</v>
      </c>
      <c r="H32" s="40">
        <v>2</v>
      </c>
      <c r="I32" s="40">
        <v>16</v>
      </c>
      <c r="J32" s="61">
        <f t="shared" si="3"/>
        <v>-6.2462565243432868</v>
      </c>
      <c r="K32" s="61">
        <v>6.2462565243432868</v>
      </c>
      <c r="L32" s="61">
        <v>12.492513048686574</v>
      </c>
      <c r="M32" s="40">
        <f t="shared" si="26"/>
        <v>2</v>
      </c>
      <c r="N32" s="40">
        <f t="shared" si="28"/>
        <v>13</v>
      </c>
      <c r="O32" s="41">
        <v>113</v>
      </c>
      <c r="P32" s="41">
        <v>7</v>
      </c>
      <c r="Q32" s="41">
        <v>6</v>
      </c>
      <c r="R32" s="41">
        <f t="shared" si="27"/>
        <v>11</v>
      </c>
      <c r="S32" s="41">
        <v>119</v>
      </c>
      <c r="T32" s="41">
        <v>3</v>
      </c>
      <c r="U32" s="41">
        <v>8</v>
      </c>
      <c r="V32" s="52">
        <v>12.492513048686561</v>
      </c>
    </row>
    <row r="33" spans="1:22" ht="15" customHeight="1" x14ac:dyDescent="0.15">
      <c r="A33" s="3" t="s">
        <v>5</v>
      </c>
      <c r="B33" s="42">
        <f t="shared" si="23"/>
        <v>-6</v>
      </c>
      <c r="C33" s="42">
        <v>-3</v>
      </c>
      <c r="D33" s="42">
        <f t="shared" si="24"/>
        <v>-108</v>
      </c>
      <c r="E33" s="42">
        <f>F33-H33</f>
        <v>-6</v>
      </c>
      <c r="F33" s="42">
        <v>3</v>
      </c>
      <c r="G33" s="42">
        <v>46</v>
      </c>
      <c r="H33" s="42">
        <v>9</v>
      </c>
      <c r="I33" s="42">
        <v>148</v>
      </c>
      <c r="J33" s="62">
        <f t="shared" si="3"/>
        <v>-8.5974396118197127</v>
      </c>
      <c r="K33" s="62">
        <v>4.2987198059098564</v>
      </c>
      <c r="L33" s="62">
        <v>12.896159417729569</v>
      </c>
      <c r="M33" s="42">
        <f>N33-R33</f>
        <v>0</v>
      </c>
      <c r="N33" s="42">
        <f t="shared" si="28"/>
        <v>22</v>
      </c>
      <c r="O33" s="42">
        <v>247</v>
      </c>
      <c r="P33" s="42">
        <v>11</v>
      </c>
      <c r="Q33" s="42">
        <v>11</v>
      </c>
      <c r="R33" s="42">
        <f t="shared" si="27"/>
        <v>22</v>
      </c>
      <c r="S33" s="42">
        <v>253</v>
      </c>
      <c r="T33" s="42">
        <v>7</v>
      </c>
      <c r="U33" s="42">
        <v>15</v>
      </c>
      <c r="V33" s="49">
        <v>0</v>
      </c>
    </row>
    <row r="34" spans="1:22" ht="15" customHeight="1" x14ac:dyDescent="0.15">
      <c r="A34" s="3" t="s">
        <v>4</v>
      </c>
      <c r="B34" s="42">
        <f t="shared" si="23"/>
        <v>-16</v>
      </c>
      <c r="C34" s="42">
        <v>-10</v>
      </c>
      <c r="D34" s="42">
        <f t="shared" si="24"/>
        <v>-90</v>
      </c>
      <c r="E34" s="42">
        <f t="shared" si="25"/>
        <v>-9</v>
      </c>
      <c r="F34" s="42">
        <v>3</v>
      </c>
      <c r="G34" s="42">
        <v>21</v>
      </c>
      <c r="H34" s="42">
        <v>12</v>
      </c>
      <c r="I34" s="42">
        <v>89</v>
      </c>
      <c r="J34" s="62">
        <f t="shared" si="3"/>
        <v>-19.186627183683481</v>
      </c>
      <c r="K34" s="62">
        <v>6.3955423945611605</v>
      </c>
      <c r="L34" s="62">
        <v>25.582169578244642</v>
      </c>
      <c r="M34" s="42">
        <f t="shared" si="26"/>
        <v>-7</v>
      </c>
      <c r="N34" s="42">
        <f t="shared" si="28"/>
        <v>7</v>
      </c>
      <c r="O34" s="42">
        <v>131</v>
      </c>
      <c r="P34" s="42">
        <v>1</v>
      </c>
      <c r="Q34" s="42">
        <v>6</v>
      </c>
      <c r="R34" s="42">
        <f t="shared" si="27"/>
        <v>14</v>
      </c>
      <c r="S34" s="42">
        <v>153</v>
      </c>
      <c r="T34" s="42">
        <v>3</v>
      </c>
      <c r="U34" s="42">
        <v>11</v>
      </c>
      <c r="V34" s="49">
        <v>-14.922932253976041</v>
      </c>
    </row>
    <row r="35" spans="1:22" ht="15" customHeight="1" x14ac:dyDescent="0.15">
      <c r="A35" s="1" t="s">
        <v>3</v>
      </c>
      <c r="B35" s="43">
        <f t="shared" si="23"/>
        <v>-10</v>
      </c>
      <c r="C35" s="43">
        <v>-13</v>
      </c>
      <c r="D35" s="43">
        <f t="shared" si="24"/>
        <v>-49</v>
      </c>
      <c r="E35" s="43">
        <f t="shared" si="25"/>
        <v>-10</v>
      </c>
      <c r="F35" s="43">
        <v>3</v>
      </c>
      <c r="G35" s="43">
        <v>29</v>
      </c>
      <c r="H35" s="43">
        <v>13</v>
      </c>
      <c r="I35" s="43">
        <v>90</v>
      </c>
      <c r="J35" s="63">
        <f t="shared" si="3"/>
        <v>-20.824537581158644</v>
      </c>
      <c r="K35" s="63">
        <v>6.2473612743475924</v>
      </c>
      <c r="L35" s="63">
        <v>27.071898855506237</v>
      </c>
      <c r="M35" s="43">
        <f t="shared" si="26"/>
        <v>0</v>
      </c>
      <c r="N35" s="43">
        <f t="shared" si="28"/>
        <v>16</v>
      </c>
      <c r="O35" s="47">
        <v>170</v>
      </c>
      <c r="P35" s="47">
        <v>5</v>
      </c>
      <c r="Q35" s="47">
        <v>11</v>
      </c>
      <c r="R35" s="47">
        <f t="shared" si="27"/>
        <v>16</v>
      </c>
      <c r="S35" s="47">
        <v>158</v>
      </c>
      <c r="T35" s="47">
        <v>9</v>
      </c>
      <c r="U35" s="47">
        <v>7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-3</v>
      </c>
      <c r="C36" s="40">
        <v>11</v>
      </c>
      <c r="D36" s="40">
        <f t="shared" si="24"/>
        <v>-65</v>
      </c>
      <c r="E36" s="40">
        <f t="shared" si="25"/>
        <v>-1</v>
      </c>
      <c r="F36" s="40">
        <v>2</v>
      </c>
      <c r="G36" s="40">
        <v>9</v>
      </c>
      <c r="H36" s="40">
        <v>3</v>
      </c>
      <c r="I36" s="40">
        <v>67</v>
      </c>
      <c r="J36" s="61">
        <f t="shared" si="3"/>
        <v>-5.2751763209619593</v>
      </c>
      <c r="K36" s="61">
        <v>10.55035264192392</v>
      </c>
      <c r="L36" s="61">
        <v>15.82552896288588</v>
      </c>
      <c r="M36" s="40">
        <f t="shared" si="26"/>
        <v>-2</v>
      </c>
      <c r="N36" s="40">
        <f t="shared" si="28"/>
        <v>2</v>
      </c>
      <c r="O36" s="40">
        <v>46</v>
      </c>
      <c r="P36" s="40">
        <v>2</v>
      </c>
      <c r="Q36" s="40">
        <v>0</v>
      </c>
      <c r="R36" s="40">
        <f t="shared" si="27"/>
        <v>4</v>
      </c>
      <c r="S36" s="40">
        <v>53</v>
      </c>
      <c r="T36" s="40">
        <v>2</v>
      </c>
      <c r="U36" s="40">
        <v>2</v>
      </c>
      <c r="V36" s="48">
        <v>-10.55035264192392</v>
      </c>
    </row>
    <row r="37" spans="1:22" ht="15" customHeight="1" x14ac:dyDescent="0.15">
      <c r="A37" s="3" t="s">
        <v>1</v>
      </c>
      <c r="B37" s="42">
        <f t="shared" si="23"/>
        <v>-8</v>
      </c>
      <c r="C37" s="42">
        <v>-9</v>
      </c>
      <c r="D37" s="42">
        <f t="shared" si="24"/>
        <v>-45</v>
      </c>
      <c r="E37" s="42">
        <f t="shared" si="25"/>
        <v>-4</v>
      </c>
      <c r="F37" s="42">
        <v>0</v>
      </c>
      <c r="G37" s="42">
        <v>4</v>
      </c>
      <c r="H37" s="42">
        <v>4</v>
      </c>
      <c r="I37" s="42">
        <v>39</v>
      </c>
      <c r="J37" s="62">
        <f t="shared" si="3"/>
        <v>-29.695317902615628</v>
      </c>
      <c r="K37" s="62">
        <v>0</v>
      </c>
      <c r="L37" s="62">
        <v>29.695317902615628</v>
      </c>
      <c r="M37" s="42">
        <f t="shared" si="26"/>
        <v>-4</v>
      </c>
      <c r="N37" s="42">
        <f t="shared" si="28"/>
        <v>4</v>
      </c>
      <c r="O37" s="42">
        <v>48</v>
      </c>
      <c r="P37" s="42">
        <v>0</v>
      </c>
      <c r="Q37" s="42">
        <v>4</v>
      </c>
      <c r="R37" s="42">
        <f t="shared" si="27"/>
        <v>8</v>
      </c>
      <c r="S37" s="42">
        <v>58</v>
      </c>
      <c r="T37" s="42">
        <v>1</v>
      </c>
      <c r="U37" s="42">
        <v>7</v>
      </c>
      <c r="V37" s="49">
        <v>-29.695317902615628</v>
      </c>
    </row>
    <row r="38" spans="1:22" ht="15" customHeight="1" x14ac:dyDescent="0.15">
      <c r="A38" s="1" t="s">
        <v>0</v>
      </c>
      <c r="B38" s="43">
        <f t="shared" si="23"/>
        <v>-8</v>
      </c>
      <c r="C38" s="43">
        <v>-7</v>
      </c>
      <c r="D38" s="43">
        <f t="shared" si="24"/>
        <v>-36</v>
      </c>
      <c r="E38" s="43">
        <f t="shared" si="25"/>
        <v>-3</v>
      </c>
      <c r="F38" s="43">
        <v>1</v>
      </c>
      <c r="G38" s="43">
        <v>5</v>
      </c>
      <c r="H38" s="43">
        <v>4</v>
      </c>
      <c r="I38" s="43">
        <v>27</v>
      </c>
      <c r="J38" s="63">
        <f t="shared" si="3"/>
        <v>-23.963758918019874</v>
      </c>
      <c r="K38" s="63">
        <v>7.9879196393399576</v>
      </c>
      <c r="L38" s="63">
        <v>31.951678557359831</v>
      </c>
      <c r="M38" s="43">
        <f t="shared" si="26"/>
        <v>-5</v>
      </c>
      <c r="N38" s="43">
        <f t="shared" si="28"/>
        <v>4</v>
      </c>
      <c r="O38" s="43">
        <v>43</v>
      </c>
      <c r="P38" s="43">
        <v>3</v>
      </c>
      <c r="Q38" s="43">
        <v>1</v>
      </c>
      <c r="R38" s="43">
        <f t="shared" si="27"/>
        <v>9</v>
      </c>
      <c r="S38" s="43">
        <v>57</v>
      </c>
      <c r="T38" s="43">
        <v>5</v>
      </c>
      <c r="U38" s="43">
        <v>4</v>
      </c>
      <c r="V38" s="53">
        <v>-39.939598196699777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2019-06-13T08:07:40Z</dcterms:modified>
</cp:coreProperties>
</file>