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８\R1.8公表資料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<sst xmlns="http://schemas.openxmlformats.org/spreadsheetml/2006/main" count="194" uniqueCount="63">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</sst>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90" zoomScaleNormal="100" zoomScaleSheetLayoutView="90" workbookViewId="0">
      <selection activeCell="K9" sqref="K9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53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55</v>
      </c>
      <c r="D6" s="83" t="s">
        <v>57</v>
      </c>
      <c r="E6" s="83" t="s">
        <v>56</v>
      </c>
      <c r="F6" s="83" t="s">
        <v>58</v>
      </c>
      <c r="G6" s="15"/>
      <c r="H6" s="20"/>
      <c r="I6" s="74" t="s">
        <v>59</v>
      </c>
      <c r="J6" s="20"/>
      <c r="K6" s="74" t="s">
        <v>59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59</v>
      </c>
      <c r="R7" s="74" t="s">
        <v>31</v>
      </c>
      <c r="S7" s="13" t="s">
        <v>30</v>
      </c>
      <c r="T7" s="12" t="s">
        <v>32</v>
      </c>
      <c r="U7" s="74" t="s">
        <v>59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-170</v>
      </c>
      <c r="C9" s="34">
        <f>C10+C11</f>
        <v>130</v>
      </c>
      <c r="D9" s="64">
        <f>IF(B9-C9=0,"-",(1-(B9/(B9-C9)))*-1)</f>
        <v>-0.43333333333333335</v>
      </c>
      <c r="E9" s="34">
        <f>E10+E11</f>
        <v>-4636</v>
      </c>
      <c r="F9" s="64">
        <f>IF(B9-E9=0,"-",(1-(B9/(B9-E9)))*-1)</f>
        <v>-1.0380653828929691</v>
      </c>
      <c r="G9" s="34">
        <f>G10+G11</f>
        <v>-222</v>
      </c>
      <c r="H9" s="34">
        <f>H10+H11</f>
        <v>362</v>
      </c>
      <c r="I9" s="34">
        <f>I10+I11</f>
        <v>4072</v>
      </c>
      <c r="J9" s="34">
        <f>J10+J11</f>
        <v>584</v>
      </c>
      <c r="K9" s="34">
        <f>K10+K11</f>
        <v>7478</v>
      </c>
      <c r="L9" s="51">
        <f t="shared" ref="L9:L19" si="0">M9-N9</f>
        <v>-4.6993811176628082</v>
      </c>
      <c r="M9" s="55">
        <v>7.6629547954681794</v>
      </c>
      <c r="N9" s="55">
        <v>12.362335913130988</v>
      </c>
      <c r="O9" s="34">
        <f t="shared" ref="O9:W9" si="1">O10+O11</f>
        <v>52</v>
      </c>
      <c r="P9" s="34">
        <f t="shared" si="1"/>
        <v>1376</v>
      </c>
      <c r="Q9" s="34">
        <f t="shared" si="1"/>
        <v>16341</v>
      </c>
      <c r="R9" s="34">
        <f t="shared" si="1"/>
        <v>942</v>
      </c>
      <c r="S9" s="34">
        <f t="shared" si="1"/>
        <v>434</v>
      </c>
      <c r="T9" s="34">
        <f t="shared" si="1"/>
        <v>1324</v>
      </c>
      <c r="U9" s="34">
        <f t="shared" si="1"/>
        <v>17571</v>
      </c>
      <c r="V9" s="34">
        <f t="shared" si="1"/>
        <v>890</v>
      </c>
      <c r="W9" s="34">
        <f t="shared" si="1"/>
        <v>434</v>
      </c>
      <c r="X9" s="51">
        <v>1.1007559374705664</v>
      </c>
    </row>
    <row r="10" spans="1:24" ht="18.75" customHeight="1" x14ac:dyDescent="0.15">
      <c r="A10" s="6" t="s">
        <v>28</v>
      </c>
      <c r="B10" s="35">
        <f>B20+B21+B22+B23</f>
        <v>-109</v>
      </c>
      <c r="C10" s="35">
        <f>C20+C21+C22+C23</f>
        <v>-1</v>
      </c>
      <c r="D10" s="65">
        <f t="shared" ref="D10:D38" si="2">IF(B10-C10=0,"-",(1-(B10/(B10-C10)))*-1)</f>
        <v>9.2592592592593004E-3</v>
      </c>
      <c r="E10" s="35">
        <f>E20+E21+E22+E23</f>
        <v>-2707</v>
      </c>
      <c r="F10" s="65">
        <f t="shared" ref="F10:F38" si="3">IF(B10-E10=0,"-",(1-(B10/(B10-E10)))*-1)</f>
        <v>-1.0419553502694381</v>
      </c>
      <c r="G10" s="35">
        <f>G20+G21+G22+G23</f>
        <v>-114</v>
      </c>
      <c r="H10" s="35">
        <f>H20+H21+H22+H23</f>
        <v>282</v>
      </c>
      <c r="I10" s="35">
        <f>I20+I21+I22+I23</f>
        <v>3246</v>
      </c>
      <c r="J10" s="35">
        <f>J20+J21+J22+J23</f>
        <v>396</v>
      </c>
      <c r="K10" s="35">
        <f>K20+K21+K22+K23</f>
        <v>5118</v>
      </c>
      <c r="L10" s="48">
        <f t="shared" si="0"/>
        <v>-3.2230566676258627</v>
      </c>
      <c r="M10" s="56">
        <v>7.9728243883376626</v>
      </c>
      <c r="N10" s="56">
        <v>11.195881055963525</v>
      </c>
      <c r="O10" s="35">
        <f t="shared" ref="O10:W10" si="4">O20+O21+O22+O23</f>
        <v>5</v>
      </c>
      <c r="P10" s="35">
        <f t="shared" si="4"/>
        <v>1012</v>
      </c>
      <c r="Q10" s="35">
        <f t="shared" si="4"/>
        <v>12305</v>
      </c>
      <c r="R10" s="35">
        <f t="shared" si="4"/>
        <v>733</v>
      </c>
      <c r="S10" s="35">
        <f t="shared" si="4"/>
        <v>279</v>
      </c>
      <c r="T10" s="35">
        <f t="shared" si="4"/>
        <v>1007</v>
      </c>
      <c r="U10" s="35">
        <f t="shared" si="4"/>
        <v>13140</v>
      </c>
      <c r="V10" s="35">
        <f t="shared" si="4"/>
        <v>735</v>
      </c>
      <c r="W10" s="35">
        <f t="shared" si="4"/>
        <v>272</v>
      </c>
      <c r="X10" s="48">
        <v>0.14136213454499469</v>
      </c>
    </row>
    <row r="11" spans="1:24" ht="18.75" customHeight="1" x14ac:dyDescent="0.15">
      <c r="A11" s="2" t="s">
        <v>27</v>
      </c>
      <c r="B11" s="36">
        <f>B12+B13+B14+B15+B16</f>
        <v>-61</v>
      </c>
      <c r="C11" s="36">
        <f>C12+C13+C14+C15+C16</f>
        <v>131</v>
      </c>
      <c r="D11" s="66">
        <f t="shared" si="2"/>
        <v>-0.68229166666666674</v>
      </c>
      <c r="E11" s="36">
        <f>E12+E13+E14+E15+E16</f>
        <v>-1929</v>
      </c>
      <c r="F11" s="66">
        <f t="shared" si="3"/>
        <v>-1.0326552462526766</v>
      </c>
      <c r="G11" s="36">
        <f>G12+G13+G14+G15+G16</f>
        <v>-108</v>
      </c>
      <c r="H11" s="36">
        <f>H12+H13+H14+H15+H16</f>
        <v>80</v>
      </c>
      <c r="I11" s="36">
        <f>I12+I13+I14+I15+I16</f>
        <v>826</v>
      </c>
      <c r="J11" s="36">
        <f>J12+J13+J14+J15+J16</f>
        <v>188</v>
      </c>
      <c r="K11" s="36">
        <f>K12+K13+K14+K15+K16</f>
        <v>2360</v>
      </c>
      <c r="L11" s="50">
        <f t="shared" si="0"/>
        <v>-9.0984817168294896</v>
      </c>
      <c r="M11" s="57">
        <v>6.7396160865403631</v>
      </c>
      <c r="N11" s="57">
        <v>15.838097803369852</v>
      </c>
      <c r="O11" s="36">
        <f t="shared" ref="O11:W11" si="5">O12+O13+O14+O15+O16</f>
        <v>47</v>
      </c>
      <c r="P11" s="36">
        <f t="shared" si="5"/>
        <v>364</v>
      </c>
      <c r="Q11" s="36">
        <f t="shared" si="5"/>
        <v>4036</v>
      </c>
      <c r="R11" s="36">
        <f t="shared" si="5"/>
        <v>209</v>
      </c>
      <c r="S11" s="36">
        <f t="shared" si="5"/>
        <v>155</v>
      </c>
      <c r="T11" s="36">
        <f t="shared" si="5"/>
        <v>317</v>
      </c>
      <c r="U11" s="36">
        <f t="shared" si="5"/>
        <v>4431</v>
      </c>
      <c r="V11" s="36">
        <f t="shared" si="5"/>
        <v>155</v>
      </c>
      <c r="W11" s="36">
        <f t="shared" si="5"/>
        <v>162</v>
      </c>
      <c r="X11" s="53">
        <v>3.9595244508424621</v>
      </c>
    </row>
    <row r="12" spans="1:24" ht="18.75" customHeight="1" x14ac:dyDescent="0.15">
      <c r="A12" s="6" t="s">
        <v>26</v>
      </c>
      <c r="B12" s="35">
        <f>B24</f>
        <v>-8</v>
      </c>
      <c r="C12" s="35">
        <f>C24</f>
        <v>22</v>
      </c>
      <c r="D12" s="65">
        <f t="shared" si="2"/>
        <v>-0.73333333333333339</v>
      </c>
      <c r="E12" s="35">
        <f>E24</f>
        <v>-191</v>
      </c>
      <c r="F12" s="65">
        <f t="shared" si="3"/>
        <v>-1.0437158469945356</v>
      </c>
      <c r="G12" s="35">
        <f>G24</f>
        <v>-4</v>
      </c>
      <c r="H12" s="35">
        <f>H24</f>
        <v>9</v>
      </c>
      <c r="I12" s="35">
        <f>I24</f>
        <v>71</v>
      </c>
      <c r="J12" s="35">
        <f>J24</f>
        <v>13</v>
      </c>
      <c r="K12" s="35">
        <f>K24</f>
        <v>174</v>
      </c>
      <c r="L12" s="48">
        <f t="shared" si="0"/>
        <v>-4.299112203883924</v>
      </c>
      <c r="M12" s="56">
        <v>9.6730024587388286</v>
      </c>
      <c r="N12" s="56">
        <v>13.972114662622753</v>
      </c>
      <c r="O12" s="35">
        <f t="shared" ref="O12:W12" si="6">O24</f>
        <v>-4</v>
      </c>
      <c r="P12" s="35">
        <f t="shared" si="6"/>
        <v>40</v>
      </c>
      <c r="Q12" s="35">
        <f t="shared" si="6"/>
        <v>316</v>
      </c>
      <c r="R12" s="35">
        <f t="shared" si="6"/>
        <v>30</v>
      </c>
      <c r="S12" s="35">
        <f t="shared" si="6"/>
        <v>10</v>
      </c>
      <c r="T12" s="35">
        <f t="shared" si="6"/>
        <v>44</v>
      </c>
      <c r="U12" s="35">
        <f t="shared" si="6"/>
        <v>404</v>
      </c>
      <c r="V12" s="35">
        <f t="shared" si="6"/>
        <v>18</v>
      </c>
      <c r="W12" s="35">
        <f t="shared" si="6"/>
        <v>26</v>
      </c>
      <c r="X12" s="48">
        <v>-4.2991122038839293</v>
      </c>
    </row>
    <row r="13" spans="1:24" ht="18.75" customHeight="1" x14ac:dyDescent="0.15">
      <c r="A13" s="4" t="s">
        <v>25</v>
      </c>
      <c r="B13" s="37">
        <f>B25+B26+B27</f>
        <v>-52</v>
      </c>
      <c r="C13" s="37">
        <f>C25+C26+C27</f>
        <v>-26</v>
      </c>
      <c r="D13" s="67">
        <f t="shared" si="2"/>
        <v>1</v>
      </c>
      <c r="E13" s="37">
        <f>E25+E26+E27</f>
        <v>-518</v>
      </c>
      <c r="F13" s="67">
        <f t="shared" si="3"/>
        <v>-1.1115879828326181</v>
      </c>
      <c r="G13" s="37">
        <f>G25+G26+G27</f>
        <v>-34</v>
      </c>
      <c r="H13" s="37">
        <f>H25+H26+H27</f>
        <v>9</v>
      </c>
      <c r="I13" s="37">
        <f>I25+I26+I27</f>
        <v>126</v>
      </c>
      <c r="J13" s="37">
        <f>J25+J26+J27</f>
        <v>43</v>
      </c>
      <c r="K13" s="37">
        <f>K25+K26+K27</f>
        <v>457</v>
      </c>
      <c r="L13" s="49">
        <f t="shared" si="0"/>
        <v>-15.681091333196026</v>
      </c>
      <c r="M13" s="58">
        <v>4.1508771176107118</v>
      </c>
      <c r="N13" s="58">
        <v>19.831968450806738</v>
      </c>
      <c r="O13" s="37">
        <f t="shared" ref="O13:W13" si="7">O25+O26+O27</f>
        <v>-18</v>
      </c>
      <c r="P13" s="37">
        <f t="shared" si="7"/>
        <v>43</v>
      </c>
      <c r="Q13" s="37">
        <f t="shared" si="7"/>
        <v>644</v>
      </c>
      <c r="R13" s="37">
        <f t="shared" si="7"/>
        <v>31</v>
      </c>
      <c r="S13" s="37">
        <f t="shared" si="7"/>
        <v>12</v>
      </c>
      <c r="T13" s="37">
        <f t="shared" si="7"/>
        <v>61</v>
      </c>
      <c r="U13" s="37">
        <f t="shared" si="7"/>
        <v>831</v>
      </c>
      <c r="V13" s="37">
        <f t="shared" si="7"/>
        <v>30</v>
      </c>
      <c r="W13" s="37">
        <f t="shared" si="7"/>
        <v>31</v>
      </c>
      <c r="X13" s="49">
        <v>-8.3017542352214235</v>
      </c>
    </row>
    <row r="14" spans="1:24" ht="18.75" customHeight="1" x14ac:dyDescent="0.15">
      <c r="A14" s="4" t="s">
        <v>24</v>
      </c>
      <c r="B14" s="37">
        <f>B28+B29+B30+B31</f>
        <v>0</v>
      </c>
      <c r="C14" s="37">
        <f>C28+C29+C30+C31</f>
        <v>34</v>
      </c>
      <c r="D14" s="67">
        <f t="shared" si="2"/>
        <v>-1</v>
      </c>
      <c r="E14" s="37">
        <f>E28+E29+E30+E31</f>
        <v>-573</v>
      </c>
      <c r="F14" s="67">
        <f t="shared" si="3"/>
        <v>-1</v>
      </c>
      <c r="G14" s="37">
        <f>G28+G29+G30+G31</f>
        <v>-31</v>
      </c>
      <c r="H14" s="37">
        <f>H28+H29+H30+H31</f>
        <v>33</v>
      </c>
      <c r="I14" s="37">
        <f>I28+I29+I30+I31</f>
        <v>367</v>
      </c>
      <c r="J14" s="37">
        <f>J28+J29+J30+J31</f>
        <v>64</v>
      </c>
      <c r="K14" s="37">
        <f>K28+K29+K30+K31</f>
        <v>837</v>
      </c>
      <c r="L14" s="49">
        <f t="shared" si="0"/>
        <v>-6.8799125402898991</v>
      </c>
      <c r="M14" s="58">
        <v>7.3237778654698911</v>
      </c>
      <c r="N14" s="58">
        <v>14.20369040575979</v>
      </c>
      <c r="O14" s="37">
        <f t="shared" ref="O14:W14" si="8">O28+O29+O30+O31</f>
        <v>31</v>
      </c>
      <c r="P14" s="37">
        <f t="shared" si="8"/>
        <v>145</v>
      </c>
      <c r="Q14" s="37">
        <f t="shared" si="8"/>
        <v>1526</v>
      </c>
      <c r="R14" s="37">
        <f t="shared" si="8"/>
        <v>78</v>
      </c>
      <c r="S14" s="37">
        <f t="shared" si="8"/>
        <v>67</v>
      </c>
      <c r="T14" s="37">
        <f t="shared" si="8"/>
        <v>114</v>
      </c>
      <c r="U14" s="37">
        <f t="shared" si="8"/>
        <v>1629</v>
      </c>
      <c r="V14" s="37">
        <f t="shared" si="8"/>
        <v>64</v>
      </c>
      <c r="W14" s="37">
        <f t="shared" si="8"/>
        <v>50</v>
      </c>
      <c r="X14" s="49">
        <v>6.8799125402898937</v>
      </c>
    </row>
    <row r="15" spans="1:24" ht="18.75" customHeight="1" x14ac:dyDescent="0.15">
      <c r="A15" s="4" t="s">
        <v>23</v>
      </c>
      <c r="B15" s="37">
        <f>B32+B33+B34+B35</f>
        <v>25</v>
      </c>
      <c r="C15" s="37">
        <f>C32+C33+C34+C35</f>
        <v>92</v>
      </c>
      <c r="D15" s="67">
        <f t="shared" si="2"/>
        <v>-1.3731343283582089</v>
      </c>
      <c r="E15" s="37">
        <f>E32+E33+E34+E35</f>
        <v>-366</v>
      </c>
      <c r="F15" s="67">
        <f t="shared" si="3"/>
        <v>-0.93606138107416881</v>
      </c>
      <c r="G15" s="37">
        <f>G32+G33+G34+G35</f>
        <v>-19</v>
      </c>
      <c r="H15" s="37">
        <f>H32+H33+H34+H35</f>
        <v>26</v>
      </c>
      <c r="I15" s="37">
        <f>I32+I33+I34+I35</f>
        <v>228</v>
      </c>
      <c r="J15" s="37">
        <f>J32+J33+J34+J35</f>
        <v>45</v>
      </c>
      <c r="K15" s="39">
        <f>K32+K33+K34+K35</f>
        <v>635</v>
      </c>
      <c r="L15" s="49">
        <f>M15-N15</f>
        <v>-5.5403852944513075</v>
      </c>
      <c r="M15" s="58">
        <v>7.5815798766175773</v>
      </c>
      <c r="N15" s="58">
        <v>13.121965171068885</v>
      </c>
      <c r="O15" s="39">
        <f t="shared" ref="O15:W15" si="9">O32+O33+O34+O35</f>
        <v>44</v>
      </c>
      <c r="P15" s="37">
        <f t="shared" si="9"/>
        <v>129</v>
      </c>
      <c r="Q15" s="37">
        <f t="shared" si="9"/>
        <v>1293</v>
      </c>
      <c r="R15" s="37">
        <f t="shared" si="9"/>
        <v>66</v>
      </c>
      <c r="S15" s="37">
        <f t="shared" si="9"/>
        <v>63</v>
      </c>
      <c r="T15" s="37">
        <f>T32+T33+T34+T35</f>
        <v>85</v>
      </c>
      <c r="U15" s="37">
        <f t="shared" si="9"/>
        <v>1252</v>
      </c>
      <c r="V15" s="37">
        <f t="shared" si="9"/>
        <v>37</v>
      </c>
      <c r="W15" s="37">
        <f t="shared" si="9"/>
        <v>48</v>
      </c>
      <c r="X15" s="49">
        <v>12.830365945045134</v>
      </c>
    </row>
    <row r="16" spans="1:24" ht="18.75" customHeight="1" x14ac:dyDescent="0.15">
      <c r="A16" s="2" t="s">
        <v>22</v>
      </c>
      <c r="B16" s="36">
        <f>B36+B37+B38</f>
        <v>-26</v>
      </c>
      <c r="C16" s="36">
        <f>C36+C37+C38</f>
        <v>9</v>
      </c>
      <c r="D16" s="66">
        <f t="shared" si="2"/>
        <v>-0.25714285714285712</v>
      </c>
      <c r="E16" s="36">
        <f>E36+E37+E38</f>
        <v>-281</v>
      </c>
      <c r="F16" s="66">
        <f t="shared" si="3"/>
        <v>-1.1019607843137256</v>
      </c>
      <c r="G16" s="36">
        <f>G36+G37+G38</f>
        <v>-20</v>
      </c>
      <c r="H16" s="36">
        <f>H36+H37+H38</f>
        <v>3</v>
      </c>
      <c r="I16" s="36">
        <f>I36+I37+I38</f>
        <v>34</v>
      </c>
      <c r="J16" s="36">
        <f>J36+J37+J38</f>
        <v>23</v>
      </c>
      <c r="K16" s="36">
        <f>K36+K37+K38</f>
        <v>257</v>
      </c>
      <c r="L16" s="50">
        <f t="shared" si="0"/>
        <v>-23.916704343666662</v>
      </c>
      <c r="M16" s="57">
        <v>3.587505651549999</v>
      </c>
      <c r="N16" s="57">
        <v>27.504209995216662</v>
      </c>
      <c r="O16" s="36">
        <f t="shared" ref="O16:W16" si="10">O36+O37+O38</f>
        <v>-6</v>
      </c>
      <c r="P16" s="36">
        <f t="shared" si="10"/>
        <v>7</v>
      </c>
      <c r="Q16" s="36">
        <f t="shared" si="10"/>
        <v>257</v>
      </c>
      <c r="R16" s="36">
        <f t="shared" si="10"/>
        <v>4</v>
      </c>
      <c r="S16" s="36">
        <f t="shared" si="10"/>
        <v>3</v>
      </c>
      <c r="T16" s="36">
        <f t="shared" si="10"/>
        <v>13</v>
      </c>
      <c r="U16" s="36">
        <f t="shared" si="10"/>
        <v>315</v>
      </c>
      <c r="V16" s="36">
        <f t="shared" si="10"/>
        <v>6</v>
      </c>
      <c r="W16" s="36">
        <f t="shared" si="10"/>
        <v>7</v>
      </c>
      <c r="X16" s="53">
        <v>-7.1750113030999962</v>
      </c>
    </row>
    <row r="17" spans="1:24" ht="18.75" customHeight="1" x14ac:dyDescent="0.15">
      <c r="A17" s="6" t="s">
        <v>21</v>
      </c>
      <c r="B17" s="35">
        <f>B12+B13+B20</f>
        <v>-81</v>
      </c>
      <c r="C17" s="35">
        <f>C12+C13+C20</f>
        <v>-1</v>
      </c>
      <c r="D17" s="65">
        <f t="shared" si="2"/>
        <v>1.2499999999999956E-2</v>
      </c>
      <c r="E17" s="35">
        <f>E12+E13+E20</f>
        <v>-1976</v>
      </c>
      <c r="F17" s="65">
        <f t="shared" si="3"/>
        <v>-1.0427440633245382</v>
      </c>
      <c r="G17" s="35">
        <f>G12+G13+G20</f>
        <v>-79</v>
      </c>
      <c r="H17" s="35">
        <f>H12+H13+H20</f>
        <v>138</v>
      </c>
      <c r="I17" s="35">
        <f>I12+I13+I20</f>
        <v>1586</v>
      </c>
      <c r="J17" s="35">
        <f>J12+J13+J20</f>
        <v>217</v>
      </c>
      <c r="K17" s="35">
        <f>K12+K13+K20</f>
        <v>2869</v>
      </c>
      <c r="L17" s="48">
        <f t="shared" si="0"/>
        <v>-4.1254143119185196</v>
      </c>
      <c r="M17" s="56">
        <v>7.2064199372753892</v>
      </c>
      <c r="N17" s="56">
        <v>11.331834249193909</v>
      </c>
      <c r="O17" s="35">
        <f t="shared" ref="O17:W17" si="11">O12+O13+O20</f>
        <v>-2</v>
      </c>
      <c r="P17" s="35">
        <f t="shared" si="11"/>
        <v>473</v>
      </c>
      <c r="Q17" s="35">
        <f t="shared" si="11"/>
        <v>5686</v>
      </c>
      <c r="R17" s="35">
        <f t="shared" si="11"/>
        <v>341</v>
      </c>
      <c r="S17" s="35">
        <f t="shared" si="11"/>
        <v>132</v>
      </c>
      <c r="T17" s="35">
        <f t="shared" si="11"/>
        <v>475</v>
      </c>
      <c r="U17" s="35">
        <f t="shared" si="11"/>
        <v>6379</v>
      </c>
      <c r="V17" s="35">
        <f t="shared" si="11"/>
        <v>342</v>
      </c>
      <c r="W17" s="35">
        <f t="shared" si="11"/>
        <v>133</v>
      </c>
      <c r="X17" s="48">
        <v>-0.10444086865616597</v>
      </c>
    </row>
    <row r="18" spans="1:24" ht="18.75" customHeight="1" x14ac:dyDescent="0.15">
      <c r="A18" s="4" t="s">
        <v>20</v>
      </c>
      <c r="B18" s="37">
        <f>B14+B22</f>
        <v>-33</v>
      </c>
      <c r="C18" s="37">
        <f>C14+C22</f>
        <v>32</v>
      </c>
      <c r="D18" s="67">
        <f t="shared" si="2"/>
        <v>-0.49230769230769234</v>
      </c>
      <c r="E18" s="37">
        <f>E14+E22</f>
        <v>-1044</v>
      </c>
      <c r="F18" s="67">
        <f t="shared" si="3"/>
        <v>-1.032640949554896</v>
      </c>
      <c r="G18" s="37">
        <f>G14+G22</f>
        <v>-66</v>
      </c>
      <c r="H18" s="37">
        <f>H14+H22</f>
        <v>71</v>
      </c>
      <c r="I18" s="37">
        <f>I14+I22</f>
        <v>727</v>
      </c>
      <c r="J18" s="37">
        <f>J14+J22</f>
        <v>137</v>
      </c>
      <c r="K18" s="37">
        <f>K14+K22</f>
        <v>1555</v>
      </c>
      <c r="L18" s="49">
        <f t="shared" si="0"/>
        <v>-7.7652214780417328</v>
      </c>
      <c r="M18" s="58">
        <v>8.3534958324388331</v>
      </c>
      <c r="N18" s="58">
        <v>16.118717310480566</v>
      </c>
      <c r="O18" s="37">
        <f t="shared" ref="O18:W18" si="12">O14+O22</f>
        <v>33</v>
      </c>
      <c r="P18" s="37">
        <f t="shared" si="12"/>
        <v>233</v>
      </c>
      <c r="Q18" s="37">
        <f t="shared" si="12"/>
        <v>2857</v>
      </c>
      <c r="R18" s="37">
        <f t="shared" si="12"/>
        <v>119</v>
      </c>
      <c r="S18" s="37">
        <f t="shared" si="12"/>
        <v>114</v>
      </c>
      <c r="T18" s="37">
        <f t="shared" si="12"/>
        <v>200</v>
      </c>
      <c r="U18" s="37">
        <f t="shared" si="12"/>
        <v>3073</v>
      </c>
      <c r="V18" s="37">
        <f t="shared" si="12"/>
        <v>101</v>
      </c>
      <c r="W18" s="37">
        <f t="shared" si="12"/>
        <v>99</v>
      </c>
      <c r="X18" s="49">
        <v>3.8826107390208691</v>
      </c>
    </row>
    <row r="19" spans="1:24" ht="18.75" customHeight="1" x14ac:dyDescent="0.15">
      <c r="A19" s="2" t="s">
        <v>19</v>
      </c>
      <c r="B19" s="36">
        <f>B15+B16+B21+B23</f>
        <v>-56</v>
      </c>
      <c r="C19" s="36">
        <f>C15+C16+C21+C23</f>
        <v>99</v>
      </c>
      <c r="D19" s="66">
        <f t="shared" si="2"/>
        <v>-0.6387096774193548</v>
      </c>
      <c r="E19" s="36">
        <f>E15+E16+E21+E23</f>
        <v>-1616</v>
      </c>
      <c r="F19" s="66">
        <f t="shared" si="3"/>
        <v>-1.035897435897436</v>
      </c>
      <c r="G19" s="36">
        <f>G15+G16+G21+G23</f>
        <v>-77</v>
      </c>
      <c r="H19" s="36">
        <f>H15+H16+H21+H23</f>
        <v>153</v>
      </c>
      <c r="I19" s="36">
        <f>I15+I16+I21+I23</f>
        <v>1759</v>
      </c>
      <c r="J19" s="36">
        <f>J15+J16+J21+J23</f>
        <v>230</v>
      </c>
      <c r="K19" s="38">
        <f>K15+K16+K21+K23</f>
        <v>3054</v>
      </c>
      <c r="L19" s="50">
        <f t="shared" si="0"/>
        <v>-3.9303289239904711</v>
      </c>
      <c r="M19" s="57">
        <v>7.8096146152018502</v>
      </c>
      <c r="N19" s="57">
        <v>11.739943539192321</v>
      </c>
      <c r="O19" s="38">
        <f t="shared" ref="O19:W19" si="13">O15+O16+O21+O23</f>
        <v>21</v>
      </c>
      <c r="P19" s="38">
        <f>P15+P16+P21+P23</f>
        <v>670</v>
      </c>
      <c r="Q19" s="36">
        <f t="shared" si="13"/>
        <v>7798</v>
      </c>
      <c r="R19" s="36">
        <f t="shared" si="13"/>
        <v>482</v>
      </c>
      <c r="S19" s="36">
        <f t="shared" si="13"/>
        <v>188</v>
      </c>
      <c r="T19" s="36">
        <f t="shared" si="13"/>
        <v>649</v>
      </c>
      <c r="U19" s="36">
        <f t="shared" si="13"/>
        <v>8119</v>
      </c>
      <c r="V19" s="36">
        <f t="shared" si="13"/>
        <v>447</v>
      </c>
      <c r="W19" s="36">
        <f t="shared" si="13"/>
        <v>202</v>
      </c>
      <c r="X19" s="53">
        <v>1.0719078883610393</v>
      </c>
    </row>
    <row r="20" spans="1:24" ht="18.75" customHeight="1" x14ac:dyDescent="0.15">
      <c r="A20" s="5" t="s">
        <v>18</v>
      </c>
      <c r="B20" s="40">
        <f>G20+O20</f>
        <v>-21</v>
      </c>
      <c r="C20" s="40">
        <v>3</v>
      </c>
      <c r="D20" s="68">
        <f t="shared" si="2"/>
        <v>-0.125</v>
      </c>
      <c r="E20" s="40">
        <f>I20-K20+Q20-U20</f>
        <v>-1267</v>
      </c>
      <c r="F20" s="68">
        <f t="shared" si="3"/>
        <v>-1.0168539325842696</v>
      </c>
      <c r="G20" s="40">
        <f>H20-J20</f>
        <v>-41</v>
      </c>
      <c r="H20" s="40">
        <v>120</v>
      </c>
      <c r="I20" s="40">
        <v>1389</v>
      </c>
      <c r="J20" s="40">
        <v>161</v>
      </c>
      <c r="K20" s="40">
        <v>2238</v>
      </c>
      <c r="L20" s="48">
        <f>M20-N20</f>
        <v>-2.5543658319560114</v>
      </c>
      <c r="M20" s="56">
        <v>7.4761926788956474</v>
      </c>
      <c r="N20" s="56">
        <v>10.030558510851659</v>
      </c>
      <c r="O20" s="40">
        <f>P20-T20</f>
        <v>20</v>
      </c>
      <c r="P20" s="40">
        <f>R20+S20</f>
        <v>390</v>
      </c>
      <c r="Q20" s="41">
        <v>4726</v>
      </c>
      <c r="R20" s="41">
        <v>280</v>
      </c>
      <c r="S20" s="41">
        <v>110</v>
      </c>
      <c r="T20" s="41">
        <f>SUM(V20:W20)</f>
        <v>370</v>
      </c>
      <c r="U20" s="41">
        <v>5144</v>
      </c>
      <c r="V20" s="41">
        <v>294</v>
      </c>
      <c r="W20" s="41">
        <v>76</v>
      </c>
      <c r="X20" s="52">
        <v>1.2460321131492762</v>
      </c>
    </row>
    <row r="21" spans="1:24" ht="18.75" customHeight="1" x14ac:dyDescent="0.15">
      <c r="A21" s="3" t="s">
        <v>17</v>
      </c>
      <c r="B21" s="42">
        <f t="shared" ref="B21:B38" si="14">G21+O21</f>
        <v>-9</v>
      </c>
      <c r="C21" s="42">
        <v>15</v>
      </c>
      <c r="D21" s="69">
        <f t="shared" si="2"/>
        <v>-0.625</v>
      </c>
      <c r="E21" s="42">
        <f t="shared" ref="E21:E38" si="15">I21-K21+Q21-U21</f>
        <v>-672</v>
      </c>
      <c r="F21" s="69">
        <f t="shared" si="3"/>
        <v>-1.0135746606334841</v>
      </c>
      <c r="G21" s="42">
        <f t="shared" ref="G21:G38" si="16">H21-J21</f>
        <v>-13</v>
      </c>
      <c r="H21" s="42">
        <v>105</v>
      </c>
      <c r="I21" s="42">
        <v>1278</v>
      </c>
      <c r="J21" s="42">
        <v>118</v>
      </c>
      <c r="K21" s="42">
        <v>1672</v>
      </c>
      <c r="L21" s="49">
        <f t="shared" ref="L21:L38" si="17">M21-N21</f>
        <v>-1.0370224669988648</v>
      </c>
      <c r="M21" s="58">
        <v>8.37595069499082</v>
      </c>
      <c r="N21" s="58">
        <v>9.4129731619896848</v>
      </c>
      <c r="O21" s="42">
        <f t="shared" ref="O21:O38" si="18">P21-T21</f>
        <v>4</v>
      </c>
      <c r="P21" s="42">
        <f t="shared" ref="P21:P38" si="19">R21+S21</f>
        <v>404</v>
      </c>
      <c r="Q21" s="42">
        <v>4895</v>
      </c>
      <c r="R21" s="42">
        <v>314</v>
      </c>
      <c r="S21" s="42">
        <v>90</v>
      </c>
      <c r="T21" s="42">
        <f t="shared" ref="T21:T38" si="20">SUM(V21:W21)</f>
        <v>400</v>
      </c>
      <c r="U21" s="42">
        <v>5173</v>
      </c>
      <c r="V21" s="42">
        <v>291</v>
      </c>
      <c r="W21" s="42">
        <v>109</v>
      </c>
      <c r="X21" s="49">
        <v>0.31908383599965617</v>
      </c>
    </row>
    <row r="22" spans="1:24" ht="18.75" customHeight="1" x14ac:dyDescent="0.15">
      <c r="A22" s="3" t="s">
        <v>16</v>
      </c>
      <c r="B22" s="42">
        <f t="shared" si="14"/>
        <v>-33</v>
      </c>
      <c r="C22" s="42">
        <v>-2</v>
      </c>
      <c r="D22" s="69">
        <f t="shared" si="2"/>
        <v>6.4516129032258007E-2</v>
      </c>
      <c r="E22" s="42">
        <f t="shared" si="15"/>
        <v>-471</v>
      </c>
      <c r="F22" s="69">
        <f t="shared" si="3"/>
        <v>-1.0753424657534247</v>
      </c>
      <c r="G22" s="42">
        <f t="shared" si="16"/>
        <v>-35</v>
      </c>
      <c r="H22" s="42">
        <v>38</v>
      </c>
      <c r="I22" s="42">
        <v>360</v>
      </c>
      <c r="J22" s="42">
        <v>73</v>
      </c>
      <c r="K22" s="42">
        <v>718</v>
      </c>
      <c r="L22" s="49">
        <f t="shared" si="17"/>
        <v>-8.7641005974681221</v>
      </c>
      <c r="M22" s="58">
        <v>9.515309220108243</v>
      </c>
      <c r="N22" s="58">
        <v>18.279409817576365</v>
      </c>
      <c r="O22" s="42">
        <f t="shared" si="18"/>
        <v>2</v>
      </c>
      <c r="P22" s="42">
        <f t="shared" si="19"/>
        <v>88</v>
      </c>
      <c r="Q22" s="42">
        <v>1331</v>
      </c>
      <c r="R22" s="42">
        <v>41</v>
      </c>
      <c r="S22" s="42">
        <v>47</v>
      </c>
      <c r="T22" s="42">
        <f t="shared" si="20"/>
        <v>86</v>
      </c>
      <c r="U22" s="42">
        <v>1444</v>
      </c>
      <c r="V22" s="42">
        <v>37</v>
      </c>
      <c r="W22" s="42">
        <v>49</v>
      </c>
      <c r="X22" s="49">
        <v>0.50080574842674963</v>
      </c>
    </row>
    <row r="23" spans="1:24" ht="18.75" customHeight="1" x14ac:dyDescent="0.15">
      <c r="A23" s="1" t="s">
        <v>15</v>
      </c>
      <c r="B23" s="43">
        <f t="shared" si="14"/>
        <v>-46</v>
      </c>
      <c r="C23" s="43">
        <v>-17</v>
      </c>
      <c r="D23" s="70">
        <f t="shared" si="2"/>
        <v>0.5862068965517242</v>
      </c>
      <c r="E23" s="43">
        <f t="shared" si="15"/>
        <v>-297</v>
      </c>
      <c r="F23" s="70">
        <f t="shared" si="3"/>
        <v>-1.1832669322709164</v>
      </c>
      <c r="G23" s="43">
        <f t="shared" si="16"/>
        <v>-25</v>
      </c>
      <c r="H23" s="43">
        <v>19</v>
      </c>
      <c r="I23" s="43">
        <v>219</v>
      </c>
      <c r="J23" s="43">
        <v>44</v>
      </c>
      <c r="K23" s="44">
        <v>490</v>
      </c>
      <c r="L23" s="50">
        <f t="shared" si="17"/>
        <v>-8.9613918686539833</v>
      </c>
      <c r="M23" s="57">
        <v>6.8106578201770285</v>
      </c>
      <c r="N23" s="57">
        <v>15.772049688831013</v>
      </c>
      <c r="O23" s="44">
        <f t="shared" si="18"/>
        <v>-21</v>
      </c>
      <c r="P23" s="44">
        <f t="shared" si="19"/>
        <v>130</v>
      </c>
      <c r="Q23" s="43">
        <v>1353</v>
      </c>
      <c r="R23" s="43">
        <v>98</v>
      </c>
      <c r="S23" s="43">
        <v>32</v>
      </c>
      <c r="T23" s="43">
        <f t="shared" si="20"/>
        <v>151</v>
      </c>
      <c r="U23" s="43">
        <v>1379</v>
      </c>
      <c r="V23" s="43">
        <v>113</v>
      </c>
      <c r="W23" s="43">
        <v>38</v>
      </c>
      <c r="X23" s="54">
        <v>-7.5275691696693556</v>
      </c>
    </row>
    <row r="24" spans="1:24" ht="18.75" customHeight="1" x14ac:dyDescent="0.15">
      <c r="A24" s="7" t="s">
        <v>14</v>
      </c>
      <c r="B24" s="45">
        <f t="shared" si="14"/>
        <v>-8</v>
      </c>
      <c r="C24" s="45">
        <v>22</v>
      </c>
      <c r="D24" s="71">
        <f t="shared" si="2"/>
        <v>-0.73333333333333339</v>
      </c>
      <c r="E24" s="40">
        <f t="shared" si="15"/>
        <v>-191</v>
      </c>
      <c r="F24" s="71">
        <f t="shared" si="3"/>
        <v>-1.0437158469945356</v>
      </c>
      <c r="G24" s="40">
        <f t="shared" si="16"/>
        <v>-4</v>
      </c>
      <c r="H24" s="45">
        <v>9</v>
      </c>
      <c r="I24" s="45">
        <v>71</v>
      </c>
      <c r="J24" s="45">
        <v>13</v>
      </c>
      <c r="K24" s="46">
        <v>174</v>
      </c>
      <c r="L24" s="51">
        <f t="shared" si="17"/>
        <v>-4.299112203883924</v>
      </c>
      <c r="M24" s="55">
        <v>9.6730024587388286</v>
      </c>
      <c r="N24" s="55">
        <v>13.972114662622753</v>
      </c>
      <c r="O24" s="40">
        <f t="shared" si="18"/>
        <v>-4</v>
      </c>
      <c r="P24" s="45">
        <f t="shared" si="19"/>
        <v>40</v>
      </c>
      <c r="Q24" s="45">
        <v>316</v>
      </c>
      <c r="R24" s="45">
        <v>30</v>
      </c>
      <c r="S24" s="45">
        <v>10</v>
      </c>
      <c r="T24" s="45">
        <f t="shared" si="20"/>
        <v>44</v>
      </c>
      <c r="U24" s="45">
        <v>404</v>
      </c>
      <c r="V24" s="45">
        <v>18</v>
      </c>
      <c r="W24" s="45">
        <v>26</v>
      </c>
      <c r="X24" s="51">
        <v>-4.2991122038839293</v>
      </c>
    </row>
    <row r="25" spans="1:24" ht="18.75" customHeight="1" x14ac:dyDescent="0.15">
      <c r="A25" s="5" t="s">
        <v>13</v>
      </c>
      <c r="B25" s="40">
        <f t="shared" si="14"/>
        <v>-2</v>
      </c>
      <c r="C25" s="40">
        <v>1</v>
      </c>
      <c r="D25" s="68">
        <f t="shared" si="2"/>
        <v>-0.33333333333333337</v>
      </c>
      <c r="E25" s="40">
        <f t="shared" si="15"/>
        <v>-93</v>
      </c>
      <c r="F25" s="68">
        <f t="shared" si="3"/>
        <v>-1.0219780219780219</v>
      </c>
      <c r="G25" s="40">
        <f t="shared" si="16"/>
        <v>-5</v>
      </c>
      <c r="H25" s="40">
        <v>1</v>
      </c>
      <c r="I25" s="40">
        <v>13</v>
      </c>
      <c r="J25" s="40">
        <v>6</v>
      </c>
      <c r="K25" s="40">
        <v>64</v>
      </c>
      <c r="L25" s="48">
        <f t="shared" si="17"/>
        <v>-19.761989842878645</v>
      </c>
      <c r="M25" s="56">
        <v>3.9523979685757289</v>
      </c>
      <c r="N25" s="56">
        <v>23.714387811454372</v>
      </c>
      <c r="O25" s="40">
        <f t="shared" si="18"/>
        <v>3</v>
      </c>
      <c r="P25" s="40">
        <f t="shared" si="19"/>
        <v>8</v>
      </c>
      <c r="Q25" s="40">
        <v>70</v>
      </c>
      <c r="R25" s="40">
        <v>8</v>
      </c>
      <c r="S25" s="40">
        <v>0</v>
      </c>
      <c r="T25" s="40">
        <f t="shared" si="20"/>
        <v>5</v>
      </c>
      <c r="U25" s="40">
        <v>112</v>
      </c>
      <c r="V25" s="40">
        <v>4</v>
      </c>
      <c r="W25" s="40">
        <v>1</v>
      </c>
      <c r="X25" s="52">
        <v>11.85719390572719</v>
      </c>
    </row>
    <row r="26" spans="1:24" ht="18.75" customHeight="1" x14ac:dyDescent="0.15">
      <c r="A26" s="3" t="s">
        <v>12</v>
      </c>
      <c r="B26" s="42">
        <f t="shared" si="14"/>
        <v>-17</v>
      </c>
      <c r="C26" s="42">
        <v>-11</v>
      </c>
      <c r="D26" s="69">
        <f t="shared" si="2"/>
        <v>1.8333333333333335</v>
      </c>
      <c r="E26" s="42">
        <f t="shared" si="15"/>
        <v>-161</v>
      </c>
      <c r="F26" s="69">
        <f t="shared" si="3"/>
        <v>-1.1180555555555556</v>
      </c>
      <c r="G26" s="42">
        <f t="shared" si="16"/>
        <v>-10</v>
      </c>
      <c r="H26" s="42">
        <v>2</v>
      </c>
      <c r="I26" s="42">
        <v>33</v>
      </c>
      <c r="J26" s="42">
        <v>12</v>
      </c>
      <c r="K26" s="42">
        <v>123</v>
      </c>
      <c r="L26" s="49">
        <f t="shared" si="17"/>
        <v>-17.986852350117776</v>
      </c>
      <c r="M26" s="58">
        <v>3.5973704700235549</v>
      </c>
      <c r="N26" s="58">
        <v>21.584222820141331</v>
      </c>
      <c r="O26" s="42">
        <f t="shared" si="18"/>
        <v>-7</v>
      </c>
      <c r="P26" s="42">
        <f t="shared" si="19"/>
        <v>8</v>
      </c>
      <c r="Q26" s="42">
        <v>182</v>
      </c>
      <c r="R26" s="42">
        <v>6</v>
      </c>
      <c r="S26" s="42">
        <v>2</v>
      </c>
      <c r="T26" s="42">
        <f t="shared" si="20"/>
        <v>15</v>
      </c>
      <c r="U26" s="42">
        <v>253</v>
      </c>
      <c r="V26" s="42">
        <v>9</v>
      </c>
      <c r="W26" s="42">
        <v>6</v>
      </c>
      <c r="X26" s="49">
        <v>-12.590796645082445</v>
      </c>
    </row>
    <row r="27" spans="1:24" ht="18.75" customHeight="1" x14ac:dyDescent="0.15">
      <c r="A27" s="1" t="s">
        <v>11</v>
      </c>
      <c r="B27" s="43">
        <f t="shared" si="14"/>
        <v>-33</v>
      </c>
      <c r="C27" s="43">
        <v>-16</v>
      </c>
      <c r="D27" s="70">
        <f t="shared" si="2"/>
        <v>0.94117647058823528</v>
      </c>
      <c r="E27" s="43">
        <f t="shared" si="15"/>
        <v>-264</v>
      </c>
      <c r="F27" s="70">
        <f t="shared" si="3"/>
        <v>-1.1428571428571428</v>
      </c>
      <c r="G27" s="43">
        <f t="shared" si="16"/>
        <v>-19</v>
      </c>
      <c r="H27" s="43">
        <v>6</v>
      </c>
      <c r="I27" s="43">
        <v>80</v>
      </c>
      <c r="J27" s="44">
        <v>25</v>
      </c>
      <c r="K27" s="44">
        <v>270</v>
      </c>
      <c r="L27" s="50">
        <f t="shared" si="17"/>
        <v>-13.978360248647514</v>
      </c>
      <c r="M27" s="57">
        <v>4.4142190258886895</v>
      </c>
      <c r="N27" s="57">
        <v>18.392579274536203</v>
      </c>
      <c r="O27" s="44">
        <f t="shared" si="18"/>
        <v>-14</v>
      </c>
      <c r="P27" s="44">
        <f t="shared" si="19"/>
        <v>27</v>
      </c>
      <c r="Q27" s="47">
        <v>392</v>
      </c>
      <c r="R27" s="47">
        <v>17</v>
      </c>
      <c r="S27" s="47">
        <v>10</v>
      </c>
      <c r="T27" s="47">
        <f t="shared" si="20"/>
        <v>41</v>
      </c>
      <c r="U27" s="47">
        <v>466</v>
      </c>
      <c r="V27" s="47">
        <v>17</v>
      </c>
      <c r="W27" s="47">
        <v>24</v>
      </c>
      <c r="X27" s="54">
        <v>-10.299844393740269</v>
      </c>
    </row>
    <row r="28" spans="1:24" ht="18.75" customHeight="1" x14ac:dyDescent="0.15">
      <c r="A28" s="5" t="s">
        <v>10</v>
      </c>
      <c r="B28" s="40">
        <f t="shared" si="14"/>
        <v>-1</v>
      </c>
      <c r="C28" s="40">
        <v>-2</v>
      </c>
      <c r="D28" s="68">
        <f t="shared" si="2"/>
        <v>-2</v>
      </c>
      <c r="E28" s="40">
        <f t="shared" si="15"/>
        <v>-101</v>
      </c>
      <c r="F28" s="68">
        <f t="shared" si="3"/>
        <v>-1.01</v>
      </c>
      <c r="G28" s="40">
        <f>H28-J28</f>
        <v>-6</v>
      </c>
      <c r="H28" s="40">
        <v>2</v>
      </c>
      <c r="I28" s="40">
        <v>24</v>
      </c>
      <c r="J28" s="40">
        <v>8</v>
      </c>
      <c r="K28" s="40">
        <v>93</v>
      </c>
      <c r="L28" s="48">
        <f t="shared" si="17"/>
        <v>-11.53202110517835</v>
      </c>
      <c r="M28" s="56">
        <v>3.84400703505945</v>
      </c>
      <c r="N28" s="56">
        <v>15.3760281402378</v>
      </c>
      <c r="O28" s="40">
        <f t="shared" si="18"/>
        <v>5</v>
      </c>
      <c r="P28" s="40">
        <f t="shared" si="19"/>
        <v>18</v>
      </c>
      <c r="Q28" s="40">
        <v>159</v>
      </c>
      <c r="R28" s="40">
        <v>3</v>
      </c>
      <c r="S28" s="40">
        <v>15</v>
      </c>
      <c r="T28" s="40">
        <f t="shared" si="20"/>
        <v>13</v>
      </c>
      <c r="U28" s="40">
        <v>191</v>
      </c>
      <c r="V28" s="40">
        <v>8</v>
      </c>
      <c r="W28" s="40">
        <v>5</v>
      </c>
      <c r="X28" s="48">
        <v>9.6100175876486276</v>
      </c>
    </row>
    <row r="29" spans="1:24" ht="18.75" customHeight="1" x14ac:dyDescent="0.15">
      <c r="A29" s="3" t="s">
        <v>9</v>
      </c>
      <c r="B29" s="42">
        <f t="shared" si="14"/>
        <v>0</v>
      </c>
      <c r="C29" s="42">
        <v>-2</v>
      </c>
      <c r="D29" s="69">
        <f t="shared" si="2"/>
        <v>-1</v>
      </c>
      <c r="E29" s="42">
        <f t="shared" si="15"/>
        <v>-85</v>
      </c>
      <c r="F29" s="69">
        <f t="shared" si="3"/>
        <v>-1</v>
      </c>
      <c r="G29" s="42">
        <f t="shared" si="16"/>
        <v>-1</v>
      </c>
      <c r="H29" s="42">
        <v>11</v>
      </c>
      <c r="I29" s="42">
        <v>135</v>
      </c>
      <c r="J29" s="42">
        <v>12</v>
      </c>
      <c r="K29" s="42">
        <v>247</v>
      </c>
      <c r="L29" s="49">
        <f t="shared" si="17"/>
        <v>-0.7305903169761141</v>
      </c>
      <c r="M29" s="58">
        <v>8.0364934867372853</v>
      </c>
      <c r="N29" s="58">
        <v>8.7670838037133993</v>
      </c>
      <c r="O29" s="41">
        <f t="shared" si="18"/>
        <v>1</v>
      </c>
      <c r="P29" s="41">
        <f t="shared" si="19"/>
        <v>37</v>
      </c>
      <c r="Q29" s="42">
        <v>563</v>
      </c>
      <c r="R29" s="42">
        <v>21</v>
      </c>
      <c r="S29" s="42">
        <v>16</v>
      </c>
      <c r="T29" s="42">
        <f t="shared" si="20"/>
        <v>36</v>
      </c>
      <c r="U29" s="42">
        <v>536</v>
      </c>
      <c r="V29" s="42">
        <v>20</v>
      </c>
      <c r="W29" s="42">
        <v>16</v>
      </c>
      <c r="X29" s="49">
        <v>0.73059031697611942</v>
      </c>
    </row>
    <row r="30" spans="1:24" ht="18.75" customHeight="1" x14ac:dyDescent="0.15">
      <c r="A30" s="3" t="s">
        <v>8</v>
      </c>
      <c r="B30" s="42">
        <f t="shared" si="14"/>
        <v>-2</v>
      </c>
      <c r="C30" s="42">
        <v>31</v>
      </c>
      <c r="D30" s="69">
        <f t="shared" si="2"/>
        <v>-0.93939393939393945</v>
      </c>
      <c r="E30" s="42">
        <f t="shared" si="15"/>
        <v>-234</v>
      </c>
      <c r="F30" s="69">
        <f t="shared" si="3"/>
        <v>-1.0086206896551724</v>
      </c>
      <c r="G30" s="42">
        <f t="shared" si="16"/>
        <v>-9</v>
      </c>
      <c r="H30" s="42">
        <v>8</v>
      </c>
      <c r="I30" s="42">
        <v>114</v>
      </c>
      <c r="J30" s="42">
        <v>17</v>
      </c>
      <c r="K30" s="42">
        <v>281</v>
      </c>
      <c r="L30" s="52">
        <f t="shared" si="17"/>
        <v>-6.4090807992913925</v>
      </c>
      <c r="M30" s="59">
        <v>5.6969607104812363</v>
      </c>
      <c r="N30" s="59">
        <v>12.106041509772629</v>
      </c>
      <c r="O30" s="42">
        <f t="shared" si="18"/>
        <v>7</v>
      </c>
      <c r="P30" s="42">
        <f t="shared" si="19"/>
        <v>53</v>
      </c>
      <c r="Q30" s="42">
        <v>466</v>
      </c>
      <c r="R30" s="42">
        <v>39</v>
      </c>
      <c r="S30" s="42">
        <v>14</v>
      </c>
      <c r="T30" s="42">
        <f t="shared" si="20"/>
        <v>46</v>
      </c>
      <c r="U30" s="42">
        <v>533</v>
      </c>
      <c r="V30" s="42">
        <v>28</v>
      </c>
      <c r="W30" s="42">
        <v>18</v>
      </c>
      <c r="X30" s="49">
        <v>4.9848406216710828</v>
      </c>
    </row>
    <row r="31" spans="1:24" ht="18.75" customHeight="1" x14ac:dyDescent="0.15">
      <c r="A31" s="1" t="s">
        <v>7</v>
      </c>
      <c r="B31" s="43">
        <f t="shared" si="14"/>
        <v>3</v>
      </c>
      <c r="C31" s="43">
        <v>7</v>
      </c>
      <c r="D31" s="70">
        <f t="shared" si="2"/>
        <v>-1.75</v>
      </c>
      <c r="E31" s="43">
        <f t="shared" si="15"/>
        <v>-153</v>
      </c>
      <c r="F31" s="70">
        <f t="shared" si="3"/>
        <v>-0.98076923076923073</v>
      </c>
      <c r="G31" s="43">
        <f t="shared" si="16"/>
        <v>-15</v>
      </c>
      <c r="H31" s="43">
        <v>12</v>
      </c>
      <c r="I31" s="43">
        <v>94</v>
      </c>
      <c r="J31" s="43">
        <v>27</v>
      </c>
      <c r="K31" s="44">
        <v>216</v>
      </c>
      <c r="L31" s="50">
        <f t="shared" si="17"/>
        <v>-12.37044919981834</v>
      </c>
      <c r="M31" s="57">
        <v>9.8963593598546726</v>
      </c>
      <c r="N31" s="57">
        <v>22.266808559673013</v>
      </c>
      <c r="O31" s="43">
        <f t="shared" si="18"/>
        <v>18</v>
      </c>
      <c r="P31" s="43">
        <f t="shared" si="19"/>
        <v>37</v>
      </c>
      <c r="Q31" s="43">
        <v>338</v>
      </c>
      <c r="R31" s="43">
        <v>15</v>
      </c>
      <c r="S31" s="43">
        <v>22</v>
      </c>
      <c r="T31" s="43">
        <f t="shared" si="20"/>
        <v>19</v>
      </c>
      <c r="U31" s="43">
        <v>369</v>
      </c>
      <c r="V31" s="43">
        <v>8</v>
      </c>
      <c r="W31" s="43">
        <v>11</v>
      </c>
      <c r="X31" s="53">
        <v>14.844539039782012</v>
      </c>
    </row>
    <row r="32" spans="1:24" ht="18.75" customHeight="1" x14ac:dyDescent="0.15">
      <c r="A32" s="5" t="s">
        <v>6</v>
      </c>
      <c r="B32" s="40">
        <f t="shared" si="14"/>
        <v>-4</v>
      </c>
      <c r="C32" s="40">
        <v>-12</v>
      </c>
      <c r="D32" s="68">
        <f t="shared" si="2"/>
        <v>-1.5</v>
      </c>
      <c r="E32" s="40">
        <f t="shared" si="15"/>
        <v>-18</v>
      </c>
      <c r="F32" s="68">
        <f t="shared" si="3"/>
        <v>-1.2857142857142856</v>
      </c>
      <c r="G32" s="40">
        <f t="shared" si="16"/>
        <v>4</v>
      </c>
      <c r="H32" s="40">
        <v>5</v>
      </c>
      <c r="I32" s="40">
        <v>35</v>
      </c>
      <c r="J32" s="40">
        <v>1</v>
      </c>
      <c r="K32" s="40">
        <v>36</v>
      </c>
      <c r="L32" s="48">
        <f t="shared" si="17"/>
        <v>13.429362473210261</v>
      </c>
      <c r="M32" s="56">
        <v>16.786703091512827</v>
      </c>
      <c r="N32" s="56">
        <v>3.3573406183025654</v>
      </c>
      <c r="O32" s="40">
        <f t="shared" si="18"/>
        <v>-8</v>
      </c>
      <c r="P32" s="40">
        <f t="shared" si="19"/>
        <v>9</v>
      </c>
      <c r="Q32" s="41">
        <v>212</v>
      </c>
      <c r="R32" s="41">
        <v>2</v>
      </c>
      <c r="S32" s="41">
        <v>7</v>
      </c>
      <c r="T32" s="41">
        <f t="shared" si="20"/>
        <v>17</v>
      </c>
      <c r="U32" s="41">
        <v>229</v>
      </c>
      <c r="V32" s="41">
        <v>10</v>
      </c>
      <c r="W32" s="41">
        <v>7</v>
      </c>
      <c r="X32" s="52">
        <v>-26.858724946420516</v>
      </c>
    </row>
    <row r="33" spans="1:24" ht="18.75" customHeight="1" x14ac:dyDescent="0.15">
      <c r="A33" s="3" t="s">
        <v>5</v>
      </c>
      <c r="B33" s="42">
        <f t="shared" si="14"/>
        <v>-5</v>
      </c>
      <c r="C33" s="42">
        <v>5</v>
      </c>
      <c r="D33" s="69">
        <f t="shared" si="2"/>
        <v>-0.5</v>
      </c>
      <c r="E33" s="42">
        <f t="shared" si="15"/>
        <v>-141</v>
      </c>
      <c r="F33" s="69">
        <f t="shared" si="3"/>
        <v>-1.036764705882353</v>
      </c>
      <c r="G33" s="42">
        <f t="shared" si="16"/>
        <v>-12</v>
      </c>
      <c r="H33" s="42">
        <v>7</v>
      </c>
      <c r="I33" s="42">
        <v>78</v>
      </c>
      <c r="J33" s="42">
        <v>19</v>
      </c>
      <c r="K33" s="42">
        <v>275</v>
      </c>
      <c r="L33" s="49">
        <f t="shared" si="17"/>
        <v>-8.9925103475461547</v>
      </c>
      <c r="M33" s="58">
        <v>5.2456310360685894</v>
      </c>
      <c r="N33" s="58">
        <v>14.238141383614744</v>
      </c>
      <c r="O33" s="42">
        <f t="shared" si="18"/>
        <v>7</v>
      </c>
      <c r="P33" s="42">
        <f t="shared" si="19"/>
        <v>42</v>
      </c>
      <c r="Q33" s="42">
        <v>479</v>
      </c>
      <c r="R33" s="42">
        <v>19</v>
      </c>
      <c r="S33" s="42">
        <v>23</v>
      </c>
      <c r="T33" s="42">
        <f t="shared" si="20"/>
        <v>35</v>
      </c>
      <c r="U33" s="42">
        <v>423</v>
      </c>
      <c r="V33" s="42">
        <v>13</v>
      </c>
      <c r="W33" s="42">
        <v>22</v>
      </c>
      <c r="X33" s="49">
        <v>5.2456310360685912</v>
      </c>
    </row>
    <row r="34" spans="1:24" ht="18.75" customHeight="1" x14ac:dyDescent="0.15">
      <c r="A34" s="3" t="s">
        <v>4</v>
      </c>
      <c r="B34" s="42">
        <f t="shared" si="14"/>
        <v>27</v>
      </c>
      <c r="C34" s="42">
        <v>72</v>
      </c>
      <c r="D34" s="69">
        <f t="shared" si="2"/>
        <v>-1.6</v>
      </c>
      <c r="E34" s="42">
        <f t="shared" si="15"/>
        <v>-128</v>
      </c>
      <c r="F34" s="69">
        <f t="shared" si="3"/>
        <v>-0.82580645161290323</v>
      </c>
      <c r="G34" s="42">
        <f t="shared" si="16"/>
        <v>-7</v>
      </c>
      <c r="H34" s="42">
        <v>8</v>
      </c>
      <c r="I34" s="42">
        <v>44</v>
      </c>
      <c r="J34" s="42">
        <v>15</v>
      </c>
      <c r="K34" s="42">
        <v>164</v>
      </c>
      <c r="L34" s="49">
        <f t="shared" si="17"/>
        <v>-7.8606919254849501</v>
      </c>
      <c r="M34" s="58">
        <v>8.9836479148399384</v>
      </c>
      <c r="N34" s="58">
        <v>16.844339840324889</v>
      </c>
      <c r="O34" s="42">
        <f>P34-T34</f>
        <v>34</v>
      </c>
      <c r="P34" s="42">
        <f t="shared" si="19"/>
        <v>52</v>
      </c>
      <c r="Q34" s="42">
        <v>283</v>
      </c>
      <c r="R34" s="42">
        <v>37</v>
      </c>
      <c r="S34" s="42">
        <v>15</v>
      </c>
      <c r="T34" s="42">
        <f t="shared" si="20"/>
        <v>18</v>
      </c>
      <c r="U34" s="42">
        <v>291</v>
      </c>
      <c r="V34" s="42">
        <v>8</v>
      </c>
      <c r="W34" s="42">
        <v>10</v>
      </c>
      <c r="X34" s="49">
        <v>38.180503638069744</v>
      </c>
    </row>
    <row r="35" spans="1:24" ht="18.75" customHeight="1" x14ac:dyDescent="0.15">
      <c r="A35" s="1" t="s">
        <v>3</v>
      </c>
      <c r="B35" s="43">
        <f t="shared" si="14"/>
        <v>7</v>
      </c>
      <c r="C35" s="43">
        <v>27</v>
      </c>
      <c r="D35" s="70">
        <f t="shared" si="2"/>
        <v>-1.35</v>
      </c>
      <c r="E35" s="43">
        <f t="shared" si="15"/>
        <v>-79</v>
      </c>
      <c r="F35" s="70">
        <f t="shared" si="3"/>
        <v>-0.91860465116279066</v>
      </c>
      <c r="G35" s="43">
        <f t="shared" si="16"/>
        <v>-4</v>
      </c>
      <c r="H35" s="43">
        <v>6</v>
      </c>
      <c r="I35" s="43">
        <v>71</v>
      </c>
      <c r="J35" s="43">
        <v>10</v>
      </c>
      <c r="K35" s="44">
        <v>160</v>
      </c>
      <c r="L35" s="50">
        <f t="shared" si="17"/>
        <v>-4.412289131867003</v>
      </c>
      <c r="M35" s="57">
        <v>6.6184336978005041</v>
      </c>
      <c r="N35" s="57">
        <v>11.030722829667507</v>
      </c>
      <c r="O35" s="44">
        <f t="shared" si="18"/>
        <v>11</v>
      </c>
      <c r="P35" s="44">
        <f t="shared" si="19"/>
        <v>26</v>
      </c>
      <c r="Q35" s="47">
        <v>319</v>
      </c>
      <c r="R35" s="47">
        <v>8</v>
      </c>
      <c r="S35" s="47">
        <v>18</v>
      </c>
      <c r="T35" s="47">
        <f t="shared" si="20"/>
        <v>15</v>
      </c>
      <c r="U35" s="47">
        <v>309</v>
      </c>
      <c r="V35" s="47">
        <v>6</v>
      </c>
      <c r="W35" s="47">
        <v>9</v>
      </c>
      <c r="X35" s="54">
        <v>12.133795112634257</v>
      </c>
    </row>
    <row r="36" spans="1:24" ht="18.75" customHeight="1" x14ac:dyDescent="0.15">
      <c r="A36" s="5" t="s">
        <v>2</v>
      </c>
      <c r="B36" s="40">
        <f t="shared" si="14"/>
        <v>-8</v>
      </c>
      <c r="C36" s="40">
        <v>9</v>
      </c>
      <c r="D36" s="68">
        <f t="shared" si="2"/>
        <v>-0.52941176470588236</v>
      </c>
      <c r="E36" s="40">
        <f t="shared" si="15"/>
        <v>-124</v>
      </c>
      <c r="F36" s="68">
        <f t="shared" si="3"/>
        <v>-1.0689655172413792</v>
      </c>
      <c r="G36" s="40">
        <f t="shared" si="16"/>
        <v>-6</v>
      </c>
      <c r="H36" s="40">
        <v>2</v>
      </c>
      <c r="I36" s="40">
        <v>18</v>
      </c>
      <c r="J36" s="40">
        <v>8</v>
      </c>
      <c r="K36" s="40">
        <v>128</v>
      </c>
      <c r="L36" s="48">
        <f t="shared" si="17"/>
        <v>-16.784310118869701</v>
      </c>
      <c r="M36" s="56">
        <v>5.594770039623234</v>
      </c>
      <c r="N36" s="56">
        <v>22.379080158492936</v>
      </c>
      <c r="O36" s="40">
        <f t="shared" si="18"/>
        <v>-2</v>
      </c>
      <c r="P36" s="40">
        <f t="shared" si="19"/>
        <v>4</v>
      </c>
      <c r="Q36" s="40">
        <v>103</v>
      </c>
      <c r="R36" s="40">
        <v>3</v>
      </c>
      <c r="S36" s="40">
        <v>1</v>
      </c>
      <c r="T36" s="40">
        <f t="shared" si="20"/>
        <v>6</v>
      </c>
      <c r="U36" s="40">
        <v>117</v>
      </c>
      <c r="V36" s="40">
        <v>3</v>
      </c>
      <c r="W36" s="40">
        <v>3</v>
      </c>
      <c r="X36" s="48">
        <v>-5.5947700396232332</v>
      </c>
    </row>
    <row r="37" spans="1:24" ht="18.75" customHeight="1" x14ac:dyDescent="0.15">
      <c r="A37" s="3" t="s">
        <v>1</v>
      </c>
      <c r="B37" s="42">
        <f t="shared" si="14"/>
        <v>-10</v>
      </c>
      <c r="C37" s="42">
        <v>2</v>
      </c>
      <c r="D37" s="69">
        <f t="shared" si="2"/>
        <v>-0.16666666666666663</v>
      </c>
      <c r="E37" s="42">
        <f t="shared" si="15"/>
        <v>-89</v>
      </c>
      <c r="F37" s="69">
        <f t="shared" si="3"/>
        <v>-1.1265822784810127</v>
      </c>
      <c r="G37" s="42">
        <f t="shared" si="16"/>
        <v>-6</v>
      </c>
      <c r="H37" s="42">
        <v>1</v>
      </c>
      <c r="I37" s="42">
        <v>10</v>
      </c>
      <c r="J37" s="42">
        <v>7</v>
      </c>
      <c r="K37" s="42">
        <v>74</v>
      </c>
      <c r="L37" s="49">
        <f t="shared" si="17"/>
        <v>-24.260014179369019</v>
      </c>
      <c r="M37" s="58">
        <v>4.0433356965615026</v>
      </c>
      <c r="N37" s="58">
        <v>28.303349875930522</v>
      </c>
      <c r="O37" s="42">
        <f>P37-T37</f>
        <v>-4</v>
      </c>
      <c r="P37" s="41">
        <f t="shared" si="19"/>
        <v>0</v>
      </c>
      <c r="Q37" s="42">
        <v>87</v>
      </c>
      <c r="R37" s="42">
        <v>0</v>
      </c>
      <c r="S37" s="42">
        <v>0</v>
      </c>
      <c r="T37" s="42">
        <f t="shared" si="20"/>
        <v>4</v>
      </c>
      <c r="U37" s="42">
        <v>112</v>
      </c>
      <c r="V37" s="42">
        <v>0</v>
      </c>
      <c r="W37" s="42">
        <v>4</v>
      </c>
      <c r="X37" s="49">
        <v>-16.17334278624601</v>
      </c>
    </row>
    <row r="38" spans="1:24" ht="18.75" customHeight="1" x14ac:dyDescent="0.15">
      <c r="A38" s="1" t="s">
        <v>0</v>
      </c>
      <c r="B38" s="43">
        <f t="shared" si="14"/>
        <v>-8</v>
      </c>
      <c r="C38" s="43">
        <v>-2</v>
      </c>
      <c r="D38" s="70">
        <f t="shared" si="2"/>
        <v>0.33333333333333326</v>
      </c>
      <c r="E38" s="43">
        <f t="shared" si="15"/>
        <v>-68</v>
      </c>
      <c r="F38" s="70">
        <f t="shared" si="3"/>
        <v>-1.1333333333333333</v>
      </c>
      <c r="G38" s="43">
        <f t="shared" si="16"/>
        <v>-8</v>
      </c>
      <c r="H38" s="43">
        <v>0</v>
      </c>
      <c r="I38" s="43">
        <v>6</v>
      </c>
      <c r="J38" s="43">
        <v>8</v>
      </c>
      <c r="K38" s="44">
        <v>55</v>
      </c>
      <c r="L38" s="50">
        <f t="shared" si="17"/>
        <v>-34.566439775081385</v>
      </c>
      <c r="M38" s="57">
        <v>0</v>
      </c>
      <c r="N38" s="57">
        <v>34.566439775081385</v>
      </c>
      <c r="O38" s="44">
        <f t="shared" si="18"/>
        <v>0</v>
      </c>
      <c r="P38" s="43">
        <f t="shared" si="19"/>
        <v>3</v>
      </c>
      <c r="Q38" s="43">
        <v>67</v>
      </c>
      <c r="R38" s="43">
        <v>1</v>
      </c>
      <c r="S38" s="43">
        <v>2</v>
      </c>
      <c r="T38" s="43">
        <f t="shared" si="20"/>
        <v>3</v>
      </c>
      <c r="U38" s="43">
        <v>86</v>
      </c>
      <c r="V38" s="43">
        <v>3</v>
      </c>
      <c r="W38" s="43">
        <v>0</v>
      </c>
      <c r="X38" s="53">
        <v>0</v>
      </c>
    </row>
    <row r="39" spans="1:24" x14ac:dyDescent="0.15">
      <c r="A39" s="60" t="s">
        <v>60</v>
      </c>
      <c r="F39" s="72"/>
    </row>
    <row r="40" spans="1:24" x14ac:dyDescent="0.15">
      <c r="A40" s="60" t="s">
        <v>61</v>
      </c>
    </row>
    <row r="41" spans="1:24" x14ac:dyDescent="0.15">
      <c r="A41" s="60" t="s">
        <v>62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V9" sqref="V9:V38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-29</v>
      </c>
      <c r="C9" s="34">
        <f t="shared" si="0"/>
        <v>136</v>
      </c>
      <c r="D9" s="34">
        <f t="shared" si="0"/>
        <v>-2107</v>
      </c>
      <c r="E9" s="34">
        <f t="shared" si="0"/>
        <v>-81</v>
      </c>
      <c r="F9" s="34">
        <f t="shared" si="0"/>
        <v>184</v>
      </c>
      <c r="G9" s="34">
        <f t="shared" si="0"/>
        <v>2119</v>
      </c>
      <c r="H9" s="34">
        <f t="shared" si="0"/>
        <v>265</v>
      </c>
      <c r="I9" s="34">
        <f>I10+I11</f>
        <v>3546</v>
      </c>
      <c r="J9" s="51">
        <f>K9-L9</f>
        <v>-3.5861836407436094</v>
      </c>
      <c r="K9" s="51">
        <v>8.1463924678620199</v>
      </c>
      <c r="L9" s="51">
        <v>11.732576108605629</v>
      </c>
      <c r="M9" s="34">
        <f t="shared" ref="M9:U9" si="1">M10+M11</f>
        <v>52</v>
      </c>
      <c r="N9" s="34">
        <f t="shared" si="1"/>
        <v>713</v>
      </c>
      <c r="O9" s="34">
        <f t="shared" si="1"/>
        <v>8464</v>
      </c>
      <c r="P9" s="34">
        <f t="shared" si="1"/>
        <v>512</v>
      </c>
      <c r="Q9" s="34">
        <f t="shared" si="1"/>
        <v>201</v>
      </c>
      <c r="R9" s="34">
        <f>R10+R11</f>
        <v>661</v>
      </c>
      <c r="S9" s="34">
        <f t="shared" si="1"/>
        <v>9144</v>
      </c>
      <c r="T9" s="34">
        <f t="shared" si="1"/>
        <v>460</v>
      </c>
      <c r="U9" s="34">
        <f t="shared" si="1"/>
        <v>201</v>
      </c>
      <c r="V9" s="51">
        <v>2.3022413496131762</v>
      </c>
    </row>
    <row r="10" spans="1:22" ht="15" customHeight="1" x14ac:dyDescent="0.15">
      <c r="A10" s="6" t="s">
        <v>28</v>
      </c>
      <c r="B10" s="35">
        <f t="shared" ref="B10:I10" si="2">B20+B21+B22+B23</f>
        <v>-28</v>
      </c>
      <c r="C10" s="35">
        <f t="shared" si="2"/>
        <v>25</v>
      </c>
      <c r="D10" s="35">
        <f t="shared" si="2"/>
        <v>-1201</v>
      </c>
      <c r="E10" s="35">
        <f t="shared" si="2"/>
        <v>-52</v>
      </c>
      <c r="F10" s="35">
        <f t="shared" si="2"/>
        <v>143</v>
      </c>
      <c r="G10" s="35">
        <f t="shared" si="2"/>
        <v>1697</v>
      </c>
      <c r="H10" s="35">
        <f t="shared" si="2"/>
        <v>195</v>
      </c>
      <c r="I10" s="35">
        <f t="shared" si="2"/>
        <v>2443</v>
      </c>
      <c r="J10" s="48">
        <f t="shared" ref="J10:J38" si="3">K10-L10</f>
        <v>-3.064201313828784</v>
      </c>
      <c r="K10" s="48">
        <v>8.4265536130291512</v>
      </c>
      <c r="L10" s="48">
        <v>11.490754926857935</v>
      </c>
      <c r="M10" s="35">
        <f t="shared" ref="M10:U10" si="4">M20+M21+M22+M23</f>
        <v>24</v>
      </c>
      <c r="N10" s="35">
        <f t="shared" si="4"/>
        <v>547</v>
      </c>
      <c r="O10" s="35">
        <f t="shared" si="4"/>
        <v>6605</v>
      </c>
      <c r="P10" s="35">
        <f t="shared" si="4"/>
        <v>415</v>
      </c>
      <c r="Q10" s="35">
        <f t="shared" si="4"/>
        <v>132</v>
      </c>
      <c r="R10" s="35">
        <f t="shared" si="4"/>
        <v>523</v>
      </c>
      <c r="S10" s="35">
        <f t="shared" si="4"/>
        <v>7060</v>
      </c>
      <c r="T10" s="35">
        <f t="shared" si="4"/>
        <v>396</v>
      </c>
      <c r="U10" s="35">
        <f t="shared" si="4"/>
        <v>127</v>
      </c>
      <c r="V10" s="48">
        <v>1.4142467602286679</v>
      </c>
    </row>
    <row r="11" spans="1:22" ht="15" customHeight="1" x14ac:dyDescent="0.15">
      <c r="A11" s="2" t="s">
        <v>27</v>
      </c>
      <c r="B11" s="36">
        <f t="shared" ref="B11:I11" si="5">B12+B13+B14+B15+B16</f>
        <v>-1</v>
      </c>
      <c r="C11" s="36">
        <f t="shared" si="5"/>
        <v>111</v>
      </c>
      <c r="D11" s="36">
        <f t="shared" si="5"/>
        <v>-906</v>
      </c>
      <c r="E11" s="36">
        <f t="shared" si="5"/>
        <v>-29</v>
      </c>
      <c r="F11" s="36">
        <f t="shared" si="5"/>
        <v>41</v>
      </c>
      <c r="G11" s="36">
        <f t="shared" si="5"/>
        <v>422</v>
      </c>
      <c r="H11" s="36">
        <f t="shared" si="5"/>
        <v>70</v>
      </c>
      <c r="I11" s="36">
        <f t="shared" si="5"/>
        <v>1103</v>
      </c>
      <c r="J11" s="53">
        <f t="shared" si="3"/>
        <v>-5.1633390730867363</v>
      </c>
      <c r="K11" s="53">
        <v>7.2998931722950386</v>
      </c>
      <c r="L11" s="53">
        <v>12.463232245381775</v>
      </c>
      <c r="M11" s="36">
        <f t="shared" ref="M11:U11" si="6">M12+M13+M14+M15+M16</f>
        <v>28</v>
      </c>
      <c r="N11" s="36">
        <f t="shared" si="6"/>
        <v>166</v>
      </c>
      <c r="O11" s="36">
        <f t="shared" si="6"/>
        <v>1859</v>
      </c>
      <c r="P11" s="36">
        <f t="shared" si="6"/>
        <v>97</v>
      </c>
      <c r="Q11" s="36">
        <f t="shared" si="6"/>
        <v>69</v>
      </c>
      <c r="R11" s="36">
        <f t="shared" si="6"/>
        <v>138</v>
      </c>
      <c r="S11" s="36">
        <f t="shared" si="6"/>
        <v>2084</v>
      </c>
      <c r="T11" s="36">
        <f t="shared" si="6"/>
        <v>64</v>
      </c>
      <c r="U11" s="36">
        <f t="shared" si="6"/>
        <v>74</v>
      </c>
      <c r="V11" s="53">
        <v>4.9852928981527107</v>
      </c>
    </row>
    <row r="12" spans="1:22" ht="15" customHeight="1" x14ac:dyDescent="0.15">
      <c r="A12" s="6" t="s">
        <v>26</v>
      </c>
      <c r="B12" s="35">
        <f t="shared" ref="B12:I12" si="7">B24</f>
        <v>9</v>
      </c>
      <c r="C12" s="35">
        <f t="shared" si="7"/>
        <v>25</v>
      </c>
      <c r="D12" s="35">
        <f t="shared" si="7"/>
        <v>-69</v>
      </c>
      <c r="E12" s="35">
        <f t="shared" si="7"/>
        <v>0</v>
      </c>
      <c r="F12" s="35">
        <f t="shared" si="7"/>
        <v>4</v>
      </c>
      <c r="G12" s="35">
        <f t="shared" si="7"/>
        <v>37</v>
      </c>
      <c r="H12" s="35">
        <f t="shared" si="7"/>
        <v>4</v>
      </c>
      <c r="I12" s="35">
        <f t="shared" si="7"/>
        <v>80</v>
      </c>
      <c r="J12" s="48">
        <f t="shared" si="3"/>
        <v>0</v>
      </c>
      <c r="K12" s="48">
        <v>9.0258287070809473</v>
      </c>
      <c r="L12" s="48">
        <v>9.0258287070809473</v>
      </c>
      <c r="M12" s="35">
        <f t="shared" ref="M12:U12" si="8">M24</f>
        <v>9</v>
      </c>
      <c r="N12" s="35">
        <f t="shared" si="8"/>
        <v>27</v>
      </c>
      <c r="O12" s="35">
        <f t="shared" si="8"/>
        <v>156</v>
      </c>
      <c r="P12" s="35">
        <f t="shared" si="8"/>
        <v>21</v>
      </c>
      <c r="Q12" s="35">
        <f t="shared" si="8"/>
        <v>6</v>
      </c>
      <c r="R12" s="35">
        <f t="shared" si="8"/>
        <v>18</v>
      </c>
      <c r="S12" s="35">
        <f t="shared" si="8"/>
        <v>182</v>
      </c>
      <c r="T12" s="35">
        <f t="shared" si="8"/>
        <v>6</v>
      </c>
      <c r="U12" s="35">
        <f t="shared" si="8"/>
        <v>12</v>
      </c>
      <c r="V12" s="48">
        <v>20.308114590932135</v>
      </c>
    </row>
    <row r="13" spans="1:22" ht="15" customHeight="1" x14ac:dyDescent="0.15">
      <c r="A13" s="4" t="s">
        <v>25</v>
      </c>
      <c r="B13" s="37">
        <f t="shared" ref="B13:I13" si="9">B25+B26+B27</f>
        <v>-21</v>
      </c>
      <c r="C13" s="37">
        <f t="shared" si="9"/>
        <v>-10</v>
      </c>
      <c r="D13" s="37">
        <f t="shared" si="9"/>
        <v>-266</v>
      </c>
      <c r="E13" s="37">
        <f t="shared" si="9"/>
        <v>-10</v>
      </c>
      <c r="F13" s="37">
        <f t="shared" si="9"/>
        <v>5</v>
      </c>
      <c r="G13" s="37">
        <f t="shared" si="9"/>
        <v>65</v>
      </c>
      <c r="H13" s="37">
        <f t="shared" si="9"/>
        <v>15</v>
      </c>
      <c r="I13" s="37">
        <f t="shared" si="9"/>
        <v>214</v>
      </c>
      <c r="J13" s="49">
        <f t="shared" si="3"/>
        <v>-9.7436225987976641</v>
      </c>
      <c r="K13" s="49">
        <v>4.8718112993988312</v>
      </c>
      <c r="L13" s="49">
        <v>14.615433898196496</v>
      </c>
      <c r="M13" s="37">
        <f t="shared" ref="M13:U13" si="10">M25+M26+M27</f>
        <v>-11</v>
      </c>
      <c r="N13" s="37">
        <f t="shared" si="10"/>
        <v>17</v>
      </c>
      <c r="O13" s="37">
        <f t="shared" si="10"/>
        <v>297</v>
      </c>
      <c r="P13" s="37">
        <f t="shared" si="10"/>
        <v>12</v>
      </c>
      <c r="Q13" s="37">
        <f t="shared" si="10"/>
        <v>5</v>
      </c>
      <c r="R13" s="37">
        <f t="shared" si="10"/>
        <v>28</v>
      </c>
      <c r="S13" s="37">
        <f t="shared" si="10"/>
        <v>414</v>
      </c>
      <c r="T13" s="37">
        <f t="shared" si="10"/>
        <v>16</v>
      </c>
      <c r="U13" s="37">
        <f t="shared" si="10"/>
        <v>12</v>
      </c>
      <c r="V13" s="49">
        <v>-10.717984858677433</v>
      </c>
    </row>
    <row r="14" spans="1:22" ht="15" customHeight="1" x14ac:dyDescent="0.15">
      <c r="A14" s="4" t="s">
        <v>24</v>
      </c>
      <c r="B14" s="37">
        <f t="shared" ref="B14:I14" si="11">B28+B29+B30+B31</f>
        <v>-6</v>
      </c>
      <c r="C14" s="37">
        <f t="shared" si="11"/>
        <v>20</v>
      </c>
      <c r="D14" s="37">
        <f t="shared" si="11"/>
        <v>-314</v>
      </c>
      <c r="E14" s="37">
        <f t="shared" si="11"/>
        <v>-9</v>
      </c>
      <c r="F14" s="37">
        <f t="shared" si="11"/>
        <v>16</v>
      </c>
      <c r="G14" s="37">
        <f t="shared" si="11"/>
        <v>184</v>
      </c>
      <c r="H14" s="37">
        <f t="shared" si="11"/>
        <v>25</v>
      </c>
      <c r="I14" s="37">
        <f t="shared" si="11"/>
        <v>406</v>
      </c>
      <c r="J14" s="49">
        <f t="shared" si="3"/>
        <v>-4.2194688992388247</v>
      </c>
      <c r="K14" s="49">
        <v>7.5012780430912454</v>
      </c>
      <c r="L14" s="49">
        <v>11.72074694233007</v>
      </c>
      <c r="M14" s="37">
        <f t="shared" ref="M14:U14" si="12">M28+M29+M30+M31</f>
        <v>3</v>
      </c>
      <c r="N14" s="37">
        <f t="shared" si="12"/>
        <v>49</v>
      </c>
      <c r="O14" s="37">
        <f t="shared" si="12"/>
        <v>655</v>
      </c>
      <c r="P14" s="37">
        <f t="shared" si="12"/>
        <v>24</v>
      </c>
      <c r="Q14" s="37">
        <f t="shared" si="12"/>
        <v>25</v>
      </c>
      <c r="R14" s="37">
        <f t="shared" si="12"/>
        <v>46</v>
      </c>
      <c r="S14" s="37">
        <f t="shared" si="12"/>
        <v>747</v>
      </c>
      <c r="T14" s="37">
        <f t="shared" si="12"/>
        <v>23</v>
      </c>
      <c r="U14" s="37">
        <f t="shared" si="12"/>
        <v>23</v>
      </c>
      <c r="V14" s="49">
        <v>1.4064896330796053</v>
      </c>
    </row>
    <row r="15" spans="1:22" ht="15" customHeight="1" x14ac:dyDescent="0.15">
      <c r="A15" s="4" t="s">
        <v>23</v>
      </c>
      <c r="B15" s="37">
        <f t="shared" ref="B15:I15" si="13">B32+B33+B34+B35</f>
        <v>27</v>
      </c>
      <c r="C15" s="37">
        <f t="shared" si="13"/>
        <v>67</v>
      </c>
      <c r="D15" s="37">
        <f t="shared" si="13"/>
        <v>-132</v>
      </c>
      <c r="E15" s="37">
        <f t="shared" si="13"/>
        <v>-2</v>
      </c>
      <c r="F15" s="37">
        <f t="shared" si="13"/>
        <v>14</v>
      </c>
      <c r="G15" s="37">
        <f t="shared" si="13"/>
        <v>118</v>
      </c>
      <c r="H15" s="37">
        <f t="shared" si="13"/>
        <v>16</v>
      </c>
      <c r="I15" s="37">
        <f t="shared" si="13"/>
        <v>288</v>
      </c>
      <c r="J15" s="49">
        <f t="shared" si="3"/>
        <v>-1.231095101253354</v>
      </c>
      <c r="K15" s="49">
        <v>8.6176657087734938</v>
      </c>
      <c r="L15" s="49">
        <v>9.8487608100268478</v>
      </c>
      <c r="M15" s="37">
        <f t="shared" ref="M15:U15" si="14">M32+M33+M34+M35</f>
        <v>29</v>
      </c>
      <c r="N15" s="37">
        <f t="shared" si="14"/>
        <v>68</v>
      </c>
      <c r="O15" s="37">
        <f t="shared" si="14"/>
        <v>625</v>
      </c>
      <c r="P15" s="37">
        <f t="shared" si="14"/>
        <v>37</v>
      </c>
      <c r="Q15" s="37">
        <f t="shared" si="14"/>
        <v>31</v>
      </c>
      <c r="R15" s="37">
        <f t="shared" si="14"/>
        <v>39</v>
      </c>
      <c r="S15" s="37">
        <f t="shared" si="14"/>
        <v>587</v>
      </c>
      <c r="T15" s="37">
        <f t="shared" si="14"/>
        <v>16</v>
      </c>
      <c r="U15" s="37">
        <f t="shared" si="14"/>
        <v>23</v>
      </c>
      <c r="V15" s="49">
        <v>17.85087896817366</v>
      </c>
    </row>
    <row r="16" spans="1:22" ht="15" customHeight="1" x14ac:dyDescent="0.15">
      <c r="A16" s="2" t="s">
        <v>22</v>
      </c>
      <c r="B16" s="36">
        <f t="shared" ref="B16:I16" si="15">B36+B37+B38</f>
        <v>-10</v>
      </c>
      <c r="C16" s="36">
        <f t="shared" si="15"/>
        <v>9</v>
      </c>
      <c r="D16" s="36">
        <f t="shared" si="15"/>
        <v>-125</v>
      </c>
      <c r="E16" s="36">
        <f t="shared" si="15"/>
        <v>-8</v>
      </c>
      <c r="F16" s="36">
        <f t="shared" si="15"/>
        <v>2</v>
      </c>
      <c r="G16" s="36">
        <f t="shared" si="15"/>
        <v>18</v>
      </c>
      <c r="H16" s="36">
        <f t="shared" si="15"/>
        <v>10</v>
      </c>
      <c r="I16" s="36">
        <f t="shared" si="15"/>
        <v>115</v>
      </c>
      <c r="J16" s="53">
        <f t="shared" si="3"/>
        <v>-20.539369469493408</v>
      </c>
      <c r="K16" s="53">
        <v>5.1348423673733521</v>
      </c>
      <c r="L16" s="53">
        <v>25.67421183686676</v>
      </c>
      <c r="M16" s="36">
        <f t="shared" ref="M16:U16" si="16">M36+M37+M38</f>
        <v>-2</v>
      </c>
      <c r="N16" s="36">
        <f t="shared" si="16"/>
        <v>5</v>
      </c>
      <c r="O16" s="36">
        <f t="shared" si="16"/>
        <v>126</v>
      </c>
      <c r="P16" s="36">
        <f t="shared" si="16"/>
        <v>3</v>
      </c>
      <c r="Q16" s="36">
        <f t="shared" si="16"/>
        <v>2</v>
      </c>
      <c r="R16" s="36">
        <f t="shared" si="16"/>
        <v>7</v>
      </c>
      <c r="S16" s="36">
        <f t="shared" si="16"/>
        <v>154</v>
      </c>
      <c r="T16" s="36">
        <f t="shared" si="16"/>
        <v>3</v>
      </c>
      <c r="U16" s="36">
        <f t="shared" si="16"/>
        <v>4</v>
      </c>
      <c r="V16" s="53">
        <v>-5.1348423673733521</v>
      </c>
    </row>
    <row r="17" spans="1:22" ht="15" customHeight="1" x14ac:dyDescent="0.15">
      <c r="A17" s="6" t="s">
        <v>21</v>
      </c>
      <c r="B17" s="35">
        <f t="shared" ref="B17:I17" si="17">B12+B13+B20</f>
        <v>-34</v>
      </c>
      <c r="C17" s="35">
        <f t="shared" si="17"/>
        <v>2</v>
      </c>
      <c r="D17" s="35">
        <f t="shared" si="17"/>
        <v>-957</v>
      </c>
      <c r="E17" s="35">
        <f t="shared" si="17"/>
        <v>-27</v>
      </c>
      <c r="F17" s="35">
        <f t="shared" si="17"/>
        <v>67</v>
      </c>
      <c r="G17" s="35">
        <f t="shared" si="17"/>
        <v>808</v>
      </c>
      <c r="H17" s="35">
        <f t="shared" si="17"/>
        <v>94</v>
      </c>
      <c r="I17" s="35">
        <f t="shared" si="17"/>
        <v>1371</v>
      </c>
      <c r="J17" s="48">
        <f t="shared" si="3"/>
        <v>-2.9117083174403211</v>
      </c>
      <c r="K17" s="48">
        <v>7.2253502692037577</v>
      </c>
      <c r="L17" s="48">
        <v>10.137058586644079</v>
      </c>
      <c r="M17" s="35">
        <f t="shared" ref="M17:U17" si="18">M12+M13+M20</f>
        <v>-7</v>
      </c>
      <c r="N17" s="35">
        <f t="shared" si="18"/>
        <v>247</v>
      </c>
      <c r="O17" s="35">
        <f t="shared" si="18"/>
        <v>2995</v>
      </c>
      <c r="P17" s="35">
        <f t="shared" si="18"/>
        <v>183</v>
      </c>
      <c r="Q17" s="35">
        <f t="shared" si="18"/>
        <v>64</v>
      </c>
      <c r="R17" s="35">
        <f t="shared" si="18"/>
        <v>254</v>
      </c>
      <c r="S17" s="35">
        <f t="shared" si="18"/>
        <v>3389</v>
      </c>
      <c r="T17" s="35">
        <f t="shared" si="18"/>
        <v>192</v>
      </c>
      <c r="U17" s="35">
        <f t="shared" si="18"/>
        <v>62</v>
      </c>
      <c r="V17" s="48">
        <v>-0.75488734155860371</v>
      </c>
    </row>
    <row r="18" spans="1:22" ht="15" customHeight="1" x14ac:dyDescent="0.15">
      <c r="A18" s="4" t="s">
        <v>20</v>
      </c>
      <c r="B18" s="37">
        <f t="shared" ref="B18:I18" si="19">B14+B22</f>
        <v>-19</v>
      </c>
      <c r="C18" s="37">
        <f t="shared" si="19"/>
        <v>21</v>
      </c>
      <c r="D18" s="37">
        <f t="shared" si="19"/>
        <v>-490</v>
      </c>
      <c r="E18" s="37">
        <f t="shared" si="19"/>
        <v>-28</v>
      </c>
      <c r="F18" s="37">
        <f t="shared" si="19"/>
        <v>38</v>
      </c>
      <c r="G18" s="37">
        <f t="shared" si="19"/>
        <v>379</v>
      </c>
      <c r="H18" s="37">
        <f t="shared" si="19"/>
        <v>66</v>
      </c>
      <c r="I18" s="37">
        <f t="shared" si="19"/>
        <v>746</v>
      </c>
      <c r="J18" s="49">
        <f t="shared" si="3"/>
        <v>-6.967420152478784</v>
      </c>
      <c r="K18" s="49">
        <v>9.45578449264978</v>
      </c>
      <c r="L18" s="49">
        <v>16.423204645128564</v>
      </c>
      <c r="M18" s="37">
        <f t="shared" ref="M18:U18" si="20">M14+M22</f>
        <v>9</v>
      </c>
      <c r="N18" s="37">
        <f t="shared" si="20"/>
        <v>92</v>
      </c>
      <c r="O18" s="37">
        <f t="shared" si="20"/>
        <v>1335</v>
      </c>
      <c r="P18" s="37">
        <f t="shared" si="20"/>
        <v>46</v>
      </c>
      <c r="Q18" s="37">
        <f t="shared" si="20"/>
        <v>46</v>
      </c>
      <c r="R18" s="37">
        <f t="shared" si="20"/>
        <v>83</v>
      </c>
      <c r="S18" s="37">
        <f t="shared" si="20"/>
        <v>1458</v>
      </c>
      <c r="T18" s="37">
        <f t="shared" si="20"/>
        <v>42</v>
      </c>
      <c r="U18" s="37">
        <f t="shared" si="20"/>
        <v>41</v>
      </c>
      <c r="V18" s="49">
        <v>2.2395279061538993</v>
      </c>
    </row>
    <row r="19" spans="1:22" ht="15" customHeight="1" x14ac:dyDescent="0.15">
      <c r="A19" s="2" t="s">
        <v>19</v>
      </c>
      <c r="B19" s="36">
        <f t="shared" ref="B19:I19" si="21">B15+B16+B21+B23</f>
        <v>24</v>
      </c>
      <c r="C19" s="36">
        <f t="shared" si="21"/>
        <v>113</v>
      </c>
      <c r="D19" s="36">
        <f t="shared" si="21"/>
        <v>-660</v>
      </c>
      <c r="E19" s="36">
        <f t="shared" si="21"/>
        <v>-26</v>
      </c>
      <c r="F19" s="36">
        <f t="shared" si="21"/>
        <v>79</v>
      </c>
      <c r="G19" s="36">
        <f t="shared" si="21"/>
        <v>932</v>
      </c>
      <c r="H19" s="36">
        <f t="shared" si="21"/>
        <v>105</v>
      </c>
      <c r="I19" s="36">
        <f t="shared" si="21"/>
        <v>1429</v>
      </c>
      <c r="J19" s="53">
        <f t="shared" si="3"/>
        <v>-2.7971805363394697</v>
      </c>
      <c r="K19" s="53">
        <v>8.4991254758007049</v>
      </c>
      <c r="L19" s="53">
        <v>11.296306012140175</v>
      </c>
      <c r="M19" s="36">
        <f t="shared" ref="M19:U19" si="22">M15+M16+M21+M23</f>
        <v>50</v>
      </c>
      <c r="N19" s="36">
        <f t="shared" si="22"/>
        <v>374</v>
      </c>
      <c r="O19" s="36">
        <f t="shared" si="22"/>
        <v>4134</v>
      </c>
      <c r="P19" s="36">
        <f t="shared" si="22"/>
        <v>283</v>
      </c>
      <c r="Q19" s="36">
        <f t="shared" si="22"/>
        <v>91</v>
      </c>
      <c r="R19" s="36">
        <f t="shared" si="22"/>
        <v>324</v>
      </c>
      <c r="S19" s="36">
        <f t="shared" si="22"/>
        <v>4297</v>
      </c>
      <c r="T19" s="36">
        <f t="shared" si="22"/>
        <v>226</v>
      </c>
      <c r="U19" s="36">
        <f t="shared" si="22"/>
        <v>98</v>
      </c>
      <c r="V19" s="53">
        <v>5.3791933391143729</v>
      </c>
    </row>
    <row r="20" spans="1:22" ht="15" customHeight="1" x14ac:dyDescent="0.15">
      <c r="A20" s="5" t="s">
        <v>18</v>
      </c>
      <c r="B20" s="40">
        <f>E20+M20</f>
        <v>-22</v>
      </c>
      <c r="C20" s="40">
        <v>-13</v>
      </c>
      <c r="D20" s="40">
        <f>G20-I20+O20-S20</f>
        <v>-622</v>
      </c>
      <c r="E20" s="40">
        <f>F20-H20</f>
        <v>-17</v>
      </c>
      <c r="F20" s="40">
        <v>58</v>
      </c>
      <c r="G20" s="40">
        <v>706</v>
      </c>
      <c r="H20" s="40">
        <v>75</v>
      </c>
      <c r="I20" s="40">
        <v>1077</v>
      </c>
      <c r="J20" s="61">
        <f t="shared" si="3"/>
        <v>-2.17853144159798</v>
      </c>
      <c r="K20" s="61">
        <v>7.432636683098985</v>
      </c>
      <c r="L20" s="61">
        <v>9.6111681246969649</v>
      </c>
      <c r="M20" s="40">
        <f>N20-R20</f>
        <v>-5</v>
      </c>
      <c r="N20" s="40">
        <f>SUM(P20:Q20)</f>
        <v>203</v>
      </c>
      <c r="O20" s="41">
        <v>2542</v>
      </c>
      <c r="P20" s="41">
        <v>150</v>
      </c>
      <c r="Q20" s="41">
        <v>53</v>
      </c>
      <c r="R20" s="41">
        <f>SUM(T20:U20)</f>
        <v>208</v>
      </c>
      <c r="S20" s="41">
        <v>2793</v>
      </c>
      <c r="T20" s="41">
        <v>170</v>
      </c>
      <c r="U20" s="41">
        <v>38</v>
      </c>
      <c r="V20" s="52">
        <v>-0.64074454164646255</v>
      </c>
    </row>
    <row r="21" spans="1:22" ht="15" customHeight="1" x14ac:dyDescent="0.15">
      <c r="A21" s="3" t="s">
        <v>17</v>
      </c>
      <c r="B21" s="42">
        <f t="shared" ref="B21:B38" si="23">E21+M21</f>
        <v>27</v>
      </c>
      <c r="C21" s="42">
        <v>41</v>
      </c>
      <c r="D21" s="42">
        <f t="shared" ref="D21:D38" si="24">G21-I21+O21-S21</f>
        <v>-274</v>
      </c>
      <c r="E21" s="42">
        <f t="shared" ref="E21:E38" si="25">F21-H21</f>
        <v>1</v>
      </c>
      <c r="F21" s="42">
        <v>53</v>
      </c>
      <c r="G21" s="42">
        <v>691</v>
      </c>
      <c r="H21" s="42">
        <v>52</v>
      </c>
      <c r="I21" s="42">
        <v>776</v>
      </c>
      <c r="J21" s="62">
        <f t="shared" si="3"/>
        <v>0.168145115223167</v>
      </c>
      <c r="K21" s="62">
        <v>8.9116911068278899</v>
      </c>
      <c r="L21" s="62">
        <v>8.7435459916047229</v>
      </c>
      <c r="M21" s="42">
        <f t="shared" ref="M21:M38" si="26">N21-R21</f>
        <v>26</v>
      </c>
      <c r="N21" s="42">
        <f>SUM(P21:Q21)</f>
        <v>229</v>
      </c>
      <c r="O21" s="42">
        <v>2631</v>
      </c>
      <c r="P21" s="42">
        <v>186</v>
      </c>
      <c r="Q21" s="42">
        <v>43</v>
      </c>
      <c r="R21" s="42">
        <f t="shared" ref="R21:R38" si="27">SUM(T21:U21)</f>
        <v>203</v>
      </c>
      <c r="S21" s="42">
        <v>2820</v>
      </c>
      <c r="T21" s="42">
        <v>150</v>
      </c>
      <c r="U21" s="42">
        <v>53</v>
      </c>
      <c r="V21" s="49">
        <v>4.3717729958023526</v>
      </c>
    </row>
    <row r="22" spans="1:22" ht="15" customHeight="1" x14ac:dyDescent="0.15">
      <c r="A22" s="3" t="s">
        <v>16</v>
      </c>
      <c r="B22" s="42">
        <f t="shared" si="23"/>
        <v>-13</v>
      </c>
      <c r="C22" s="42">
        <v>1</v>
      </c>
      <c r="D22" s="42">
        <f t="shared" si="24"/>
        <v>-176</v>
      </c>
      <c r="E22" s="42">
        <f t="shared" si="25"/>
        <v>-19</v>
      </c>
      <c r="F22" s="42">
        <v>22</v>
      </c>
      <c r="G22" s="42">
        <v>195</v>
      </c>
      <c r="H22" s="42">
        <v>41</v>
      </c>
      <c r="I22" s="42">
        <v>340</v>
      </c>
      <c r="J22" s="62">
        <f t="shared" si="3"/>
        <v>-10.07565092191842</v>
      </c>
      <c r="K22" s="62">
        <v>11.666543172747655</v>
      </c>
      <c r="L22" s="62">
        <v>21.742194094666075</v>
      </c>
      <c r="M22" s="42">
        <f>N22-R22</f>
        <v>6</v>
      </c>
      <c r="N22" s="42">
        <f t="shared" ref="N22:N38" si="28">SUM(P22:Q22)</f>
        <v>43</v>
      </c>
      <c r="O22" s="42">
        <v>680</v>
      </c>
      <c r="P22" s="42">
        <v>22</v>
      </c>
      <c r="Q22" s="42">
        <v>21</v>
      </c>
      <c r="R22" s="42">
        <f t="shared" si="27"/>
        <v>37</v>
      </c>
      <c r="S22" s="42">
        <v>711</v>
      </c>
      <c r="T22" s="42">
        <v>19</v>
      </c>
      <c r="U22" s="42">
        <v>18</v>
      </c>
      <c r="V22" s="49">
        <v>3.1817845016584521</v>
      </c>
    </row>
    <row r="23" spans="1:22" ht="15" customHeight="1" x14ac:dyDescent="0.15">
      <c r="A23" s="1" t="s">
        <v>15</v>
      </c>
      <c r="B23" s="43">
        <f t="shared" si="23"/>
        <v>-20</v>
      </c>
      <c r="C23" s="43">
        <v>-4</v>
      </c>
      <c r="D23" s="43">
        <f t="shared" si="24"/>
        <v>-129</v>
      </c>
      <c r="E23" s="43">
        <f t="shared" si="25"/>
        <v>-17</v>
      </c>
      <c r="F23" s="43">
        <v>10</v>
      </c>
      <c r="G23" s="43">
        <v>105</v>
      </c>
      <c r="H23" s="43">
        <v>27</v>
      </c>
      <c r="I23" s="43">
        <v>250</v>
      </c>
      <c r="J23" s="63">
        <f t="shared" si="3"/>
        <v>-12.745879414326325</v>
      </c>
      <c r="K23" s="63">
        <v>7.4975761260743097</v>
      </c>
      <c r="L23" s="63">
        <v>20.243455540400635</v>
      </c>
      <c r="M23" s="43">
        <f t="shared" si="26"/>
        <v>-3</v>
      </c>
      <c r="N23" s="43">
        <f t="shared" si="28"/>
        <v>72</v>
      </c>
      <c r="O23" s="43">
        <v>752</v>
      </c>
      <c r="P23" s="43">
        <v>57</v>
      </c>
      <c r="Q23" s="43">
        <v>15</v>
      </c>
      <c r="R23" s="43">
        <f t="shared" si="27"/>
        <v>75</v>
      </c>
      <c r="S23" s="47">
        <v>736</v>
      </c>
      <c r="T23" s="47">
        <v>57</v>
      </c>
      <c r="U23" s="47">
        <v>18</v>
      </c>
      <c r="V23" s="54">
        <v>-2.2492728378222964</v>
      </c>
    </row>
    <row r="24" spans="1:22" ht="15" customHeight="1" x14ac:dyDescent="0.15">
      <c r="A24" s="7" t="s">
        <v>14</v>
      </c>
      <c r="B24" s="45">
        <f t="shared" si="23"/>
        <v>9</v>
      </c>
      <c r="C24" s="45">
        <v>25</v>
      </c>
      <c r="D24" s="45">
        <f t="shared" si="24"/>
        <v>-69</v>
      </c>
      <c r="E24" s="40">
        <f t="shared" si="25"/>
        <v>0</v>
      </c>
      <c r="F24" s="45">
        <v>4</v>
      </c>
      <c r="G24" s="45">
        <v>37</v>
      </c>
      <c r="H24" s="45">
        <v>4</v>
      </c>
      <c r="I24" s="46">
        <v>80</v>
      </c>
      <c r="J24" s="73">
        <f t="shared" si="3"/>
        <v>0</v>
      </c>
      <c r="K24" s="73">
        <v>9.0258287070809473</v>
      </c>
      <c r="L24" s="73">
        <v>9.0258287070809473</v>
      </c>
      <c r="M24" s="40">
        <f t="shared" si="26"/>
        <v>9</v>
      </c>
      <c r="N24" s="45">
        <f t="shared" si="28"/>
        <v>27</v>
      </c>
      <c r="O24" s="45">
        <v>156</v>
      </c>
      <c r="P24" s="45">
        <v>21</v>
      </c>
      <c r="Q24" s="45">
        <v>6</v>
      </c>
      <c r="R24" s="45">
        <f t="shared" si="27"/>
        <v>18</v>
      </c>
      <c r="S24" s="45">
        <v>182</v>
      </c>
      <c r="T24" s="45">
        <v>6</v>
      </c>
      <c r="U24" s="45">
        <v>12</v>
      </c>
      <c r="V24" s="51">
        <v>20.308114590932135</v>
      </c>
    </row>
    <row r="25" spans="1:22" ht="15" customHeight="1" x14ac:dyDescent="0.15">
      <c r="A25" s="5" t="s">
        <v>13</v>
      </c>
      <c r="B25" s="40">
        <f t="shared" si="23"/>
        <v>-2</v>
      </c>
      <c r="C25" s="40">
        <v>2</v>
      </c>
      <c r="D25" s="40">
        <f t="shared" si="24"/>
        <v>-45</v>
      </c>
      <c r="E25" s="40">
        <f t="shared" si="25"/>
        <v>0</v>
      </c>
      <c r="F25" s="40">
        <v>1</v>
      </c>
      <c r="G25" s="40">
        <v>6</v>
      </c>
      <c r="H25" s="40">
        <v>1</v>
      </c>
      <c r="I25" s="40">
        <v>27</v>
      </c>
      <c r="J25" s="61">
        <f t="shared" si="3"/>
        <v>0</v>
      </c>
      <c r="K25" s="61">
        <v>8.4101382488479253</v>
      </c>
      <c r="L25" s="61">
        <v>8.4101382488479253</v>
      </c>
      <c r="M25" s="40">
        <f t="shared" si="26"/>
        <v>-2</v>
      </c>
      <c r="N25" s="40">
        <f t="shared" si="28"/>
        <v>1</v>
      </c>
      <c r="O25" s="40">
        <v>29</v>
      </c>
      <c r="P25" s="40">
        <v>1</v>
      </c>
      <c r="Q25" s="40">
        <v>0</v>
      </c>
      <c r="R25" s="40">
        <f t="shared" si="27"/>
        <v>3</v>
      </c>
      <c r="S25" s="41">
        <v>53</v>
      </c>
      <c r="T25" s="41">
        <v>2</v>
      </c>
      <c r="U25" s="41">
        <v>1</v>
      </c>
      <c r="V25" s="52">
        <v>-16.820276497695854</v>
      </c>
    </row>
    <row r="26" spans="1:22" ht="15" customHeight="1" x14ac:dyDescent="0.15">
      <c r="A26" s="3" t="s">
        <v>12</v>
      </c>
      <c r="B26" s="42">
        <f t="shared" si="23"/>
        <v>-5</v>
      </c>
      <c r="C26" s="42">
        <v>-5</v>
      </c>
      <c r="D26" s="42">
        <f t="shared" si="24"/>
        <v>-71</v>
      </c>
      <c r="E26" s="42">
        <f t="shared" si="25"/>
        <v>-3</v>
      </c>
      <c r="F26" s="42">
        <v>1</v>
      </c>
      <c r="G26" s="42">
        <v>22</v>
      </c>
      <c r="H26" s="42">
        <v>4</v>
      </c>
      <c r="I26" s="42">
        <v>56</v>
      </c>
      <c r="J26" s="62">
        <f t="shared" si="3"/>
        <v>-11.607814868603775</v>
      </c>
      <c r="K26" s="62">
        <v>3.8692716228679251</v>
      </c>
      <c r="L26" s="62">
        <v>15.477086491471701</v>
      </c>
      <c r="M26" s="42">
        <f t="shared" si="26"/>
        <v>-2</v>
      </c>
      <c r="N26" s="42">
        <f t="shared" si="28"/>
        <v>3</v>
      </c>
      <c r="O26" s="42">
        <v>88</v>
      </c>
      <c r="P26" s="42">
        <v>2</v>
      </c>
      <c r="Q26" s="42">
        <v>1</v>
      </c>
      <c r="R26" s="42">
        <f t="shared" si="27"/>
        <v>5</v>
      </c>
      <c r="S26" s="42">
        <v>125</v>
      </c>
      <c r="T26" s="42">
        <v>4</v>
      </c>
      <c r="U26" s="42">
        <v>1</v>
      </c>
      <c r="V26" s="49">
        <v>-7.7385432457358512</v>
      </c>
    </row>
    <row r="27" spans="1:22" ht="15" customHeight="1" x14ac:dyDescent="0.15">
      <c r="A27" s="1" t="s">
        <v>11</v>
      </c>
      <c r="B27" s="43">
        <f t="shared" si="23"/>
        <v>-14</v>
      </c>
      <c r="C27" s="43">
        <v>-7</v>
      </c>
      <c r="D27" s="43">
        <f t="shared" si="24"/>
        <v>-150</v>
      </c>
      <c r="E27" s="43">
        <f t="shared" si="25"/>
        <v>-7</v>
      </c>
      <c r="F27" s="43">
        <v>3</v>
      </c>
      <c r="G27" s="43">
        <v>37</v>
      </c>
      <c r="H27" s="43">
        <v>10</v>
      </c>
      <c r="I27" s="43">
        <v>131</v>
      </c>
      <c r="J27" s="63">
        <f t="shared" si="3"/>
        <v>-10.786461829434586</v>
      </c>
      <c r="K27" s="63">
        <v>4.6227693554719655</v>
      </c>
      <c r="L27" s="63">
        <v>15.409231184906551</v>
      </c>
      <c r="M27" s="43">
        <f t="shared" si="26"/>
        <v>-7</v>
      </c>
      <c r="N27" s="43">
        <f t="shared" si="28"/>
        <v>13</v>
      </c>
      <c r="O27" s="47">
        <v>180</v>
      </c>
      <c r="P27" s="47">
        <v>9</v>
      </c>
      <c r="Q27" s="47">
        <v>4</v>
      </c>
      <c r="R27" s="47">
        <f t="shared" si="27"/>
        <v>20</v>
      </c>
      <c r="S27" s="47">
        <v>236</v>
      </c>
      <c r="T27" s="47">
        <v>10</v>
      </c>
      <c r="U27" s="47">
        <v>10</v>
      </c>
      <c r="V27" s="54">
        <v>-10.786461829434582</v>
      </c>
    </row>
    <row r="28" spans="1:22" ht="15" customHeight="1" x14ac:dyDescent="0.15">
      <c r="A28" s="5" t="s">
        <v>10</v>
      </c>
      <c r="B28" s="40">
        <f t="shared" si="23"/>
        <v>0</v>
      </c>
      <c r="C28" s="40">
        <v>0</v>
      </c>
      <c r="D28" s="40">
        <f t="shared" si="24"/>
        <v>-50</v>
      </c>
      <c r="E28" s="40">
        <f t="shared" si="25"/>
        <v>-3</v>
      </c>
      <c r="F28" s="40">
        <v>1</v>
      </c>
      <c r="G28" s="40">
        <v>10</v>
      </c>
      <c r="H28" s="40">
        <v>4</v>
      </c>
      <c r="I28" s="40">
        <v>44</v>
      </c>
      <c r="J28" s="61">
        <f t="shared" si="3"/>
        <v>-12.230810472701279</v>
      </c>
      <c r="K28" s="61">
        <v>4.0769368242337594</v>
      </c>
      <c r="L28" s="61">
        <v>16.307747296935037</v>
      </c>
      <c r="M28" s="40">
        <f t="shared" si="26"/>
        <v>3</v>
      </c>
      <c r="N28" s="40">
        <f t="shared" si="28"/>
        <v>7</v>
      </c>
      <c r="O28" s="40">
        <v>75</v>
      </c>
      <c r="P28" s="40">
        <v>1</v>
      </c>
      <c r="Q28" s="40">
        <v>6</v>
      </c>
      <c r="R28" s="40">
        <f t="shared" si="27"/>
        <v>4</v>
      </c>
      <c r="S28" s="40">
        <v>91</v>
      </c>
      <c r="T28" s="40">
        <v>2</v>
      </c>
      <c r="U28" s="40">
        <v>2</v>
      </c>
      <c r="V28" s="48">
        <v>12.230810472701279</v>
      </c>
    </row>
    <row r="29" spans="1:22" ht="15" customHeight="1" x14ac:dyDescent="0.15">
      <c r="A29" s="3" t="s">
        <v>9</v>
      </c>
      <c r="B29" s="42">
        <f t="shared" si="23"/>
        <v>-1</v>
      </c>
      <c r="C29" s="42">
        <v>4</v>
      </c>
      <c r="D29" s="42">
        <f t="shared" si="24"/>
        <v>-55</v>
      </c>
      <c r="E29" s="42">
        <f>F29-H29</f>
        <v>-1</v>
      </c>
      <c r="F29" s="42">
        <v>5</v>
      </c>
      <c r="G29" s="42">
        <v>69</v>
      </c>
      <c r="H29" s="42">
        <v>6</v>
      </c>
      <c r="I29" s="42">
        <v>111</v>
      </c>
      <c r="J29" s="62">
        <f t="shared" si="3"/>
        <v>-1.5344967481281238</v>
      </c>
      <c r="K29" s="62">
        <v>7.6724837406406206</v>
      </c>
      <c r="L29" s="62">
        <v>9.2069804887687443</v>
      </c>
      <c r="M29" s="42">
        <f t="shared" si="26"/>
        <v>0</v>
      </c>
      <c r="N29" s="42">
        <f t="shared" si="28"/>
        <v>16</v>
      </c>
      <c r="O29" s="42">
        <v>248</v>
      </c>
      <c r="P29" s="42">
        <v>10</v>
      </c>
      <c r="Q29" s="42">
        <v>6</v>
      </c>
      <c r="R29" s="42">
        <f t="shared" si="27"/>
        <v>16</v>
      </c>
      <c r="S29" s="42">
        <v>261</v>
      </c>
      <c r="T29" s="42">
        <v>7</v>
      </c>
      <c r="U29" s="42">
        <v>9</v>
      </c>
      <c r="V29" s="49">
        <v>0</v>
      </c>
    </row>
    <row r="30" spans="1:22" ht="15" customHeight="1" x14ac:dyDescent="0.15">
      <c r="A30" s="3" t="s">
        <v>8</v>
      </c>
      <c r="B30" s="42">
        <f t="shared" si="23"/>
        <v>-7</v>
      </c>
      <c r="C30" s="42">
        <v>16</v>
      </c>
      <c r="D30" s="42">
        <f t="shared" si="24"/>
        <v>-151</v>
      </c>
      <c r="E30" s="42">
        <f t="shared" si="25"/>
        <v>-1</v>
      </c>
      <c r="F30" s="42">
        <v>3</v>
      </c>
      <c r="G30" s="42">
        <v>55</v>
      </c>
      <c r="H30" s="42">
        <v>4</v>
      </c>
      <c r="I30" s="42">
        <v>143</v>
      </c>
      <c r="J30" s="62">
        <f t="shared" si="3"/>
        <v>-1.5253521891938204</v>
      </c>
      <c r="K30" s="62">
        <v>4.5760565675814595</v>
      </c>
      <c r="L30" s="62">
        <v>6.1014087567752799</v>
      </c>
      <c r="M30" s="42">
        <f t="shared" si="26"/>
        <v>-6</v>
      </c>
      <c r="N30" s="42">
        <f t="shared" si="28"/>
        <v>12</v>
      </c>
      <c r="O30" s="42">
        <v>167</v>
      </c>
      <c r="P30" s="42">
        <v>8</v>
      </c>
      <c r="Q30" s="42">
        <v>4</v>
      </c>
      <c r="R30" s="42">
        <f t="shared" si="27"/>
        <v>18</v>
      </c>
      <c r="S30" s="42">
        <v>230</v>
      </c>
      <c r="T30" s="42">
        <v>10</v>
      </c>
      <c r="U30" s="42">
        <v>8</v>
      </c>
      <c r="V30" s="49">
        <v>-9.1521131351629208</v>
      </c>
    </row>
    <row r="31" spans="1:22" ht="15" customHeight="1" x14ac:dyDescent="0.15">
      <c r="A31" s="1" t="s">
        <v>7</v>
      </c>
      <c r="B31" s="43">
        <f t="shared" si="23"/>
        <v>2</v>
      </c>
      <c r="C31" s="43">
        <v>0</v>
      </c>
      <c r="D31" s="43">
        <f t="shared" si="24"/>
        <v>-58</v>
      </c>
      <c r="E31" s="43">
        <f t="shared" si="25"/>
        <v>-4</v>
      </c>
      <c r="F31" s="43">
        <v>7</v>
      </c>
      <c r="G31" s="43">
        <v>50</v>
      </c>
      <c r="H31" s="43">
        <v>11</v>
      </c>
      <c r="I31" s="43">
        <v>108</v>
      </c>
      <c r="J31" s="63">
        <f t="shared" si="3"/>
        <v>-6.8915385123717279</v>
      </c>
      <c r="K31" s="63">
        <v>12.060192396650525</v>
      </c>
      <c r="L31" s="63">
        <v>18.951730909022253</v>
      </c>
      <c r="M31" s="43">
        <f t="shared" si="26"/>
        <v>6</v>
      </c>
      <c r="N31" s="43">
        <f t="shared" si="28"/>
        <v>14</v>
      </c>
      <c r="O31" s="43">
        <v>165</v>
      </c>
      <c r="P31" s="43">
        <v>5</v>
      </c>
      <c r="Q31" s="43">
        <v>9</v>
      </c>
      <c r="R31" s="43">
        <f t="shared" si="27"/>
        <v>8</v>
      </c>
      <c r="S31" s="43">
        <v>165</v>
      </c>
      <c r="T31" s="43">
        <v>4</v>
      </c>
      <c r="U31" s="43">
        <v>4</v>
      </c>
      <c r="V31" s="53">
        <v>10.337307768557594</v>
      </c>
    </row>
    <row r="32" spans="1:22" ht="15" customHeight="1" x14ac:dyDescent="0.15">
      <c r="A32" s="5" t="s">
        <v>6</v>
      </c>
      <c r="B32" s="40">
        <f t="shared" si="23"/>
        <v>-1</v>
      </c>
      <c r="C32" s="40">
        <v>-5</v>
      </c>
      <c r="D32" s="40">
        <f t="shared" si="24"/>
        <v>2</v>
      </c>
      <c r="E32" s="40">
        <f t="shared" si="25"/>
        <v>4</v>
      </c>
      <c r="F32" s="40">
        <v>4</v>
      </c>
      <c r="G32" s="40">
        <v>22</v>
      </c>
      <c r="H32" s="40">
        <v>0</v>
      </c>
      <c r="I32" s="40">
        <v>20</v>
      </c>
      <c r="J32" s="61">
        <f t="shared" si="3"/>
        <v>29.054148176155696</v>
      </c>
      <c r="K32" s="61">
        <v>29.054148176155696</v>
      </c>
      <c r="L32" s="61">
        <v>0</v>
      </c>
      <c r="M32" s="40">
        <f t="shared" si="26"/>
        <v>-5</v>
      </c>
      <c r="N32" s="40">
        <f t="shared" si="28"/>
        <v>4</v>
      </c>
      <c r="O32" s="41">
        <v>106</v>
      </c>
      <c r="P32" s="41">
        <v>2</v>
      </c>
      <c r="Q32" s="41">
        <v>2</v>
      </c>
      <c r="R32" s="41">
        <f t="shared" si="27"/>
        <v>9</v>
      </c>
      <c r="S32" s="41">
        <v>106</v>
      </c>
      <c r="T32" s="41">
        <v>5</v>
      </c>
      <c r="U32" s="41">
        <v>4</v>
      </c>
      <c r="V32" s="52">
        <v>-36.317685220194619</v>
      </c>
    </row>
    <row r="33" spans="1:22" ht="15" customHeight="1" x14ac:dyDescent="0.15">
      <c r="A33" s="3" t="s">
        <v>5</v>
      </c>
      <c r="B33" s="42">
        <f t="shared" si="23"/>
        <v>4</v>
      </c>
      <c r="C33" s="42">
        <v>8</v>
      </c>
      <c r="D33" s="42">
        <f t="shared" si="24"/>
        <v>-52</v>
      </c>
      <c r="E33" s="42">
        <f t="shared" si="25"/>
        <v>-5</v>
      </c>
      <c r="F33" s="42">
        <v>2</v>
      </c>
      <c r="G33" s="42">
        <v>32</v>
      </c>
      <c r="H33" s="42">
        <v>7</v>
      </c>
      <c r="I33" s="42">
        <v>116</v>
      </c>
      <c r="J33" s="62">
        <f t="shared" si="3"/>
        <v>-7.8390103517890122</v>
      </c>
      <c r="K33" s="62">
        <v>3.1356041407156048</v>
      </c>
      <c r="L33" s="62">
        <v>10.974614492504617</v>
      </c>
      <c r="M33" s="42">
        <f t="shared" si="26"/>
        <v>9</v>
      </c>
      <c r="N33" s="42">
        <f t="shared" si="28"/>
        <v>25</v>
      </c>
      <c r="O33" s="42">
        <v>227</v>
      </c>
      <c r="P33" s="42">
        <v>11</v>
      </c>
      <c r="Q33" s="42">
        <v>14</v>
      </c>
      <c r="R33" s="42">
        <f t="shared" si="27"/>
        <v>16</v>
      </c>
      <c r="S33" s="42">
        <v>195</v>
      </c>
      <c r="T33" s="42">
        <v>7</v>
      </c>
      <c r="U33" s="42">
        <v>9</v>
      </c>
      <c r="V33" s="49">
        <v>14.110218633220217</v>
      </c>
    </row>
    <row r="34" spans="1:22" ht="15" customHeight="1" x14ac:dyDescent="0.15">
      <c r="A34" s="3" t="s">
        <v>4</v>
      </c>
      <c r="B34" s="42">
        <f t="shared" si="23"/>
        <v>23</v>
      </c>
      <c r="C34" s="42">
        <v>52</v>
      </c>
      <c r="D34" s="42">
        <f t="shared" si="24"/>
        <v>-55</v>
      </c>
      <c r="E34" s="42">
        <f t="shared" si="25"/>
        <v>1</v>
      </c>
      <c r="F34" s="42">
        <v>6</v>
      </c>
      <c r="G34" s="42">
        <v>23</v>
      </c>
      <c r="H34" s="42">
        <v>5</v>
      </c>
      <c r="I34" s="42">
        <v>79</v>
      </c>
      <c r="J34" s="62">
        <f t="shared" si="3"/>
        <v>2.3671478786463798</v>
      </c>
      <c r="K34" s="62">
        <v>14.202887271878282</v>
      </c>
      <c r="L34" s="62">
        <v>11.835739393231902</v>
      </c>
      <c r="M34" s="42">
        <f t="shared" si="26"/>
        <v>22</v>
      </c>
      <c r="N34" s="42">
        <f t="shared" si="28"/>
        <v>28</v>
      </c>
      <c r="O34" s="42">
        <v>144</v>
      </c>
      <c r="P34" s="42">
        <v>20</v>
      </c>
      <c r="Q34" s="42">
        <v>8</v>
      </c>
      <c r="R34" s="42">
        <f t="shared" si="27"/>
        <v>6</v>
      </c>
      <c r="S34" s="42">
        <v>143</v>
      </c>
      <c r="T34" s="42">
        <v>0</v>
      </c>
      <c r="U34" s="42">
        <v>6</v>
      </c>
      <c r="V34" s="49">
        <v>52.077253330220373</v>
      </c>
    </row>
    <row r="35" spans="1:22" ht="15" customHeight="1" x14ac:dyDescent="0.15">
      <c r="A35" s="1" t="s">
        <v>3</v>
      </c>
      <c r="B35" s="43">
        <f t="shared" si="23"/>
        <v>1</v>
      </c>
      <c r="C35" s="43">
        <v>12</v>
      </c>
      <c r="D35" s="43">
        <f t="shared" si="24"/>
        <v>-27</v>
      </c>
      <c r="E35" s="43">
        <f t="shared" si="25"/>
        <v>-2</v>
      </c>
      <c r="F35" s="43">
        <v>2</v>
      </c>
      <c r="G35" s="43">
        <v>41</v>
      </c>
      <c r="H35" s="43">
        <v>4</v>
      </c>
      <c r="I35" s="43">
        <v>73</v>
      </c>
      <c r="J35" s="63">
        <f t="shared" si="3"/>
        <v>-4.6881121036779199</v>
      </c>
      <c r="K35" s="63">
        <v>4.6881121036779199</v>
      </c>
      <c r="L35" s="63">
        <v>9.3762242073558397</v>
      </c>
      <c r="M35" s="43">
        <f>N35-R35</f>
        <v>3</v>
      </c>
      <c r="N35" s="43">
        <f t="shared" si="28"/>
        <v>11</v>
      </c>
      <c r="O35" s="47">
        <v>148</v>
      </c>
      <c r="P35" s="47">
        <v>4</v>
      </c>
      <c r="Q35" s="47">
        <v>7</v>
      </c>
      <c r="R35" s="47">
        <f t="shared" si="27"/>
        <v>8</v>
      </c>
      <c r="S35" s="47">
        <v>143</v>
      </c>
      <c r="T35" s="47">
        <v>4</v>
      </c>
      <c r="U35" s="47">
        <v>4</v>
      </c>
      <c r="V35" s="54">
        <v>7.0321681555168851</v>
      </c>
    </row>
    <row r="36" spans="1:22" ht="15" customHeight="1" x14ac:dyDescent="0.15">
      <c r="A36" s="5" t="s">
        <v>2</v>
      </c>
      <c r="B36" s="40">
        <f t="shared" si="23"/>
        <v>-4</v>
      </c>
      <c r="C36" s="40">
        <v>9</v>
      </c>
      <c r="D36" s="40">
        <f t="shared" si="24"/>
        <v>-53</v>
      </c>
      <c r="E36" s="40">
        <f t="shared" si="25"/>
        <v>-3</v>
      </c>
      <c r="F36" s="40">
        <v>2</v>
      </c>
      <c r="G36" s="40">
        <v>12</v>
      </c>
      <c r="H36" s="40">
        <v>5</v>
      </c>
      <c r="I36" s="40">
        <v>58</v>
      </c>
      <c r="J36" s="61">
        <f t="shared" si="3"/>
        <v>-17.794750954741204</v>
      </c>
      <c r="K36" s="61">
        <v>11.863167303160802</v>
      </c>
      <c r="L36" s="61">
        <v>29.657918257902004</v>
      </c>
      <c r="M36" s="40">
        <f t="shared" si="26"/>
        <v>-1</v>
      </c>
      <c r="N36" s="40">
        <f t="shared" si="28"/>
        <v>3</v>
      </c>
      <c r="O36" s="40">
        <v>61</v>
      </c>
      <c r="P36" s="40">
        <v>2</v>
      </c>
      <c r="Q36" s="40">
        <v>1</v>
      </c>
      <c r="R36" s="40">
        <f t="shared" si="27"/>
        <v>4</v>
      </c>
      <c r="S36" s="40">
        <v>68</v>
      </c>
      <c r="T36" s="40">
        <v>2</v>
      </c>
      <c r="U36" s="40">
        <v>2</v>
      </c>
      <c r="V36" s="48">
        <v>-5.9315836515804001</v>
      </c>
    </row>
    <row r="37" spans="1:22" ht="15" customHeight="1" x14ac:dyDescent="0.15">
      <c r="A37" s="3" t="s">
        <v>1</v>
      </c>
      <c r="B37" s="42">
        <f t="shared" si="23"/>
        <v>-5</v>
      </c>
      <c r="C37" s="42">
        <v>1</v>
      </c>
      <c r="D37" s="42">
        <f t="shared" si="24"/>
        <v>-45</v>
      </c>
      <c r="E37" s="42">
        <f t="shared" si="25"/>
        <v>-3</v>
      </c>
      <c r="F37" s="42">
        <v>0</v>
      </c>
      <c r="G37" s="42">
        <v>4</v>
      </c>
      <c r="H37" s="42">
        <v>3</v>
      </c>
      <c r="I37" s="42">
        <v>32</v>
      </c>
      <c r="J37" s="62">
        <f t="shared" si="3"/>
        <v>-26.419282457113905</v>
      </c>
      <c r="K37" s="62">
        <v>0</v>
      </c>
      <c r="L37" s="62">
        <v>26.419282457113905</v>
      </c>
      <c r="M37" s="42">
        <f t="shared" si="26"/>
        <v>-2</v>
      </c>
      <c r="N37" s="42">
        <f t="shared" si="28"/>
        <v>0</v>
      </c>
      <c r="O37" s="42">
        <v>38</v>
      </c>
      <c r="P37" s="42">
        <v>0</v>
      </c>
      <c r="Q37" s="42">
        <v>0</v>
      </c>
      <c r="R37" s="42">
        <f t="shared" si="27"/>
        <v>2</v>
      </c>
      <c r="S37" s="42">
        <v>55</v>
      </c>
      <c r="T37" s="42">
        <v>0</v>
      </c>
      <c r="U37" s="42">
        <v>2</v>
      </c>
      <c r="V37" s="49">
        <v>-17.61285497140927</v>
      </c>
    </row>
    <row r="38" spans="1:22" ht="15" customHeight="1" x14ac:dyDescent="0.15">
      <c r="A38" s="1" t="s">
        <v>0</v>
      </c>
      <c r="B38" s="43">
        <f t="shared" si="23"/>
        <v>-1</v>
      </c>
      <c r="C38" s="43">
        <v>-1</v>
      </c>
      <c r="D38" s="43">
        <f t="shared" si="24"/>
        <v>-27</v>
      </c>
      <c r="E38" s="43">
        <f t="shared" si="25"/>
        <v>-2</v>
      </c>
      <c r="F38" s="43">
        <v>0</v>
      </c>
      <c r="G38" s="43">
        <v>2</v>
      </c>
      <c r="H38" s="43">
        <v>2</v>
      </c>
      <c r="I38" s="43">
        <v>25</v>
      </c>
      <c r="J38" s="63">
        <f t="shared" si="3"/>
        <v>-18.630053082890974</v>
      </c>
      <c r="K38" s="63">
        <v>0</v>
      </c>
      <c r="L38" s="63">
        <v>18.630053082890974</v>
      </c>
      <c r="M38" s="43">
        <f t="shared" si="26"/>
        <v>1</v>
      </c>
      <c r="N38" s="43">
        <f t="shared" si="28"/>
        <v>2</v>
      </c>
      <c r="O38" s="43">
        <v>27</v>
      </c>
      <c r="P38" s="43">
        <v>1</v>
      </c>
      <c r="Q38" s="43">
        <v>1</v>
      </c>
      <c r="R38" s="43">
        <f t="shared" si="27"/>
        <v>1</v>
      </c>
      <c r="S38" s="43">
        <v>31</v>
      </c>
      <c r="T38" s="43">
        <v>1</v>
      </c>
      <c r="U38" s="43">
        <v>0</v>
      </c>
      <c r="V38" s="53">
        <v>9.3150265414454871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S21" sqref="S21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-141</v>
      </c>
      <c r="C9" s="34">
        <f t="shared" si="0"/>
        <v>-6</v>
      </c>
      <c r="D9" s="34">
        <f t="shared" si="0"/>
        <v>-2529</v>
      </c>
      <c r="E9" s="34">
        <f t="shared" si="0"/>
        <v>-141</v>
      </c>
      <c r="F9" s="34">
        <f t="shared" si="0"/>
        <v>178</v>
      </c>
      <c r="G9" s="34">
        <f t="shared" si="0"/>
        <v>1953</v>
      </c>
      <c r="H9" s="34">
        <f t="shared" si="0"/>
        <v>319</v>
      </c>
      <c r="I9" s="34">
        <f t="shared" si="0"/>
        <v>3932</v>
      </c>
      <c r="J9" s="51">
        <f>K9-L9</f>
        <v>-5.7192509553755064</v>
      </c>
      <c r="K9" s="51">
        <v>7.2200473053676619</v>
      </c>
      <c r="L9" s="51">
        <v>12.939298260743168</v>
      </c>
      <c r="M9" s="34">
        <f t="shared" ref="M9:U9" si="1">M10+M11</f>
        <v>0</v>
      </c>
      <c r="N9" s="34">
        <f t="shared" si="1"/>
        <v>663</v>
      </c>
      <c r="O9" s="34">
        <f t="shared" si="1"/>
        <v>7877</v>
      </c>
      <c r="P9" s="34">
        <f t="shared" si="1"/>
        <v>430</v>
      </c>
      <c r="Q9" s="34">
        <f t="shared" si="1"/>
        <v>233</v>
      </c>
      <c r="R9" s="34">
        <f>R10+R11</f>
        <v>663</v>
      </c>
      <c r="S9" s="34">
        <f t="shared" si="1"/>
        <v>8427</v>
      </c>
      <c r="T9" s="34">
        <f t="shared" si="1"/>
        <v>430</v>
      </c>
      <c r="U9" s="34">
        <f t="shared" si="1"/>
        <v>233</v>
      </c>
      <c r="V9" s="51">
        <v>0</v>
      </c>
    </row>
    <row r="10" spans="1:22" ht="15" customHeight="1" x14ac:dyDescent="0.15">
      <c r="A10" s="6" t="s">
        <v>28</v>
      </c>
      <c r="B10" s="35">
        <f t="shared" ref="B10:I10" si="2">B20+B21+B22+B23</f>
        <v>-81</v>
      </c>
      <c r="C10" s="35">
        <f t="shared" si="2"/>
        <v>-26</v>
      </c>
      <c r="D10" s="35">
        <f t="shared" si="2"/>
        <v>-1506</v>
      </c>
      <c r="E10" s="35">
        <f t="shared" si="2"/>
        <v>-62</v>
      </c>
      <c r="F10" s="35">
        <f t="shared" si="2"/>
        <v>139</v>
      </c>
      <c r="G10" s="35">
        <f t="shared" si="2"/>
        <v>1549</v>
      </c>
      <c r="H10" s="35">
        <f t="shared" si="2"/>
        <v>201</v>
      </c>
      <c r="I10" s="35">
        <f t="shared" si="2"/>
        <v>2675</v>
      </c>
      <c r="J10" s="48">
        <f t="shared" ref="J10:J38" si="3">K10-L10</f>
        <v>-3.3695677260033703</v>
      </c>
      <c r="K10" s="48">
        <v>7.5543534502333598</v>
      </c>
      <c r="L10" s="48">
        <v>10.92392117623673</v>
      </c>
      <c r="M10" s="35">
        <f t="shared" ref="M10:U10" si="4">M20+M21+M22+M23</f>
        <v>-19</v>
      </c>
      <c r="N10" s="35">
        <f t="shared" si="4"/>
        <v>465</v>
      </c>
      <c r="O10" s="35">
        <f t="shared" si="4"/>
        <v>5700</v>
      </c>
      <c r="P10" s="35">
        <f t="shared" si="4"/>
        <v>318</v>
      </c>
      <c r="Q10" s="35">
        <f t="shared" si="4"/>
        <v>147</v>
      </c>
      <c r="R10" s="35">
        <f t="shared" si="4"/>
        <v>484</v>
      </c>
      <c r="S10" s="35">
        <f t="shared" si="4"/>
        <v>6080</v>
      </c>
      <c r="T10" s="35">
        <f t="shared" si="4"/>
        <v>339</v>
      </c>
      <c r="U10" s="35">
        <f t="shared" si="4"/>
        <v>145</v>
      </c>
      <c r="V10" s="48">
        <v>-1.0326094644203891</v>
      </c>
    </row>
    <row r="11" spans="1:22" ht="15" customHeight="1" x14ac:dyDescent="0.15">
      <c r="A11" s="2" t="s">
        <v>27</v>
      </c>
      <c r="B11" s="36">
        <f t="shared" ref="B11:I11" si="5">B12+B13+B14+B15+B16</f>
        <v>-60</v>
      </c>
      <c r="C11" s="36">
        <f t="shared" si="5"/>
        <v>20</v>
      </c>
      <c r="D11" s="36">
        <f t="shared" si="5"/>
        <v>-1023</v>
      </c>
      <c r="E11" s="36">
        <f t="shared" si="5"/>
        <v>-79</v>
      </c>
      <c r="F11" s="36">
        <f t="shared" si="5"/>
        <v>39</v>
      </c>
      <c r="G11" s="36">
        <f t="shared" si="5"/>
        <v>404</v>
      </c>
      <c r="H11" s="36">
        <f t="shared" si="5"/>
        <v>118</v>
      </c>
      <c r="I11" s="36">
        <f t="shared" si="5"/>
        <v>1257</v>
      </c>
      <c r="J11" s="53">
        <f t="shared" si="3"/>
        <v>-12.63274015458952</v>
      </c>
      <c r="K11" s="53">
        <v>6.2364160256834316</v>
      </c>
      <c r="L11" s="53">
        <v>18.869156180272952</v>
      </c>
      <c r="M11" s="36">
        <f t="shared" ref="M11:U11" si="6">M12+M13+M14+M15+M16</f>
        <v>19</v>
      </c>
      <c r="N11" s="36">
        <f t="shared" si="6"/>
        <v>198</v>
      </c>
      <c r="O11" s="36">
        <f t="shared" si="6"/>
        <v>2177</v>
      </c>
      <c r="P11" s="36">
        <f t="shared" si="6"/>
        <v>112</v>
      </c>
      <c r="Q11" s="36">
        <f t="shared" si="6"/>
        <v>86</v>
      </c>
      <c r="R11" s="36">
        <f t="shared" si="6"/>
        <v>179</v>
      </c>
      <c r="S11" s="36">
        <f t="shared" si="6"/>
        <v>2347</v>
      </c>
      <c r="T11" s="36">
        <f t="shared" si="6"/>
        <v>91</v>
      </c>
      <c r="U11" s="36">
        <f t="shared" si="6"/>
        <v>88</v>
      </c>
      <c r="V11" s="53">
        <v>3.0382539612303887</v>
      </c>
    </row>
    <row r="12" spans="1:22" ht="15" customHeight="1" x14ac:dyDescent="0.15">
      <c r="A12" s="6" t="s">
        <v>26</v>
      </c>
      <c r="B12" s="35">
        <f t="shared" ref="B12:I12" si="7">B24</f>
        <v>-17</v>
      </c>
      <c r="C12" s="35">
        <f t="shared" si="7"/>
        <v>-3</v>
      </c>
      <c r="D12" s="35">
        <f t="shared" si="7"/>
        <v>-122</v>
      </c>
      <c r="E12" s="35">
        <f t="shared" si="7"/>
        <v>-4</v>
      </c>
      <c r="F12" s="35">
        <f t="shared" si="7"/>
        <v>5</v>
      </c>
      <c r="G12" s="35">
        <f t="shared" si="7"/>
        <v>34</v>
      </c>
      <c r="H12" s="35">
        <f t="shared" si="7"/>
        <v>9</v>
      </c>
      <c r="I12" s="35">
        <f t="shared" si="7"/>
        <v>94</v>
      </c>
      <c r="J12" s="48">
        <f t="shared" si="3"/>
        <v>-8.2093035024487335</v>
      </c>
      <c r="K12" s="48">
        <v>10.261629378060917</v>
      </c>
      <c r="L12" s="48">
        <v>18.47093288050965</v>
      </c>
      <c r="M12" s="35">
        <f t="shared" ref="M12:U12" si="8">M24</f>
        <v>-13</v>
      </c>
      <c r="N12" s="35">
        <f t="shared" si="8"/>
        <v>13</v>
      </c>
      <c r="O12" s="35">
        <f t="shared" si="8"/>
        <v>160</v>
      </c>
      <c r="P12" s="35">
        <f t="shared" si="8"/>
        <v>9</v>
      </c>
      <c r="Q12" s="35">
        <f t="shared" si="8"/>
        <v>4</v>
      </c>
      <c r="R12" s="35">
        <f t="shared" si="8"/>
        <v>26</v>
      </c>
      <c r="S12" s="35">
        <f t="shared" si="8"/>
        <v>222</v>
      </c>
      <c r="T12" s="35">
        <f t="shared" si="8"/>
        <v>12</v>
      </c>
      <c r="U12" s="35">
        <f t="shared" si="8"/>
        <v>14</v>
      </c>
      <c r="V12" s="48">
        <v>-26.680236382958388</v>
      </c>
    </row>
    <row r="13" spans="1:22" ht="15" customHeight="1" x14ac:dyDescent="0.15">
      <c r="A13" s="4" t="s">
        <v>25</v>
      </c>
      <c r="B13" s="37">
        <f t="shared" ref="B13:I13" si="9">B25+B26+B27</f>
        <v>-31</v>
      </c>
      <c r="C13" s="37">
        <f t="shared" si="9"/>
        <v>-16</v>
      </c>
      <c r="D13" s="37">
        <f t="shared" si="9"/>
        <v>-252</v>
      </c>
      <c r="E13" s="37">
        <f t="shared" si="9"/>
        <v>-24</v>
      </c>
      <c r="F13" s="37">
        <f t="shared" si="9"/>
        <v>4</v>
      </c>
      <c r="G13" s="37">
        <f t="shared" si="9"/>
        <v>61</v>
      </c>
      <c r="H13" s="37">
        <f t="shared" si="9"/>
        <v>28</v>
      </c>
      <c r="I13" s="37">
        <f t="shared" si="9"/>
        <v>243</v>
      </c>
      <c r="J13" s="49">
        <f t="shared" si="3"/>
        <v>-21.017526601806644</v>
      </c>
      <c r="K13" s="49">
        <v>3.5029211003011071</v>
      </c>
      <c r="L13" s="49">
        <v>24.520447702107752</v>
      </c>
      <c r="M13" s="37">
        <f t="shared" ref="M13:U13" si="10">M25+M26+M27</f>
        <v>-7</v>
      </c>
      <c r="N13" s="37">
        <f t="shared" si="10"/>
        <v>26</v>
      </c>
      <c r="O13" s="37">
        <f t="shared" si="10"/>
        <v>347</v>
      </c>
      <c r="P13" s="37">
        <f t="shared" si="10"/>
        <v>19</v>
      </c>
      <c r="Q13" s="37">
        <f t="shared" si="10"/>
        <v>7</v>
      </c>
      <c r="R13" s="37">
        <f t="shared" si="10"/>
        <v>33</v>
      </c>
      <c r="S13" s="37">
        <f t="shared" si="10"/>
        <v>417</v>
      </c>
      <c r="T13" s="37">
        <f t="shared" si="10"/>
        <v>14</v>
      </c>
      <c r="U13" s="37">
        <f t="shared" si="10"/>
        <v>19</v>
      </c>
      <c r="V13" s="49">
        <v>-6.1301119255269327</v>
      </c>
    </row>
    <row r="14" spans="1:22" ht="15" customHeight="1" x14ac:dyDescent="0.15">
      <c r="A14" s="4" t="s">
        <v>24</v>
      </c>
      <c r="B14" s="37">
        <f t="shared" ref="B14:I14" si="11">B28+B29+B30+B31</f>
        <v>6</v>
      </c>
      <c r="C14" s="37">
        <f t="shared" si="11"/>
        <v>14</v>
      </c>
      <c r="D14" s="37">
        <f t="shared" si="11"/>
        <v>-259</v>
      </c>
      <c r="E14" s="37">
        <f t="shared" si="11"/>
        <v>-22</v>
      </c>
      <c r="F14" s="37">
        <f t="shared" si="11"/>
        <v>17</v>
      </c>
      <c r="G14" s="37">
        <f t="shared" si="11"/>
        <v>183</v>
      </c>
      <c r="H14" s="37">
        <f t="shared" si="11"/>
        <v>39</v>
      </c>
      <c r="I14" s="37">
        <f t="shared" si="11"/>
        <v>431</v>
      </c>
      <c r="J14" s="49">
        <f t="shared" si="3"/>
        <v>-9.2713503727590876</v>
      </c>
      <c r="K14" s="49">
        <v>7.1642252880411128</v>
      </c>
      <c r="L14" s="49">
        <v>16.4355756608002</v>
      </c>
      <c r="M14" s="37">
        <f t="shared" ref="M14:U14" si="12">M28+M29+M30+M31</f>
        <v>28</v>
      </c>
      <c r="N14" s="37">
        <f t="shared" si="12"/>
        <v>96</v>
      </c>
      <c r="O14" s="37">
        <f t="shared" si="12"/>
        <v>871</v>
      </c>
      <c r="P14" s="37">
        <f t="shared" si="12"/>
        <v>54</v>
      </c>
      <c r="Q14" s="37">
        <f t="shared" si="12"/>
        <v>42</v>
      </c>
      <c r="R14" s="37">
        <f t="shared" si="12"/>
        <v>68</v>
      </c>
      <c r="S14" s="37">
        <f t="shared" si="12"/>
        <v>882</v>
      </c>
      <c r="T14" s="37">
        <f t="shared" si="12"/>
        <v>41</v>
      </c>
      <c r="U14" s="37">
        <f t="shared" si="12"/>
        <v>27</v>
      </c>
      <c r="V14" s="49">
        <v>11.799900474420653</v>
      </c>
    </row>
    <row r="15" spans="1:22" ht="15" customHeight="1" x14ac:dyDescent="0.15">
      <c r="A15" s="4" t="s">
        <v>23</v>
      </c>
      <c r="B15" s="37">
        <f t="shared" ref="B15:I15" si="13">B32+B33+B34+B35</f>
        <v>-2</v>
      </c>
      <c r="C15" s="37">
        <f t="shared" si="13"/>
        <v>25</v>
      </c>
      <c r="D15" s="37">
        <f t="shared" si="13"/>
        <v>-234</v>
      </c>
      <c r="E15" s="37">
        <f t="shared" si="13"/>
        <v>-17</v>
      </c>
      <c r="F15" s="37">
        <f t="shared" si="13"/>
        <v>12</v>
      </c>
      <c r="G15" s="37">
        <f t="shared" si="13"/>
        <v>110</v>
      </c>
      <c r="H15" s="37">
        <f t="shared" si="13"/>
        <v>29</v>
      </c>
      <c r="I15" s="37">
        <f t="shared" si="13"/>
        <v>347</v>
      </c>
      <c r="J15" s="49">
        <f t="shared" si="3"/>
        <v>-9.4193548387096762</v>
      </c>
      <c r="K15" s="49">
        <v>6.6489563567362424</v>
      </c>
      <c r="L15" s="49">
        <v>16.068311195445919</v>
      </c>
      <c r="M15" s="37">
        <f t="shared" ref="M15:U15" si="14">M32+M33+M34+M35</f>
        <v>15</v>
      </c>
      <c r="N15" s="37">
        <f t="shared" si="14"/>
        <v>61</v>
      </c>
      <c r="O15" s="37">
        <f t="shared" si="14"/>
        <v>668</v>
      </c>
      <c r="P15" s="37">
        <f t="shared" si="14"/>
        <v>29</v>
      </c>
      <c r="Q15" s="37">
        <f t="shared" si="14"/>
        <v>32</v>
      </c>
      <c r="R15" s="37">
        <f t="shared" si="14"/>
        <v>46</v>
      </c>
      <c r="S15" s="37">
        <f t="shared" si="14"/>
        <v>665</v>
      </c>
      <c r="T15" s="37">
        <f t="shared" si="14"/>
        <v>21</v>
      </c>
      <c r="U15" s="37">
        <f t="shared" si="14"/>
        <v>25</v>
      </c>
      <c r="V15" s="49">
        <v>8.3111954459203012</v>
      </c>
    </row>
    <row r="16" spans="1:22" ht="15" customHeight="1" x14ac:dyDescent="0.15">
      <c r="A16" s="2" t="s">
        <v>22</v>
      </c>
      <c r="B16" s="36">
        <f t="shared" ref="B16:I16" si="15">B36+B37+B38</f>
        <v>-16</v>
      </c>
      <c r="C16" s="36">
        <f t="shared" si="15"/>
        <v>0</v>
      </c>
      <c r="D16" s="36">
        <f t="shared" si="15"/>
        <v>-156</v>
      </c>
      <c r="E16" s="36">
        <f t="shared" si="15"/>
        <v>-12</v>
      </c>
      <c r="F16" s="36">
        <f t="shared" si="15"/>
        <v>1</v>
      </c>
      <c r="G16" s="36">
        <f t="shared" si="15"/>
        <v>16</v>
      </c>
      <c r="H16" s="36">
        <f t="shared" si="15"/>
        <v>13</v>
      </c>
      <c r="I16" s="36">
        <f t="shared" si="15"/>
        <v>142</v>
      </c>
      <c r="J16" s="53">
        <f t="shared" si="3"/>
        <v>-26.861278057156873</v>
      </c>
      <c r="K16" s="53">
        <v>2.2384398380964061</v>
      </c>
      <c r="L16" s="53">
        <v>29.099717895253281</v>
      </c>
      <c r="M16" s="36">
        <f t="shared" ref="M16:U16" si="16">M36+M37+M38</f>
        <v>-4</v>
      </c>
      <c r="N16" s="36">
        <f t="shared" si="16"/>
        <v>2</v>
      </c>
      <c r="O16" s="36">
        <f t="shared" si="16"/>
        <v>131</v>
      </c>
      <c r="P16" s="36">
        <f t="shared" si="16"/>
        <v>1</v>
      </c>
      <c r="Q16" s="36">
        <f t="shared" si="16"/>
        <v>1</v>
      </c>
      <c r="R16" s="36">
        <f t="shared" si="16"/>
        <v>6</v>
      </c>
      <c r="S16" s="36">
        <f t="shared" si="16"/>
        <v>161</v>
      </c>
      <c r="T16" s="36">
        <f t="shared" si="16"/>
        <v>3</v>
      </c>
      <c r="U16" s="36">
        <f t="shared" si="16"/>
        <v>3</v>
      </c>
      <c r="V16" s="53">
        <v>-8.9537593523856245</v>
      </c>
    </row>
    <row r="17" spans="1:22" ht="15" customHeight="1" x14ac:dyDescent="0.15">
      <c r="A17" s="6" t="s">
        <v>21</v>
      </c>
      <c r="B17" s="35">
        <f t="shared" ref="B17:I17" si="17">B12+B13+B20</f>
        <v>-47</v>
      </c>
      <c r="C17" s="35">
        <f t="shared" si="17"/>
        <v>-3</v>
      </c>
      <c r="D17" s="35">
        <f t="shared" si="17"/>
        <v>-1019</v>
      </c>
      <c r="E17" s="35">
        <f t="shared" si="17"/>
        <v>-52</v>
      </c>
      <c r="F17" s="35">
        <f t="shared" si="17"/>
        <v>71</v>
      </c>
      <c r="G17" s="35">
        <f t="shared" si="17"/>
        <v>778</v>
      </c>
      <c r="H17" s="35">
        <f t="shared" si="17"/>
        <v>123</v>
      </c>
      <c r="I17" s="35">
        <f t="shared" si="17"/>
        <v>1498</v>
      </c>
      <c r="J17" s="48">
        <f t="shared" si="3"/>
        <v>-5.2649244519402263</v>
      </c>
      <c r="K17" s="48">
        <v>7.1886468478414649</v>
      </c>
      <c r="L17" s="48">
        <v>12.453571299781691</v>
      </c>
      <c r="M17" s="35">
        <f t="shared" ref="M17:U17" si="18">M12+M13+M20</f>
        <v>5</v>
      </c>
      <c r="N17" s="35">
        <f t="shared" si="18"/>
        <v>226</v>
      </c>
      <c r="O17" s="35">
        <f t="shared" si="18"/>
        <v>2691</v>
      </c>
      <c r="P17" s="35">
        <f t="shared" si="18"/>
        <v>158</v>
      </c>
      <c r="Q17" s="35">
        <f t="shared" si="18"/>
        <v>68</v>
      </c>
      <c r="R17" s="35">
        <f t="shared" si="18"/>
        <v>221</v>
      </c>
      <c r="S17" s="35">
        <f t="shared" si="18"/>
        <v>2990</v>
      </c>
      <c r="T17" s="35">
        <f t="shared" si="18"/>
        <v>150</v>
      </c>
      <c r="U17" s="35">
        <f t="shared" si="18"/>
        <v>71</v>
      </c>
      <c r="V17" s="48">
        <v>0.50624273576348244</v>
      </c>
    </row>
    <row r="18" spans="1:22" ht="15" customHeight="1" x14ac:dyDescent="0.15">
      <c r="A18" s="4" t="s">
        <v>20</v>
      </c>
      <c r="B18" s="37">
        <f t="shared" ref="B18:I18" si="19">B14+B22</f>
        <v>-14</v>
      </c>
      <c r="C18" s="37">
        <f t="shared" si="19"/>
        <v>11</v>
      </c>
      <c r="D18" s="37">
        <f t="shared" si="19"/>
        <v>-554</v>
      </c>
      <c r="E18" s="37">
        <f t="shared" si="19"/>
        <v>-38</v>
      </c>
      <c r="F18" s="37">
        <f t="shared" si="19"/>
        <v>33</v>
      </c>
      <c r="G18" s="37">
        <f t="shared" si="19"/>
        <v>348</v>
      </c>
      <c r="H18" s="37">
        <f t="shared" si="19"/>
        <v>71</v>
      </c>
      <c r="I18" s="37">
        <f t="shared" si="19"/>
        <v>809</v>
      </c>
      <c r="J18" s="49">
        <f t="shared" si="3"/>
        <v>-8.4807580953941581</v>
      </c>
      <c r="K18" s="49">
        <v>7.3648688723159799</v>
      </c>
      <c r="L18" s="49">
        <v>15.845626967710139</v>
      </c>
      <c r="M18" s="37">
        <f t="shared" ref="M18:U18" si="20">M14+M22</f>
        <v>24</v>
      </c>
      <c r="N18" s="37">
        <f t="shared" si="20"/>
        <v>141</v>
      </c>
      <c r="O18" s="37">
        <f t="shared" si="20"/>
        <v>1522</v>
      </c>
      <c r="P18" s="37">
        <f t="shared" si="20"/>
        <v>73</v>
      </c>
      <c r="Q18" s="37">
        <f t="shared" si="20"/>
        <v>68</v>
      </c>
      <c r="R18" s="37">
        <f t="shared" si="20"/>
        <v>117</v>
      </c>
      <c r="S18" s="37">
        <f t="shared" si="20"/>
        <v>1615</v>
      </c>
      <c r="T18" s="37">
        <f t="shared" si="20"/>
        <v>59</v>
      </c>
      <c r="U18" s="37">
        <f t="shared" si="20"/>
        <v>58</v>
      </c>
      <c r="V18" s="49">
        <v>5.35626827077526</v>
      </c>
    </row>
    <row r="19" spans="1:22" ht="15" customHeight="1" x14ac:dyDescent="0.15">
      <c r="A19" s="2" t="s">
        <v>19</v>
      </c>
      <c r="B19" s="36">
        <f t="shared" ref="B19:I19" si="21">B15+B16+B21+B23</f>
        <v>-80</v>
      </c>
      <c r="C19" s="36">
        <f t="shared" si="21"/>
        <v>-14</v>
      </c>
      <c r="D19" s="36">
        <f t="shared" si="21"/>
        <v>-956</v>
      </c>
      <c r="E19" s="36">
        <f t="shared" si="21"/>
        <v>-51</v>
      </c>
      <c r="F19" s="36">
        <f t="shared" si="21"/>
        <v>74</v>
      </c>
      <c r="G19" s="36">
        <f t="shared" si="21"/>
        <v>827</v>
      </c>
      <c r="H19" s="36">
        <f t="shared" si="21"/>
        <v>125</v>
      </c>
      <c r="I19" s="36">
        <f t="shared" si="21"/>
        <v>1625</v>
      </c>
      <c r="J19" s="53">
        <f t="shared" si="3"/>
        <v>-4.9533021881541694</v>
      </c>
      <c r="K19" s="53">
        <v>7.1871443514393851</v>
      </c>
      <c r="L19" s="53">
        <v>12.140446539593555</v>
      </c>
      <c r="M19" s="36">
        <f t="shared" ref="M19:U19" si="22">M15+M16+M21+M23</f>
        <v>-29</v>
      </c>
      <c r="N19" s="36">
        <f t="shared" si="22"/>
        <v>296</v>
      </c>
      <c r="O19" s="36">
        <f t="shared" si="22"/>
        <v>3664</v>
      </c>
      <c r="P19" s="36">
        <f t="shared" si="22"/>
        <v>199</v>
      </c>
      <c r="Q19" s="36">
        <f t="shared" si="22"/>
        <v>97</v>
      </c>
      <c r="R19" s="36">
        <f t="shared" si="22"/>
        <v>325</v>
      </c>
      <c r="S19" s="36">
        <f t="shared" si="22"/>
        <v>3822</v>
      </c>
      <c r="T19" s="36">
        <f t="shared" si="22"/>
        <v>221</v>
      </c>
      <c r="U19" s="36">
        <f t="shared" si="22"/>
        <v>104</v>
      </c>
      <c r="V19" s="53">
        <v>-2.8165835971857049</v>
      </c>
    </row>
    <row r="20" spans="1:22" ht="15" customHeight="1" x14ac:dyDescent="0.15">
      <c r="A20" s="5" t="s">
        <v>18</v>
      </c>
      <c r="B20" s="40">
        <f>E20+M20</f>
        <v>1</v>
      </c>
      <c r="C20" s="40">
        <v>16</v>
      </c>
      <c r="D20" s="40">
        <f>G20-I20+O20-S20</f>
        <v>-645</v>
      </c>
      <c r="E20" s="40">
        <f>F20-H20</f>
        <v>-24</v>
      </c>
      <c r="F20" s="40">
        <v>62</v>
      </c>
      <c r="G20" s="40">
        <v>683</v>
      </c>
      <c r="H20" s="40">
        <v>86</v>
      </c>
      <c r="I20" s="40">
        <v>1161</v>
      </c>
      <c r="J20" s="61">
        <f t="shared" si="3"/>
        <v>-2.9099625691116113</v>
      </c>
      <c r="K20" s="61">
        <v>7.5174033035383285</v>
      </c>
      <c r="L20" s="61">
        <v>10.42736587264994</v>
      </c>
      <c r="M20" s="40">
        <f>N20-R20</f>
        <v>25</v>
      </c>
      <c r="N20" s="40">
        <f>SUM(P20:Q20)</f>
        <v>187</v>
      </c>
      <c r="O20" s="41">
        <v>2184</v>
      </c>
      <c r="P20" s="41">
        <v>130</v>
      </c>
      <c r="Q20" s="41">
        <v>57</v>
      </c>
      <c r="R20" s="41">
        <f>SUM(T20:U20)</f>
        <v>162</v>
      </c>
      <c r="S20" s="41">
        <v>2351</v>
      </c>
      <c r="T20" s="41">
        <v>124</v>
      </c>
      <c r="U20" s="41">
        <v>38</v>
      </c>
      <c r="V20" s="52">
        <v>3.0312110094912654</v>
      </c>
    </row>
    <row r="21" spans="1:22" ht="15" customHeight="1" x14ac:dyDescent="0.15">
      <c r="A21" s="3" t="s">
        <v>17</v>
      </c>
      <c r="B21" s="42">
        <f t="shared" ref="B21:B38" si="23">E21+M21</f>
        <v>-36</v>
      </c>
      <c r="C21" s="42">
        <v>-26</v>
      </c>
      <c r="D21" s="42">
        <f t="shared" ref="D21:D38" si="24">G21-I21+O21-S21</f>
        <v>-398</v>
      </c>
      <c r="E21" s="42">
        <f t="shared" ref="E21:E38" si="25">F21-H21</f>
        <v>-14</v>
      </c>
      <c r="F21" s="42">
        <v>52</v>
      </c>
      <c r="G21" s="42">
        <v>587</v>
      </c>
      <c r="H21" s="42">
        <v>66</v>
      </c>
      <c r="I21" s="42">
        <v>896</v>
      </c>
      <c r="J21" s="62">
        <f t="shared" si="3"/>
        <v>-2.1248673517250083</v>
      </c>
      <c r="K21" s="62">
        <v>7.8923644492643223</v>
      </c>
      <c r="L21" s="62">
        <v>10.017231800989331</v>
      </c>
      <c r="M21" s="42">
        <f t="shared" ref="M21:M38" si="26">N21-R21</f>
        <v>-22</v>
      </c>
      <c r="N21" s="42">
        <f>SUM(P21:Q21)</f>
        <v>175</v>
      </c>
      <c r="O21" s="42">
        <v>2264</v>
      </c>
      <c r="P21" s="42">
        <v>128</v>
      </c>
      <c r="Q21" s="42">
        <v>47</v>
      </c>
      <c r="R21" s="42">
        <f t="shared" ref="R21:R38" si="27">SUM(T21:U21)</f>
        <v>197</v>
      </c>
      <c r="S21" s="42">
        <v>2353</v>
      </c>
      <c r="T21" s="42">
        <v>141</v>
      </c>
      <c r="U21" s="42">
        <v>56</v>
      </c>
      <c r="V21" s="49">
        <v>-3.3390772669964441</v>
      </c>
    </row>
    <row r="22" spans="1:22" ht="15" customHeight="1" x14ac:dyDescent="0.15">
      <c r="A22" s="3" t="s">
        <v>16</v>
      </c>
      <c r="B22" s="42">
        <f t="shared" si="23"/>
        <v>-20</v>
      </c>
      <c r="C22" s="42">
        <v>-3</v>
      </c>
      <c r="D22" s="42">
        <f t="shared" si="24"/>
        <v>-295</v>
      </c>
      <c r="E22" s="42">
        <f t="shared" si="25"/>
        <v>-16</v>
      </c>
      <c r="F22" s="42">
        <v>16</v>
      </c>
      <c r="G22" s="42">
        <v>165</v>
      </c>
      <c r="H22" s="42">
        <v>32</v>
      </c>
      <c r="I22" s="42">
        <v>378</v>
      </c>
      <c r="J22" s="62">
        <f t="shared" si="3"/>
        <v>-7.5907444908612112</v>
      </c>
      <c r="K22" s="62">
        <v>7.5907444908612112</v>
      </c>
      <c r="L22" s="62">
        <v>15.181488981722422</v>
      </c>
      <c r="M22" s="42">
        <f t="shared" si="26"/>
        <v>-4</v>
      </c>
      <c r="N22" s="42">
        <f t="shared" ref="N22:N38" si="28">SUM(P22:Q22)</f>
        <v>45</v>
      </c>
      <c r="O22" s="42">
        <v>651</v>
      </c>
      <c r="P22" s="42">
        <v>19</v>
      </c>
      <c r="Q22" s="42">
        <v>26</v>
      </c>
      <c r="R22" s="42">
        <f t="shared" si="27"/>
        <v>49</v>
      </c>
      <c r="S22" s="42">
        <v>733</v>
      </c>
      <c r="T22" s="42">
        <v>18</v>
      </c>
      <c r="U22" s="42">
        <v>31</v>
      </c>
      <c r="V22" s="49">
        <v>-1.8976861227152995</v>
      </c>
    </row>
    <row r="23" spans="1:22" ht="15" customHeight="1" x14ac:dyDescent="0.15">
      <c r="A23" s="1" t="s">
        <v>15</v>
      </c>
      <c r="B23" s="43">
        <f t="shared" si="23"/>
        <v>-26</v>
      </c>
      <c r="C23" s="43">
        <v>-13</v>
      </c>
      <c r="D23" s="43">
        <f t="shared" si="24"/>
        <v>-168</v>
      </c>
      <c r="E23" s="43">
        <f t="shared" si="25"/>
        <v>-8</v>
      </c>
      <c r="F23" s="43">
        <v>9</v>
      </c>
      <c r="G23" s="43">
        <v>114</v>
      </c>
      <c r="H23" s="43">
        <v>17</v>
      </c>
      <c r="I23" s="43">
        <v>240</v>
      </c>
      <c r="J23" s="63">
        <f t="shared" si="3"/>
        <v>-5.4945778677650807</v>
      </c>
      <c r="K23" s="63">
        <v>6.1814001012357149</v>
      </c>
      <c r="L23" s="63">
        <v>11.675977969000796</v>
      </c>
      <c r="M23" s="43">
        <f t="shared" si="26"/>
        <v>-18</v>
      </c>
      <c r="N23" s="43">
        <f t="shared" si="28"/>
        <v>58</v>
      </c>
      <c r="O23" s="43">
        <v>601</v>
      </c>
      <c r="P23" s="43">
        <v>41</v>
      </c>
      <c r="Q23" s="43">
        <v>17</v>
      </c>
      <c r="R23" s="43">
        <f t="shared" si="27"/>
        <v>76</v>
      </c>
      <c r="S23" s="47">
        <v>643</v>
      </c>
      <c r="T23" s="47">
        <v>56</v>
      </c>
      <c r="U23" s="47">
        <v>20</v>
      </c>
      <c r="V23" s="54">
        <v>-12.362800202471426</v>
      </c>
    </row>
    <row r="24" spans="1:22" ht="15" customHeight="1" x14ac:dyDescent="0.15">
      <c r="A24" s="7" t="s">
        <v>14</v>
      </c>
      <c r="B24" s="45">
        <f t="shared" si="23"/>
        <v>-17</v>
      </c>
      <c r="C24" s="45">
        <v>-3</v>
      </c>
      <c r="D24" s="45">
        <f t="shared" si="24"/>
        <v>-122</v>
      </c>
      <c r="E24" s="40">
        <f t="shared" si="25"/>
        <v>-4</v>
      </c>
      <c r="F24" s="45">
        <v>5</v>
      </c>
      <c r="G24" s="45">
        <v>34</v>
      </c>
      <c r="H24" s="45">
        <v>9</v>
      </c>
      <c r="I24" s="46">
        <v>94</v>
      </c>
      <c r="J24" s="73">
        <f t="shared" si="3"/>
        <v>-8.2093035024487335</v>
      </c>
      <c r="K24" s="73">
        <v>10.261629378060917</v>
      </c>
      <c r="L24" s="73">
        <v>18.47093288050965</v>
      </c>
      <c r="M24" s="40">
        <f t="shared" si="26"/>
        <v>-13</v>
      </c>
      <c r="N24" s="45">
        <f t="shared" si="28"/>
        <v>13</v>
      </c>
      <c r="O24" s="45">
        <v>160</v>
      </c>
      <c r="P24" s="45">
        <v>9</v>
      </c>
      <c r="Q24" s="45">
        <v>4</v>
      </c>
      <c r="R24" s="45">
        <f t="shared" si="27"/>
        <v>26</v>
      </c>
      <c r="S24" s="45">
        <v>222</v>
      </c>
      <c r="T24" s="45">
        <v>12</v>
      </c>
      <c r="U24" s="45">
        <v>14</v>
      </c>
      <c r="V24" s="51">
        <v>-26.680236382958388</v>
      </c>
    </row>
    <row r="25" spans="1:22" ht="15" customHeight="1" x14ac:dyDescent="0.15">
      <c r="A25" s="5" t="s">
        <v>13</v>
      </c>
      <c r="B25" s="40">
        <f t="shared" si="23"/>
        <v>0</v>
      </c>
      <c r="C25" s="40">
        <v>-1</v>
      </c>
      <c r="D25" s="40">
        <f t="shared" si="24"/>
        <v>-48</v>
      </c>
      <c r="E25" s="40">
        <f t="shared" si="25"/>
        <v>-5</v>
      </c>
      <c r="F25" s="40">
        <v>0</v>
      </c>
      <c r="G25" s="40">
        <v>7</v>
      </c>
      <c r="H25" s="40">
        <v>5</v>
      </c>
      <c r="I25" s="40">
        <v>37</v>
      </c>
      <c r="J25" s="61">
        <f t="shared" si="3"/>
        <v>-37.283703446444257</v>
      </c>
      <c r="K25" s="61">
        <v>0</v>
      </c>
      <c r="L25" s="61">
        <v>37.283703446444257</v>
      </c>
      <c r="M25" s="40">
        <f t="shared" si="26"/>
        <v>5</v>
      </c>
      <c r="N25" s="40">
        <f t="shared" si="28"/>
        <v>7</v>
      </c>
      <c r="O25" s="40">
        <v>41</v>
      </c>
      <c r="P25" s="40">
        <v>7</v>
      </c>
      <c r="Q25" s="40">
        <v>0</v>
      </c>
      <c r="R25" s="40">
        <f t="shared" si="27"/>
        <v>2</v>
      </c>
      <c r="S25" s="41">
        <v>59</v>
      </c>
      <c r="T25" s="41">
        <v>2</v>
      </c>
      <c r="U25" s="41">
        <v>0</v>
      </c>
      <c r="V25" s="52">
        <v>37.283703446444264</v>
      </c>
    </row>
    <row r="26" spans="1:22" ht="15" customHeight="1" x14ac:dyDescent="0.15">
      <c r="A26" s="3" t="s">
        <v>12</v>
      </c>
      <c r="B26" s="42">
        <f t="shared" si="23"/>
        <v>-12</v>
      </c>
      <c r="C26" s="42">
        <v>-6</v>
      </c>
      <c r="D26" s="42">
        <f t="shared" si="24"/>
        <v>-90</v>
      </c>
      <c r="E26" s="42">
        <f t="shared" si="25"/>
        <v>-7</v>
      </c>
      <c r="F26" s="42">
        <v>1</v>
      </c>
      <c r="G26" s="42">
        <v>11</v>
      </c>
      <c r="H26" s="42">
        <v>8</v>
      </c>
      <c r="I26" s="42">
        <v>67</v>
      </c>
      <c r="J26" s="62">
        <f t="shared" si="3"/>
        <v>-23.528220051016177</v>
      </c>
      <c r="K26" s="62">
        <v>3.361174293002311</v>
      </c>
      <c r="L26" s="62">
        <v>26.889394344018488</v>
      </c>
      <c r="M26" s="42">
        <f t="shared" si="26"/>
        <v>-5</v>
      </c>
      <c r="N26" s="42">
        <f t="shared" si="28"/>
        <v>5</v>
      </c>
      <c r="O26" s="42">
        <v>94</v>
      </c>
      <c r="P26" s="42">
        <v>4</v>
      </c>
      <c r="Q26" s="42">
        <v>1</v>
      </c>
      <c r="R26" s="42">
        <f t="shared" si="27"/>
        <v>10</v>
      </c>
      <c r="S26" s="42">
        <v>128</v>
      </c>
      <c r="T26" s="42">
        <v>5</v>
      </c>
      <c r="U26" s="42">
        <v>5</v>
      </c>
      <c r="V26" s="49">
        <v>-16.805871465011556</v>
      </c>
    </row>
    <row r="27" spans="1:22" ht="15" customHeight="1" x14ac:dyDescent="0.15">
      <c r="A27" s="1" t="s">
        <v>11</v>
      </c>
      <c r="B27" s="43">
        <f t="shared" si="23"/>
        <v>-19</v>
      </c>
      <c r="C27" s="43">
        <v>-9</v>
      </c>
      <c r="D27" s="43">
        <f t="shared" si="24"/>
        <v>-114</v>
      </c>
      <c r="E27" s="43">
        <f t="shared" si="25"/>
        <v>-12</v>
      </c>
      <c r="F27" s="43">
        <v>3</v>
      </c>
      <c r="G27" s="43">
        <v>43</v>
      </c>
      <c r="H27" s="43">
        <v>15</v>
      </c>
      <c r="I27" s="43">
        <v>139</v>
      </c>
      <c r="J27" s="63">
        <f t="shared" si="3"/>
        <v>-16.894693600459782</v>
      </c>
      <c r="K27" s="63">
        <v>4.2236734001149454</v>
      </c>
      <c r="L27" s="63">
        <v>21.118367000574729</v>
      </c>
      <c r="M27" s="43">
        <f t="shared" si="26"/>
        <v>-7</v>
      </c>
      <c r="N27" s="43">
        <f t="shared" si="28"/>
        <v>14</v>
      </c>
      <c r="O27" s="47">
        <v>212</v>
      </c>
      <c r="P27" s="47">
        <v>8</v>
      </c>
      <c r="Q27" s="47">
        <v>6</v>
      </c>
      <c r="R27" s="47">
        <f t="shared" si="27"/>
        <v>21</v>
      </c>
      <c r="S27" s="47">
        <v>230</v>
      </c>
      <c r="T27" s="47">
        <v>7</v>
      </c>
      <c r="U27" s="47">
        <v>14</v>
      </c>
      <c r="V27" s="54">
        <v>-9.8552379336015328</v>
      </c>
    </row>
    <row r="28" spans="1:22" ht="15" customHeight="1" x14ac:dyDescent="0.15">
      <c r="A28" s="5" t="s">
        <v>10</v>
      </c>
      <c r="B28" s="40">
        <f t="shared" si="23"/>
        <v>-1</v>
      </c>
      <c r="C28" s="40">
        <v>-2</v>
      </c>
      <c r="D28" s="40">
        <f t="shared" si="24"/>
        <v>-51</v>
      </c>
      <c r="E28" s="40">
        <f t="shared" si="25"/>
        <v>-3</v>
      </c>
      <c r="F28" s="40">
        <v>1</v>
      </c>
      <c r="G28" s="40">
        <v>14</v>
      </c>
      <c r="H28" s="40">
        <v>4</v>
      </c>
      <c r="I28" s="40">
        <v>49</v>
      </c>
      <c r="J28" s="61">
        <f t="shared" si="3"/>
        <v>-10.90876486879595</v>
      </c>
      <c r="K28" s="61">
        <v>3.6362549562653168</v>
      </c>
      <c r="L28" s="61">
        <v>14.545019825061267</v>
      </c>
      <c r="M28" s="40">
        <f t="shared" si="26"/>
        <v>2</v>
      </c>
      <c r="N28" s="40">
        <f t="shared" si="28"/>
        <v>11</v>
      </c>
      <c r="O28" s="40">
        <v>84</v>
      </c>
      <c r="P28" s="40">
        <v>2</v>
      </c>
      <c r="Q28" s="40">
        <v>9</v>
      </c>
      <c r="R28" s="40">
        <f t="shared" si="27"/>
        <v>9</v>
      </c>
      <c r="S28" s="40">
        <v>100</v>
      </c>
      <c r="T28" s="40">
        <v>6</v>
      </c>
      <c r="U28" s="40">
        <v>3</v>
      </c>
      <c r="V28" s="48">
        <v>7.2725099125306372</v>
      </c>
    </row>
    <row r="29" spans="1:22" ht="15" customHeight="1" x14ac:dyDescent="0.15">
      <c r="A29" s="3" t="s">
        <v>9</v>
      </c>
      <c r="B29" s="42">
        <f t="shared" si="23"/>
        <v>1</v>
      </c>
      <c r="C29" s="42">
        <v>-6</v>
      </c>
      <c r="D29" s="42">
        <f t="shared" si="24"/>
        <v>-30</v>
      </c>
      <c r="E29" s="42">
        <f t="shared" si="25"/>
        <v>0</v>
      </c>
      <c r="F29" s="42">
        <v>6</v>
      </c>
      <c r="G29" s="42">
        <v>66</v>
      </c>
      <c r="H29" s="42">
        <v>6</v>
      </c>
      <c r="I29" s="42">
        <v>136</v>
      </c>
      <c r="J29" s="62">
        <f t="shared" si="3"/>
        <v>0</v>
      </c>
      <c r="K29" s="62">
        <v>8.3673056129719985</v>
      </c>
      <c r="L29" s="62">
        <v>8.3673056129719985</v>
      </c>
      <c r="M29" s="42">
        <f t="shared" si="26"/>
        <v>1</v>
      </c>
      <c r="N29" s="42">
        <f t="shared" si="28"/>
        <v>21</v>
      </c>
      <c r="O29" s="42">
        <v>315</v>
      </c>
      <c r="P29" s="42">
        <v>11</v>
      </c>
      <c r="Q29" s="42">
        <v>10</v>
      </c>
      <c r="R29" s="42">
        <f t="shared" si="27"/>
        <v>20</v>
      </c>
      <c r="S29" s="42">
        <v>275</v>
      </c>
      <c r="T29" s="42">
        <v>13</v>
      </c>
      <c r="U29" s="42">
        <v>7</v>
      </c>
      <c r="V29" s="49">
        <v>1.3945509354953352</v>
      </c>
    </row>
    <row r="30" spans="1:22" ht="15" customHeight="1" x14ac:dyDescent="0.15">
      <c r="A30" s="3" t="s">
        <v>8</v>
      </c>
      <c r="B30" s="42">
        <f t="shared" si="23"/>
        <v>5</v>
      </c>
      <c r="C30" s="42">
        <v>15</v>
      </c>
      <c r="D30" s="42">
        <f t="shared" si="24"/>
        <v>-83</v>
      </c>
      <c r="E30" s="42">
        <f t="shared" si="25"/>
        <v>-8</v>
      </c>
      <c r="F30" s="42">
        <v>5</v>
      </c>
      <c r="G30" s="42">
        <v>59</v>
      </c>
      <c r="H30" s="42">
        <v>13</v>
      </c>
      <c r="I30" s="42">
        <v>138</v>
      </c>
      <c r="J30" s="62">
        <f t="shared" si="3"/>
        <v>-10.6855982288255</v>
      </c>
      <c r="K30" s="62">
        <v>6.6784988930159361</v>
      </c>
      <c r="L30" s="62">
        <v>17.364097121841436</v>
      </c>
      <c r="M30" s="42">
        <f t="shared" si="26"/>
        <v>13</v>
      </c>
      <c r="N30" s="42">
        <f t="shared" si="28"/>
        <v>41</v>
      </c>
      <c r="O30" s="42">
        <v>299</v>
      </c>
      <c r="P30" s="42">
        <v>31</v>
      </c>
      <c r="Q30" s="42">
        <v>10</v>
      </c>
      <c r="R30" s="42">
        <f t="shared" si="27"/>
        <v>28</v>
      </c>
      <c r="S30" s="42">
        <v>303</v>
      </c>
      <c r="T30" s="42">
        <v>18</v>
      </c>
      <c r="U30" s="42">
        <v>10</v>
      </c>
      <c r="V30" s="49">
        <v>17.364097121841439</v>
      </c>
    </row>
    <row r="31" spans="1:22" ht="15" customHeight="1" x14ac:dyDescent="0.15">
      <c r="A31" s="1" t="s">
        <v>7</v>
      </c>
      <c r="B31" s="43">
        <f t="shared" si="23"/>
        <v>1</v>
      </c>
      <c r="C31" s="43">
        <v>7</v>
      </c>
      <c r="D31" s="43">
        <f t="shared" si="24"/>
        <v>-95</v>
      </c>
      <c r="E31" s="43">
        <f t="shared" si="25"/>
        <v>-11</v>
      </c>
      <c r="F31" s="43">
        <v>5</v>
      </c>
      <c r="G31" s="43">
        <v>44</v>
      </c>
      <c r="H31" s="43">
        <v>16</v>
      </c>
      <c r="I31" s="43">
        <v>108</v>
      </c>
      <c r="J31" s="63">
        <f t="shared" si="3"/>
        <v>-17.401065300585525</v>
      </c>
      <c r="K31" s="63">
        <v>7.9095751366297842</v>
      </c>
      <c r="L31" s="63">
        <v>25.310640437215309</v>
      </c>
      <c r="M31" s="43">
        <f t="shared" si="26"/>
        <v>12</v>
      </c>
      <c r="N31" s="43">
        <f t="shared" si="28"/>
        <v>23</v>
      </c>
      <c r="O31" s="43">
        <v>173</v>
      </c>
      <c r="P31" s="43">
        <v>10</v>
      </c>
      <c r="Q31" s="43">
        <v>13</v>
      </c>
      <c r="R31" s="43">
        <f t="shared" si="27"/>
        <v>11</v>
      </c>
      <c r="S31" s="43">
        <v>204</v>
      </c>
      <c r="T31" s="43">
        <v>4</v>
      </c>
      <c r="U31" s="43">
        <v>7</v>
      </c>
      <c r="V31" s="53">
        <v>18.982980327911481</v>
      </c>
    </row>
    <row r="32" spans="1:22" ht="15" customHeight="1" x14ac:dyDescent="0.15">
      <c r="A32" s="5" t="s">
        <v>6</v>
      </c>
      <c r="B32" s="40">
        <f t="shared" si="23"/>
        <v>-3</v>
      </c>
      <c r="C32" s="40">
        <v>-7</v>
      </c>
      <c r="D32" s="40">
        <f t="shared" si="24"/>
        <v>-20</v>
      </c>
      <c r="E32" s="40">
        <f t="shared" si="25"/>
        <v>0</v>
      </c>
      <c r="F32" s="40">
        <v>1</v>
      </c>
      <c r="G32" s="40">
        <v>13</v>
      </c>
      <c r="H32" s="40">
        <v>1</v>
      </c>
      <c r="I32" s="40">
        <v>16</v>
      </c>
      <c r="J32" s="61">
        <f t="shared" si="3"/>
        <v>0</v>
      </c>
      <c r="K32" s="61">
        <v>6.2429446173844623</v>
      </c>
      <c r="L32" s="61">
        <v>6.2429446173844623</v>
      </c>
      <c r="M32" s="40">
        <f t="shared" si="26"/>
        <v>-3</v>
      </c>
      <c r="N32" s="40">
        <f t="shared" si="28"/>
        <v>5</v>
      </c>
      <c r="O32" s="41">
        <v>106</v>
      </c>
      <c r="P32" s="41">
        <v>0</v>
      </c>
      <c r="Q32" s="41">
        <v>5</v>
      </c>
      <c r="R32" s="41">
        <f t="shared" si="27"/>
        <v>8</v>
      </c>
      <c r="S32" s="41">
        <v>123</v>
      </c>
      <c r="T32" s="41">
        <v>5</v>
      </c>
      <c r="U32" s="41">
        <v>3</v>
      </c>
      <c r="V32" s="52">
        <v>-18.728833852153386</v>
      </c>
    </row>
    <row r="33" spans="1:22" ht="15" customHeight="1" x14ac:dyDescent="0.15">
      <c r="A33" s="3" t="s">
        <v>5</v>
      </c>
      <c r="B33" s="42">
        <f t="shared" si="23"/>
        <v>-9</v>
      </c>
      <c r="C33" s="42">
        <v>-3</v>
      </c>
      <c r="D33" s="42">
        <f t="shared" si="24"/>
        <v>-89</v>
      </c>
      <c r="E33" s="42">
        <f>F33-H33</f>
        <v>-7</v>
      </c>
      <c r="F33" s="42">
        <v>5</v>
      </c>
      <c r="G33" s="42">
        <v>46</v>
      </c>
      <c r="H33" s="42">
        <v>12</v>
      </c>
      <c r="I33" s="42">
        <v>159</v>
      </c>
      <c r="J33" s="62">
        <f t="shared" si="3"/>
        <v>-10.048689934005079</v>
      </c>
      <c r="K33" s="62">
        <v>7.177635667146486</v>
      </c>
      <c r="L33" s="62">
        <v>17.226325601151565</v>
      </c>
      <c r="M33" s="42">
        <f>N33-R33</f>
        <v>-2</v>
      </c>
      <c r="N33" s="42">
        <f t="shared" si="28"/>
        <v>17</v>
      </c>
      <c r="O33" s="42">
        <v>252</v>
      </c>
      <c r="P33" s="42">
        <v>8</v>
      </c>
      <c r="Q33" s="42">
        <v>9</v>
      </c>
      <c r="R33" s="42">
        <f t="shared" si="27"/>
        <v>19</v>
      </c>
      <c r="S33" s="42">
        <v>228</v>
      </c>
      <c r="T33" s="42">
        <v>6</v>
      </c>
      <c r="U33" s="42">
        <v>13</v>
      </c>
      <c r="V33" s="49">
        <v>-2.8710542668585965</v>
      </c>
    </row>
    <row r="34" spans="1:22" ht="15" customHeight="1" x14ac:dyDescent="0.15">
      <c r="A34" s="3" t="s">
        <v>4</v>
      </c>
      <c r="B34" s="42">
        <f t="shared" si="23"/>
        <v>4</v>
      </c>
      <c r="C34" s="42">
        <v>20</v>
      </c>
      <c r="D34" s="42">
        <f t="shared" si="24"/>
        <v>-73</v>
      </c>
      <c r="E34" s="42">
        <f t="shared" si="25"/>
        <v>-8</v>
      </c>
      <c r="F34" s="42">
        <v>2</v>
      </c>
      <c r="G34" s="42">
        <v>21</v>
      </c>
      <c r="H34" s="42">
        <v>10</v>
      </c>
      <c r="I34" s="42">
        <v>85</v>
      </c>
      <c r="J34" s="62">
        <f t="shared" si="3"/>
        <v>-17.091915874994879</v>
      </c>
      <c r="K34" s="62">
        <v>4.2729789687487196</v>
      </c>
      <c r="L34" s="62">
        <v>21.364894843743599</v>
      </c>
      <c r="M34" s="42">
        <f t="shared" si="26"/>
        <v>12</v>
      </c>
      <c r="N34" s="42">
        <f t="shared" si="28"/>
        <v>24</v>
      </c>
      <c r="O34" s="42">
        <v>139</v>
      </c>
      <c r="P34" s="42">
        <v>17</v>
      </c>
      <c r="Q34" s="42">
        <v>7</v>
      </c>
      <c r="R34" s="42">
        <f t="shared" si="27"/>
        <v>12</v>
      </c>
      <c r="S34" s="42">
        <v>148</v>
      </c>
      <c r="T34" s="42">
        <v>8</v>
      </c>
      <c r="U34" s="42">
        <v>4</v>
      </c>
      <c r="V34" s="49">
        <v>25.637873812492316</v>
      </c>
    </row>
    <row r="35" spans="1:22" ht="15" customHeight="1" x14ac:dyDescent="0.15">
      <c r="A35" s="1" t="s">
        <v>3</v>
      </c>
      <c r="B35" s="43">
        <f t="shared" si="23"/>
        <v>6</v>
      </c>
      <c r="C35" s="43">
        <v>15</v>
      </c>
      <c r="D35" s="43">
        <f t="shared" si="24"/>
        <v>-52</v>
      </c>
      <c r="E35" s="43">
        <f t="shared" si="25"/>
        <v>-2</v>
      </c>
      <c r="F35" s="43">
        <v>4</v>
      </c>
      <c r="G35" s="43">
        <v>30</v>
      </c>
      <c r="H35" s="43">
        <v>6</v>
      </c>
      <c r="I35" s="43">
        <v>87</v>
      </c>
      <c r="J35" s="63">
        <f t="shared" si="3"/>
        <v>-4.1671185802113229</v>
      </c>
      <c r="K35" s="63">
        <v>8.3342371604226493</v>
      </c>
      <c r="L35" s="63">
        <v>12.501355740633972</v>
      </c>
      <c r="M35" s="43">
        <f t="shared" si="26"/>
        <v>8</v>
      </c>
      <c r="N35" s="43">
        <f t="shared" si="28"/>
        <v>15</v>
      </c>
      <c r="O35" s="47">
        <v>171</v>
      </c>
      <c r="P35" s="47">
        <v>4</v>
      </c>
      <c r="Q35" s="47">
        <v>11</v>
      </c>
      <c r="R35" s="47">
        <f t="shared" si="27"/>
        <v>7</v>
      </c>
      <c r="S35" s="47">
        <v>166</v>
      </c>
      <c r="T35" s="47">
        <v>2</v>
      </c>
      <c r="U35" s="47">
        <v>5</v>
      </c>
      <c r="V35" s="54">
        <v>16.668474320845299</v>
      </c>
    </row>
    <row r="36" spans="1:22" ht="15" customHeight="1" x14ac:dyDescent="0.15">
      <c r="A36" s="5" t="s">
        <v>2</v>
      </c>
      <c r="B36" s="40">
        <f t="shared" si="23"/>
        <v>-4</v>
      </c>
      <c r="C36" s="40">
        <v>0</v>
      </c>
      <c r="D36" s="40">
        <f t="shared" si="24"/>
        <v>-71</v>
      </c>
      <c r="E36" s="40">
        <f t="shared" si="25"/>
        <v>-3</v>
      </c>
      <c r="F36" s="40">
        <v>0</v>
      </c>
      <c r="G36" s="40">
        <v>6</v>
      </c>
      <c r="H36" s="40">
        <v>3</v>
      </c>
      <c r="I36" s="40">
        <v>70</v>
      </c>
      <c r="J36" s="61">
        <f t="shared" si="3"/>
        <v>-15.882455326061731</v>
      </c>
      <c r="K36" s="61">
        <v>0</v>
      </c>
      <c r="L36" s="61">
        <v>15.882455326061731</v>
      </c>
      <c r="M36" s="40">
        <f t="shared" si="26"/>
        <v>-1</v>
      </c>
      <c r="N36" s="40">
        <f t="shared" si="28"/>
        <v>1</v>
      </c>
      <c r="O36" s="40">
        <v>42</v>
      </c>
      <c r="P36" s="40">
        <v>1</v>
      </c>
      <c r="Q36" s="40">
        <v>0</v>
      </c>
      <c r="R36" s="40">
        <f t="shared" si="27"/>
        <v>2</v>
      </c>
      <c r="S36" s="40">
        <v>49</v>
      </c>
      <c r="T36" s="40">
        <v>1</v>
      </c>
      <c r="U36" s="40">
        <v>1</v>
      </c>
      <c r="V36" s="48">
        <v>-5.2941517753539102</v>
      </c>
    </row>
    <row r="37" spans="1:22" ht="15" customHeight="1" x14ac:dyDescent="0.15">
      <c r="A37" s="3" t="s">
        <v>1</v>
      </c>
      <c r="B37" s="42">
        <f t="shared" si="23"/>
        <v>-5</v>
      </c>
      <c r="C37" s="42">
        <v>1</v>
      </c>
      <c r="D37" s="42">
        <f t="shared" si="24"/>
        <v>-44</v>
      </c>
      <c r="E37" s="42">
        <f t="shared" si="25"/>
        <v>-3</v>
      </c>
      <c r="F37" s="42">
        <v>1</v>
      </c>
      <c r="G37" s="42">
        <v>6</v>
      </c>
      <c r="H37" s="42">
        <v>4</v>
      </c>
      <c r="I37" s="42">
        <v>42</v>
      </c>
      <c r="J37" s="62">
        <f t="shared" si="3"/>
        <v>-22.427035330261138</v>
      </c>
      <c r="K37" s="62">
        <v>7.4756784434203789</v>
      </c>
      <c r="L37" s="62">
        <v>29.902713773681516</v>
      </c>
      <c r="M37" s="42">
        <f t="shared" si="26"/>
        <v>-2</v>
      </c>
      <c r="N37" s="42">
        <f t="shared" si="28"/>
        <v>0</v>
      </c>
      <c r="O37" s="42">
        <v>49</v>
      </c>
      <c r="P37" s="42">
        <v>0</v>
      </c>
      <c r="Q37" s="42">
        <v>0</v>
      </c>
      <c r="R37" s="42">
        <f t="shared" si="27"/>
        <v>2</v>
      </c>
      <c r="S37" s="42">
        <v>57</v>
      </c>
      <c r="T37" s="42">
        <v>0</v>
      </c>
      <c r="U37" s="42">
        <v>2</v>
      </c>
      <c r="V37" s="49">
        <v>-14.951356886840758</v>
      </c>
    </row>
    <row r="38" spans="1:22" ht="15" customHeight="1" x14ac:dyDescent="0.15">
      <c r="A38" s="1" t="s">
        <v>0</v>
      </c>
      <c r="B38" s="43">
        <f t="shared" si="23"/>
        <v>-7</v>
      </c>
      <c r="C38" s="43">
        <v>-1</v>
      </c>
      <c r="D38" s="43">
        <f t="shared" si="24"/>
        <v>-41</v>
      </c>
      <c r="E38" s="43">
        <f t="shared" si="25"/>
        <v>-6</v>
      </c>
      <c r="F38" s="43">
        <v>0</v>
      </c>
      <c r="G38" s="43">
        <v>4</v>
      </c>
      <c r="H38" s="43">
        <v>6</v>
      </c>
      <c r="I38" s="43">
        <v>30</v>
      </c>
      <c r="J38" s="63">
        <f t="shared" si="3"/>
        <v>-48.353977611445977</v>
      </c>
      <c r="K38" s="63">
        <v>0</v>
      </c>
      <c r="L38" s="63">
        <v>48.353977611445977</v>
      </c>
      <c r="M38" s="43">
        <f t="shared" si="26"/>
        <v>-1</v>
      </c>
      <c r="N38" s="43">
        <f t="shared" si="28"/>
        <v>1</v>
      </c>
      <c r="O38" s="43">
        <v>40</v>
      </c>
      <c r="P38" s="43">
        <v>0</v>
      </c>
      <c r="Q38" s="43">
        <v>1</v>
      </c>
      <c r="R38" s="43">
        <f t="shared" si="27"/>
        <v>2</v>
      </c>
      <c r="S38" s="43">
        <v>55</v>
      </c>
      <c r="T38" s="43">
        <v>2</v>
      </c>
      <c r="U38" s="43">
        <v>0</v>
      </c>
      <c r="V38" s="53">
        <v>-8.0589962685743295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2019-08-09T09:52:34Z</dcterms:modified>
</cp:coreProperties>
</file>