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１０\R1.10公表資料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52511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<sst xmlns="http://schemas.openxmlformats.org/spreadsheetml/2006/main" count="194" uniqueCount="63">
  <si>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</si>
  <si>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</si>
  <si>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</si>
  <si>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</si>
  <si>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</si>
  <si>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</si>
  <si>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</si>
  <si>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</si>
  <si>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</si>
  <si>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</si>
  <si>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</si>
  <si>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</si>
  <si>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</si>
  <si>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</si>
  <si>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</si>
  <si>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</si>
  <si>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</si>
  <si>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</si>
  <si>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</si>
  <si>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</si>
  <si>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</si>
  <si>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</si>
  <si>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</si>
  <si>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</si>
  <si>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</si>
  <si>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</si>
  <si>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</si>
  <si>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</si>
  <si>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</si>
  <si>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</si>
  <si>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</si>
  <si>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</si>
  <si>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</si>
  <si>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</si>
  <si>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</si>
  <si>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</si>
  <si>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</si>
  <si>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</si>
  <si>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</si>
  <si>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</si>
  <si>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</si>
  <si>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</si>
  <si>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</si>
  <si>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</si>
  <si>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</si>
  <si>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</si>
  <si>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</si>
  <si>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</si>
  <si>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</si>
  <si>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</si>
  <si>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</si>
  <si>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</si>
  <si>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</si>
  <si>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第１３表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</si>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</sst>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>
      <selection activeCell="K9" sqref="K9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53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81"/>
      <c r="B6" s="20"/>
      <c r="C6" s="83" t="s">
        <v>55</v>
      </c>
      <c r="D6" s="83" t="s">
        <v>57</v>
      </c>
      <c r="E6" s="83" t="s">
        <v>56</v>
      </c>
      <c r="F6" s="83" t="s">
        <v>58</v>
      </c>
      <c r="G6" s="15"/>
      <c r="H6" s="20"/>
      <c r="I6" s="74" t="s">
        <v>59</v>
      </c>
      <c r="J6" s="20"/>
      <c r="K6" s="74" t="s">
        <v>59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15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59</v>
      </c>
      <c r="R7" s="74" t="s">
        <v>31</v>
      </c>
      <c r="S7" s="13" t="s">
        <v>30</v>
      </c>
      <c r="T7" s="12" t="s">
        <v>32</v>
      </c>
      <c r="U7" s="74" t="s">
        <v>59</v>
      </c>
      <c r="V7" s="75" t="s">
        <v>31</v>
      </c>
      <c r="W7" s="21" t="s">
        <v>49</v>
      </c>
      <c r="X7" s="74" t="s">
        <v>50</v>
      </c>
    </row>
    <row r="8" spans="1:24" ht="30.75" customHeight="1" x14ac:dyDescent="0.15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15">
      <c r="A9" s="8" t="s">
        <v>29</v>
      </c>
      <c r="B9" s="34">
        <f>B10+B11</f>
        <v>-236</v>
      </c>
      <c r="C9" s="34">
        <f>C10+C11</f>
        <v>81</v>
      </c>
      <c r="D9" s="64">
        <f>IF(B9-C9=0,"-",(1-(B9/(B9-C9)))*-1)</f>
        <v>-0.25552050473186116</v>
      </c>
      <c r="E9" s="34">
        <f>E10+E11</f>
        <v>-4854</v>
      </c>
      <c r="F9" s="64">
        <f>IF(B9-E9=0,"-",(1-(B9/(B9-E9)))*-1)</f>
        <v>-1.0511043741879602</v>
      </c>
      <c r="G9" s="34">
        <f>G10+G11</f>
        <v>-229</v>
      </c>
      <c r="H9" s="34">
        <f>H10+H11</f>
        <v>347</v>
      </c>
      <c r="I9" s="34">
        <f>I10+I11</f>
        <v>4065</v>
      </c>
      <c r="J9" s="34">
        <f>J10+J11</f>
        <v>576</v>
      </c>
      <c r="K9" s="34">
        <f>K10+K11</f>
        <v>7615</v>
      </c>
      <c r="L9" s="51">
        <f t="shared" ref="L9:L19" si="0">M9-N9</f>
        <v>-5.0141302672063226</v>
      </c>
      <c r="M9" s="55">
        <v>7.5978305795659118</v>
      </c>
      <c r="N9" s="55">
        <v>12.611960846772234</v>
      </c>
      <c r="O9" s="34">
        <f t="shared" ref="O9:W9" si="1">O10+O11</f>
        <v>-7</v>
      </c>
      <c r="P9" s="34">
        <f t="shared" si="1"/>
        <v>1062</v>
      </c>
      <c r="Q9" s="34">
        <f t="shared" si="1"/>
        <v>16351</v>
      </c>
      <c r="R9" s="34">
        <f t="shared" si="1"/>
        <v>665</v>
      </c>
      <c r="S9" s="34">
        <f t="shared" si="1"/>
        <v>397</v>
      </c>
      <c r="T9" s="34">
        <f t="shared" si="1"/>
        <v>1069</v>
      </c>
      <c r="U9" s="34">
        <f t="shared" si="1"/>
        <v>17655</v>
      </c>
      <c r="V9" s="34">
        <f t="shared" si="1"/>
        <v>672</v>
      </c>
      <c r="W9" s="34">
        <f t="shared" si="1"/>
        <v>397</v>
      </c>
      <c r="X9" s="51">
        <v>-0.15327035751285933</v>
      </c>
    </row>
    <row r="10" spans="1:24" ht="18.75" customHeight="1" x14ac:dyDescent="0.15">
      <c r="A10" s="6" t="s">
        <v>28</v>
      </c>
      <c r="B10" s="35">
        <f>B20+B21+B22+B23</f>
        <v>-131</v>
      </c>
      <c r="C10" s="35">
        <f>C20+C21+C22+C23</f>
        <v>6</v>
      </c>
      <c r="D10" s="65">
        <f t="shared" ref="D10:D38" si="2">IF(B10-C10=0,"-",(1-(B10/(B10-C10)))*-1)</f>
        <v>-4.3795620437956151E-2</v>
      </c>
      <c r="E10" s="35">
        <f>E20+E21+E22+E23</f>
        <v>-2748</v>
      </c>
      <c r="F10" s="65">
        <f t="shared" ref="F10:F38" si="3">IF(B10-E10=0,"-",(1-(B10/(B10-E10)))*-1)</f>
        <v>-1.050057317539167</v>
      </c>
      <c r="G10" s="35">
        <f>G20+G21+G22+G23</f>
        <v>-118</v>
      </c>
      <c r="H10" s="35">
        <f>H20+H21+H22+H23</f>
        <v>266</v>
      </c>
      <c r="I10" s="35">
        <f>I20+I21+I22+I23</f>
        <v>3231</v>
      </c>
      <c r="J10" s="35">
        <f>J20+J21+J22+J23</f>
        <v>384</v>
      </c>
      <c r="K10" s="35">
        <f>K20+K21+K22+K23</f>
        <v>5197</v>
      </c>
      <c r="L10" s="48">
        <f t="shared" si="0"/>
        <v>-3.4495711463036249</v>
      </c>
      <c r="M10" s="56">
        <v>7.776151906074273</v>
      </c>
      <c r="N10" s="56">
        <v>11.225723052377898</v>
      </c>
      <c r="O10" s="35">
        <f t="shared" ref="O10:W10" si="4">O20+O21+O22+O23</f>
        <v>-13</v>
      </c>
      <c r="P10" s="35">
        <f t="shared" si="4"/>
        <v>795</v>
      </c>
      <c r="Q10" s="35">
        <f t="shared" si="4"/>
        <v>12396</v>
      </c>
      <c r="R10" s="35">
        <f t="shared" si="4"/>
        <v>557</v>
      </c>
      <c r="S10" s="35">
        <f t="shared" si="4"/>
        <v>238</v>
      </c>
      <c r="T10" s="35">
        <f t="shared" si="4"/>
        <v>808</v>
      </c>
      <c r="U10" s="35">
        <f t="shared" si="4"/>
        <v>13178</v>
      </c>
      <c r="V10" s="35">
        <f t="shared" si="4"/>
        <v>570</v>
      </c>
      <c r="W10" s="35">
        <f t="shared" si="4"/>
        <v>238</v>
      </c>
      <c r="X10" s="48">
        <v>-0.38003749916904539</v>
      </c>
    </row>
    <row r="11" spans="1:24" ht="18.75" customHeight="1" x14ac:dyDescent="0.15">
      <c r="A11" s="2" t="s">
        <v>27</v>
      </c>
      <c r="B11" s="36">
        <f>B12+B13+B14+B15+B16</f>
        <v>-105</v>
      </c>
      <c r="C11" s="36">
        <f>C12+C13+C14+C15+C16</f>
        <v>75</v>
      </c>
      <c r="D11" s="66">
        <f t="shared" si="2"/>
        <v>-0.41666666666666663</v>
      </c>
      <c r="E11" s="36">
        <f>E12+E13+E14+E15+E16</f>
        <v>-2106</v>
      </c>
      <c r="F11" s="66">
        <f t="shared" si="3"/>
        <v>-1.0524737631184409</v>
      </c>
      <c r="G11" s="36">
        <f>G12+G13+G14+G15+G16</f>
        <v>-111</v>
      </c>
      <c r="H11" s="36">
        <f>H12+H13+H14+H15+H16</f>
        <v>81</v>
      </c>
      <c r="I11" s="36">
        <f>I12+I13+I14+I15+I16</f>
        <v>834</v>
      </c>
      <c r="J11" s="36">
        <f>J12+J13+J14+J15+J16</f>
        <v>192</v>
      </c>
      <c r="K11" s="36">
        <f>K12+K13+K14+K15+K16</f>
        <v>2418</v>
      </c>
      <c r="L11" s="50">
        <f t="shared" si="0"/>
        <v>-9.6826694198284997</v>
      </c>
      <c r="M11" s="57">
        <v>7.0657317387937715</v>
      </c>
      <c r="N11" s="57">
        <v>16.748401158622272</v>
      </c>
      <c r="O11" s="36">
        <f t="shared" ref="O11:W11" si="5">O12+O13+O14+O15+O16</f>
        <v>6</v>
      </c>
      <c r="P11" s="36">
        <f t="shared" si="5"/>
        <v>267</v>
      </c>
      <c r="Q11" s="36">
        <f t="shared" si="5"/>
        <v>3955</v>
      </c>
      <c r="R11" s="36">
        <f t="shared" si="5"/>
        <v>108</v>
      </c>
      <c r="S11" s="36">
        <f t="shared" si="5"/>
        <v>159</v>
      </c>
      <c r="T11" s="36">
        <f t="shared" si="5"/>
        <v>261</v>
      </c>
      <c r="U11" s="36">
        <f t="shared" si="5"/>
        <v>4477</v>
      </c>
      <c r="V11" s="36">
        <f t="shared" si="5"/>
        <v>102</v>
      </c>
      <c r="W11" s="36">
        <f t="shared" si="5"/>
        <v>159</v>
      </c>
      <c r="X11" s="53">
        <v>0.52338753620694689</v>
      </c>
    </row>
    <row r="12" spans="1:24" ht="18.75" customHeight="1" x14ac:dyDescent="0.15">
      <c r="A12" s="6" t="s">
        <v>26</v>
      </c>
      <c r="B12" s="35">
        <f>B24</f>
        <v>-8</v>
      </c>
      <c r="C12" s="35">
        <f>C24</f>
        <v>20</v>
      </c>
      <c r="D12" s="65">
        <f t="shared" si="2"/>
        <v>-0.7142857142857143</v>
      </c>
      <c r="E12" s="35">
        <f>E24</f>
        <v>-189</v>
      </c>
      <c r="F12" s="65">
        <f t="shared" si="3"/>
        <v>-1.0441988950276242</v>
      </c>
      <c r="G12" s="35">
        <f>G24</f>
        <v>-11</v>
      </c>
      <c r="H12" s="35">
        <f>H24</f>
        <v>4</v>
      </c>
      <c r="I12" s="35">
        <f>I24</f>
        <v>66</v>
      </c>
      <c r="J12" s="35">
        <f>J24</f>
        <v>15</v>
      </c>
      <c r="K12" s="35">
        <f>K24</f>
        <v>185</v>
      </c>
      <c r="L12" s="48">
        <f t="shared" si="0"/>
        <v>-12.256922184571238</v>
      </c>
      <c r="M12" s="56">
        <v>4.4570626125713586</v>
      </c>
      <c r="N12" s="56">
        <v>16.713984797142597</v>
      </c>
      <c r="O12" s="35">
        <f t="shared" ref="O12:W12" si="6">O24</f>
        <v>3</v>
      </c>
      <c r="P12" s="35">
        <f t="shared" si="6"/>
        <v>17</v>
      </c>
      <c r="Q12" s="35">
        <f t="shared" si="6"/>
        <v>296</v>
      </c>
      <c r="R12" s="35">
        <f t="shared" si="6"/>
        <v>5</v>
      </c>
      <c r="S12" s="35">
        <f t="shared" si="6"/>
        <v>12</v>
      </c>
      <c r="T12" s="35">
        <f t="shared" si="6"/>
        <v>14</v>
      </c>
      <c r="U12" s="35">
        <f t="shared" si="6"/>
        <v>366</v>
      </c>
      <c r="V12" s="35">
        <f t="shared" si="6"/>
        <v>2</v>
      </c>
      <c r="W12" s="35">
        <f t="shared" si="6"/>
        <v>12</v>
      </c>
      <c r="X12" s="48">
        <v>3.3427969594285152</v>
      </c>
    </row>
    <row r="13" spans="1:24" ht="18.75" customHeight="1" x14ac:dyDescent="0.15">
      <c r="A13" s="4" t="s">
        <v>25</v>
      </c>
      <c r="B13" s="37">
        <f>B25+B26+B27</f>
        <v>-49</v>
      </c>
      <c r="C13" s="37">
        <f>C25+C26+C27</f>
        <v>9</v>
      </c>
      <c r="D13" s="67">
        <f t="shared" si="2"/>
        <v>-0.15517241379310343</v>
      </c>
      <c r="E13" s="37">
        <f>E25+E26+E27</f>
        <v>-575</v>
      </c>
      <c r="F13" s="67">
        <f t="shared" si="3"/>
        <v>-1.0931558935361216</v>
      </c>
      <c r="G13" s="37">
        <f>G25+G26+G27</f>
        <v>-28</v>
      </c>
      <c r="H13" s="37">
        <f>H25+H26+H27</f>
        <v>10</v>
      </c>
      <c r="I13" s="37">
        <f>I25+I26+I27</f>
        <v>125</v>
      </c>
      <c r="J13" s="37">
        <f>J25+J26+J27</f>
        <v>38</v>
      </c>
      <c r="K13" s="37">
        <f>K25+K26+K27</f>
        <v>477</v>
      </c>
      <c r="L13" s="49">
        <f t="shared" si="0"/>
        <v>-13.40046678729709</v>
      </c>
      <c r="M13" s="58">
        <v>4.7858809954632466</v>
      </c>
      <c r="N13" s="58">
        <v>18.186347782760336</v>
      </c>
      <c r="O13" s="37">
        <f t="shared" ref="O13:W13" si="7">O25+O26+O27</f>
        <v>-21</v>
      </c>
      <c r="P13" s="37">
        <f t="shared" si="7"/>
        <v>46</v>
      </c>
      <c r="Q13" s="37">
        <f t="shared" si="7"/>
        <v>630</v>
      </c>
      <c r="R13" s="37">
        <f t="shared" si="7"/>
        <v>25</v>
      </c>
      <c r="S13" s="37">
        <f t="shared" si="7"/>
        <v>21</v>
      </c>
      <c r="T13" s="37">
        <f t="shared" si="7"/>
        <v>67</v>
      </c>
      <c r="U13" s="37">
        <f t="shared" si="7"/>
        <v>853</v>
      </c>
      <c r="V13" s="37">
        <f t="shared" si="7"/>
        <v>30</v>
      </c>
      <c r="W13" s="37">
        <f t="shared" si="7"/>
        <v>37</v>
      </c>
      <c r="X13" s="49">
        <v>-10.050350090472826</v>
      </c>
    </row>
    <row r="14" spans="1:24" ht="18.75" customHeight="1" x14ac:dyDescent="0.15">
      <c r="A14" s="4" t="s">
        <v>24</v>
      </c>
      <c r="B14" s="37">
        <f>B28+B29+B30+B31</f>
        <v>-20</v>
      </c>
      <c r="C14" s="37">
        <f>C28+C29+C30+C31</f>
        <v>21</v>
      </c>
      <c r="D14" s="67">
        <f t="shared" si="2"/>
        <v>-0.51219512195121952</v>
      </c>
      <c r="E14" s="37">
        <f>E28+E29+E30+E31</f>
        <v>-614</v>
      </c>
      <c r="F14" s="67">
        <f t="shared" si="3"/>
        <v>-1.0336700336700337</v>
      </c>
      <c r="G14" s="37">
        <f>G28+G29+G30+G31</f>
        <v>-31</v>
      </c>
      <c r="H14" s="37">
        <f>H28+H29+H30+H31</f>
        <v>46</v>
      </c>
      <c r="I14" s="37">
        <f>I28+I29+I30+I31</f>
        <v>377</v>
      </c>
      <c r="J14" s="37">
        <f>J28+J29+J30+J31</f>
        <v>77</v>
      </c>
      <c r="K14" s="37">
        <f>K28+K29+K30+K31</f>
        <v>864</v>
      </c>
      <c r="L14" s="49">
        <f t="shared" si="0"/>
        <v>-7.1174265297906594</v>
      </c>
      <c r="M14" s="58">
        <v>10.561342592592595</v>
      </c>
      <c r="N14" s="58">
        <v>17.678769122383255</v>
      </c>
      <c r="O14" s="37">
        <f t="shared" ref="O14:W14" si="8">O28+O29+O30+O31</f>
        <v>11</v>
      </c>
      <c r="P14" s="37">
        <f t="shared" si="8"/>
        <v>102</v>
      </c>
      <c r="Q14" s="37">
        <f t="shared" si="8"/>
        <v>1509</v>
      </c>
      <c r="R14" s="37">
        <f t="shared" si="8"/>
        <v>39</v>
      </c>
      <c r="S14" s="37">
        <f t="shared" si="8"/>
        <v>63</v>
      </c>
      <c r="T14" s="37">
        <f t="shared" si="8"/>
        <v>91</v>
      </c>
      <c r="U14" s="37">
        <f t="shared" si="8"/>
        <v>1636</v>
      </c>
      <c r="V14" s="37">
        <f t="shared" si="8"/>
        <v>39</v>
      </c>
      <c r="W14" s="37">
        <f t="shared" si="8"/>
        <v>52</v>
      </c>
      <c r="X14" s="49">
        <v>2.5255384460547532</v>
      </c>
    </row>
    <row r="15" spans="1:24" ht="18.75" customHeight="1" x14ac:dyDescent="0.15">
      <c r="A15" s="4" t="s">
        <v>23</v>
      </c>
      <c r="B15" s="37">
        <f>B32+B33+B34+B35</f>
        <v>-14</v>
      </c>
      <c r="C15" s="37">
        <f>C32+C33+C34+C35</f>
        <v>17</v>
      </c>
      <c r="D15" s="67">
        <f t="shared" si="2"/>
        <v>-0.54838709677419351</v>
      </c>
      <c r="E15" s="37">
        <f>E32+E33+E34+E35</f>
        <v>-438</v>
      </c>
      <c r="F15" s="67">
        <f t="shared" si="3"/>
        <v>-1.0330188679245282</v>
      </c>
      <c r="G15" s="37">
        <f>G32+G33+G34+G35</f>
        <v>-25</v>
      </c>
      <c r="H15" s="37">
        <f>H32+H33+H34+H35</f>
        <v>19</v>
      </c>
      <c r="I15" s="37">
        <f>I32+I33+I34+I35</f>
        <v>230</v>
      </c>
      <c r="J15" s="37">
        <f>J32+J33+J34+J35</f>
        <v>44</v>
      </c>
      <c r="K15" s="39">
        <f>K32+K33+K34+K35</f>
        <v>630</v>
      </c>
      <c r="L15" s="49">
        <f>M15-N15</f>
        <v>-7.5413846395424731</v>
      </c>
      <c r="M15" s="58">
        <v>5.7314523260522812</v>
      </c>
      <c r="N15" s="58">
        <v>13.272836965594754</v>
      </c>
      <c r="O15" s="39">
        <f t="shared" ref="O15:W15" si="9">O32+O33+O34+O35</f>
        <v>11</v>
      </c>
      <c r="P15" s="37">
        <f t="shared" si="9"/>
        <v>80</v>
      </c>
      <c r="Q15" s="37">
        <f t="shared" si="9"/>
        <v>1262</v>
      </c>
      <c r="R15" s="37">
        <f t="shared" si="9"/>
        <v>26</v>
      </c>
      <c r="S15" s="37">
        <f t="shared" si="9"/>
        <v>54</v>
      </c>
      <c r="T15" s="37">
        <f>T32+T33+T34+T35</f>
        <v>69</v>
      </c>
      <c r="U15" s="37">
        <f t="shared" si="9"/>
        <v>1300</v>
      </c>
      <c r="V15" s="37">
        <f t="shared" si="9"/>
        <v>28</v>
      </c>
      <c r="W15" s="37">
        <f t="shared" si="9"/>
        <v>41</v>
      </c>
      <c r="X15" s="49">
        <v>3.3182092413986908</v>
      </c>
    </row>
    <row r="16" spans="1:24" ht="18.75" customHeight="1" x14ac:dyDescent="0.15">
      <c r="A16" s="2" t="s">
        <v>22</v>
      </c>
      <c r="B16" s="36">
        <f>B36+B37+B38</f>
        <v>-14</v>
      </c>
      <c r="C16" s="36">
        <f>C36+C37+C38</f>
        <v>8</v>
      </c>
      <c r="D16" s="66">
        <f t="shared" si="2"/>
        <v>-0.36363636363636365</v>
      </c>
      <c r="E16" s="36">
        <f>E36+E37+E38</f>
        <v>-290</v>
      </c>
      <c r="F16" s="66">
        <f t="shared" si="3"/>
        <v>-1.0507246376811594</v>
      </c>
      <c r="G16" s="36">
        <f>G36+G37+G38</f>
        <v>-16</v>
      </c>
      <c r="H16" s="36">
        <f>H36+H37+H38</f>
        <v>2</v>
      </c>
      <c r="I16" s="36">
        <f>I36+I37+I38</f>
        <v>36</v>
      </c>
      <c r="J16" s="36">
        <f>J36+J37+J38</f>
        <v>18</v>
      </c>
      <c r="K16" s="36">
        <f>K36+K37+K38</f>
        <v>262</v>
      </c>
      <c r="L16" s="50">
        <f t="shared" si="0"/>
        <v>-19.843696907917089</v>
      </c>
      <c r="M16" s="57">
        <v>2.4804621134896361</v>
      </c>
      <c r="N16" s="57">
        <v>22.324159021406725</v>
      </c>
      <c r="O16" s="36">
        <f t="shared" ref="O16:W16" si="10">O36+O37+O38</f>
        <v>2</v>
      </c>
      <c r="P16" s="36">
        <f t="shared" si="10"/>
        <v>22</v>
      </c>
      <c r="Q16" s="36">
        <f t="shared" si="10"/>
        <v>258</v>
      </c>
      <c r="R16" s="36">
        <f t="shared" si="10"/>
        <v>13</v>
      </c>
      <c r="S16" s="36">
        <f t="shared" si="10"/>
        <v>9</v>
      </c>
      <c r="T16" s="36">
        <f t="shared" si="10"/>
        <v>20</v>
      </c>
      <c r="U16" s="36">
        <f t="shared" si="10"/>
        <v>322</v>
      </c>
      <c r="V16" s="36">
        <f t="shared" si="10"/>
        <v>3</v>
      </c>
      <c r="W16" s="36">
        <f t="shared" si="10"/>
        <v>17</v>
      </c>
      <c r="X16" s="53">
        <v>2.480462113489633</v>
      </c>
    </row>
    <row r="17" spans="1:24" ht="18.75" customHeight="1" x14ac:dyDescent="0.15">
      <c r="A17" s="6" t="s">
        <v>21</v>
      </c>
      <c r="B17" s="35">
        <f>B12+B13+B20</f>
        <v>-138</v>
      </c>
      <c r="C17" s="35">
        <f>C12+C13+C20</f>
        <v>114</v>
      </c>
      <c r="D17" s="65">
        <f t="shared" si="2"/>
        <v>-0.45238095238095233</v>
      </c>
      <c r="E17" s="35">
        <f>E12+E13+E20</f>
        <v>-2114</v>
      </c>
      <c r="F17" s="65">
        <f t="shared" si="3"/>
        <v>-1.069838056680162</v>
      </c>
      <c r="G17" s="35">
        <f>G12+G13+G20</f>
        <v>-96</v>
      </c>
      <c r="H17" s="35">
        <f>H12+H13+H20</f>
        <v>132</v>
      </c>
      <c r="I17" s="35">
        <f>I12+I13+I20</f>
        <v>1563</v>
      </c>
      <c r="J17" s="35">
        <f>J12+J13+J20</f>
        <v>228</v>
      </c>
      <c r="K17" s="35">
        <f>K12+K13+K20</f>
        <v>2941</v>
      </c>
      <c r="L17" s="48">
        <f t="shared" si="0"/>
        <v>-5.1892429836370013</v>
      </c>
      <c r="M17" s="56">
        <v>7.1352091025008786</v>
      </c>
      <c r="N17" s="56">
        <v>12.32445208613788</v>
      </c>
      <c r="O17" s="35">
        <f t="shared" ref="O17:W17" si="11">O12+O13+O20</f>
        <v>-42</v>
      </c>
      <c r="P17" s="35">
        <f t="shared" si="11"/>
        <v>354</v>
      </c>
      <c r="Q17" s="35">
        <f t="shared" si="11"/>
        <v>5649</v>
      </c>
      <c r="R17" s="35">
        <f t="shared" si="11"/>
        <v>251</v>
      </c>
      <c r="S17" s="35">
        <f t="shared" si="11"/>
        <v>103</v>
      </c>
      <c r="T17" s="35">
        <f t="shared" si="11"/>
        <v>396</v>
      </c>
      <c r="U17" s="35">
        <f t="shared" si="11"/>
        <v>6385</v>
      </c>
      <c r="V17" s="35">
        <f t="shared" si="11"/>
        <v>279</v>
      </c>
      <c r="W17" s="35">
        <f t="shared" si="11"/>
        <v>117</v>
      </c>
      <c r="X17" s="48">
        <v>-2.2702938053411863</v>
      </c>
    </row>
    <row r="18" spans="1:24" ht="18.75" customHeight="1" x14ac:dyDescent="0.15">
      <c r="A18" s="4" t="s">
        <v>20</v>
      </c>
      <c r="B18" s="37">
        <f>B14+B22</f>
        <v>-41</v>
      </c>
      <c r="C18" s="37">
        <f>C14+C22</f>
        <v>57</v>
      </c>
      <c r="D18" s="67">
        <f t="shared" si="2"/>
        <v>-0.58163265306122447</v>
      </c>
      <c r="E18" s="37">
        <f>E14+E22</f>
        <v>-1110</v>
      </c>
      <c r="F18" s="67">
        <f t="shared" si="3"/>
        <v>-1.0383536014967258</v>
      </c>
      <c r="G18" s="37">
        <f>G14+G22</f>
        <v>-53</v>
      </c>
      <c r="H18" s="37">
        <f>H14+H22</f>
        <v>74</v>
      </c>
      <c r="I18" s="37">
        <f>I14+I22</f>
        <v>721</v>
      </c>
      <c r="J18" s="37">
        <f>J14+J22</f>
        <v>127</v>
      </c>
      <c r="K18" s="37">
        <f>K14+K22</f>
        <v>1606</v>
      </c>
      <c r="L18" s="49">
        <f t="shared" si="0"/>
        <v>-6.4525274761928593</v>
      </c>
      <c r="M18" s="58">
        <v>9.0091893063824831</v>
      </c>
      <c r="N18" s="58">
        <v>15.461716782575342</v>
      </c>
      <c r="O18" s="37">
        <f t="shared" ref="O18:W18" si="12">O14+O22</f>
        <v>12</v>
      </c>
      <c r="P18" s="37">
        <f t="shared" si="12"/>
        <v>192</v>
      </c>
      <c r="Q18" s="37">
        <f t="shared" si="12"/>
        <v>2838</v>
      </c>
      <c r="R18" s="37">
        <f t="shared" si="12"/>
        <v>91</v>
      </c>
      <c r="S18" s="37">
        <f t="shared" si="12"/>
        <v>101</v>
      </c>
      <c r="T18" s="37">
        <f t="shared" si="12"/>
        <v>180</v>
      </c>
      <c r="U18" s="37">
        <f t="shared" si="12"/>
        <v>3063</v>
      </c>
      <c r="V18" s="37">
        <f t="shared" si="12"/>
        <v>81</v>
      </c>
      <c r="W18" s="37">
        <f t="shared" si="12"/>
        <v>99</v>
      </c>
      <c r="X18" s="49">
        <v>1.4609496172512131</v>
      </c>
    </row>
    <row r="19" spans="1:24" ht="18.75" customHeight="1" x14ac:dyDescent="0.15">
      <c r="A19" s="2" t="s">
        <v>19</v>
      </c>
      <c r="B19" s="36">
        <f>B15+B16+B21+B23</f>
        <v>-57</v>
      </c>
      <c r="C19" s="36">
        <f>C15+C16+C21+C23</f>
        <v>-90</v>
      </c>
      <c r="D19" s="66">
        <f t="shared" si="2"/>
        <v>-2.7272727272727275</v>
      </c>
      <c r="E19" s="36">
        <f>E15+E16+E21+E23</f>
        <v>-1630</v>
      </c>
      <c r="F19" s="66">
        <f t="shared" si="3"/>
        <v>-1.0362364907819452</v>
      </c>
      <c r="G19" s="36">
        <f>G15+G16+G21+G23</f>
        <v>-80</v>
      </c>
      <c r="H19" s="36">
        <f>H15+H16+H21+H23</f>
        <v>141</v>
      </c>
      <c r="I19" s="36">
        <f>I15+I16+I21+I23</f>
        <v>1781</v>
      </c>
      <c r="J19" s="36">
        <f>J15+J16+J21+J23</f>
        <v>221</v>
      </c>
      <c r="K19" s="38">
        <f>K15+K16+K21+K23</f>
        <v>3068</v>
      </c>
      <c r="L19" s="50">
        <f t="shared" si="0"/>
        <v>-4.2200129779851157</v>
      </c>
      <c r="M19" s="57">
        <v>7.4377728736987692</v>
      </c>
      <c r="N19" s="57">
        <v>11.657785851683885</v>
      </c>
      <c r="O19" s="38">
        <f t="shared" ref="O19:W19" si="13">O15+O16+O21+O23</f>
        <v>23</v>
      </c>
      <c r="P19" s="38">
        <f>P15+P16+P21+P23</f>
        <v>516</v>
      </c>
      <c r="Q19" s="36">
        <f t="shared" si="13"/>
        <v>7864</v>
      </c>
      <c r="R19" s="36">
        <f t="shared" si="13"/>
        <v>323</v>
      </c>
      <c r="S19" s="36">
        <f t="shared" si="13"/>
        <v>193</v>
      </c>
      <c r="T19" s="36">
        <f t="shared" si="13"/>
        <v>493</v>
      </c>
      <c r="U19" s="36">
        <f t="shared" si="13"/>
        <v>8207</v>
      </c>
      <c r="V19" s="36">
        <f t="shared" si="13"/>
        <v>312</v>
      </c>
      <c r="W19" s="36">
        <f t="shared" si="13"/>
        <v>181</v>
      </c>
      <c r="X19" s="53">
        <v>1.2132537311707203</v>
      </c>
    </row>
    <row r="20" spans="1:24" ht="18.75" customHeight="1" x14ac:dyDescent="0.15">
      <c r="A20" s="5" t="s">
        <v>18</v>
      </c>
      <c r="B20" s="40">
        <f>G20+O20</f>
        <v>-81</v>
      </c>
      <c r="C20" s="40">
        <v>85</v>
      </c>
      <c r="D20" s="68">
        <f t="shared" si="2"/>
        <v>-0.51204819277108427</v>
      </c>
      <c r="E20" s="40">
        <f>I20-K20+Q20-U20</f>
        <v>-1350</v>
      </c>
      <c r="F20" s="68">
        <f t="shared" si="3"/>
        <v>-1.0638297872340425</v>
      </c>
      <c r="G20" s="40">
        <f>H20-J20</f>
        <v>-57</v>
      </c>
      <c r="H20" s="40">
        <v>118</v>
      </c>
      <c r="I20" s="40">
        <v>1372</v>
      </c>
      <c r="J20" s="40">
        <v>175</v>
      </c>
      <c r="K20" s="40">
        <v>2279</v>
      </c>
      <c r="L20" s="48">
        <f>M20-N20</f>
        <v>-3.6743668538730532</v>
      </c>
      <c r="M20" s="56">
        <v>7.606584013281056</v>
      </c>
      <c r="N20" s="56">
        <v>11.280950867154109</v>
      </c>
      <c r="O20" s="40">
        <f>P20-T20</f>
        <v>-24</v>
      </c>
      <c r="P20" s="40">
        <f>R20+S20</f>
        <v>291</v>
      </c>
      <c r="Q20" s="41">
        <v>4723</v>
      </c>
      <c r="R20" s="41">
        <v>221</v>
      </c>
      <c r="S20" s="41">
        <v>70</v>
      </c>
      <c r="T20" s="41">
        <f>SUM(V20:W20)</f>
        <v>315</v>
      </c>
      <c r="U20" s="41">
        <v>5166</v>
      </c>
      <c r="V20" s="41">
        <v>247</v>
      </c>
      <c r="W20" s="41">
        <v>68</v>
      </c>
      <c r="X20" s="52">
        <v>-1.5471018332097088</v>
      </c>
    </row>
    <row r="21" spans="1:24" ht="18.75" customHeight="1" x14ac:dyDescent="0.15">
      <c r="A21" s="3" t="s">
        <v>17</v>
      </c>
      <c r="B21" s="42">
        <f t="shared" ref="B21:B38" si="14">G21+O21</f>
        <v>-19</v>
      </c>
      <c r="C21" s="42">
        <v>-105</v>
      </c>
      <c r="D21" s="69">
        <f t="shared" si="2"/>
        <v>-1.2209302325581395</v>
      </c>
      <c r="E21" s="42">
        <f t="shared" ref="E21:E38" si="15">I21-K21+Q21-U21</f>
        <v>-595</v>
      </c>
      <c r="F21" s="69">
        <f t="shared" si="3"/>
        <v>-1.0329861111111112</v>
      </c>
      <c r="G21" s="42">
        <f t="shared" ref="G21:G38" si="16">H21-J21</f>
        <v>-24</v>
      </c>
      <c r="H21" s="42">
        <v>96</v>
      </c>
      <c r="I21" s="42">
        <v>1287</v>
      </c>
      <c r="J21" s="42">
        <v>120</v>
      </c>
      <c r="K21" s="42">
        <v>1669</v>
      </c>
      <c r="L21" s="49">
        <f t="shared" ref="L21:L38" si="17">M21-N21</f>
        <v>-1.9774221728619121</v>
      </c>
      <c r="M21" s="58">
        <v>7.9096886914476485</v>
      </c>
      <c r="N21" s="58">
        <v>9.8871108643095607</v>
      </c>
      <c r="O21" s="42">
        <f t="shared" ref="O21:O38" si="18">P21-T21</f>
        <v>5</v>
      </c>
      <c r="P21" s="42">
        <f t="shared" ref="P21:P38" si="19">R21+S21</f>
        <v>312</v>
      </c>
      <c r="Q21" s="42">
        <v>4980</v>
      </c>
      <c r="R21" s="42">
        <v>219</v>
      </c>
      <c r="S21" s="42">
        <v>93</v>
      </c>
      <c r="T21" s="42">
        <f t="shared" ref="T21:T38" si="20">SUM(V21:W21)</f>
        <v>307</v>
      </c>
      <c r="U21" s="42">
        <v>5193</v>
      </c>
      <c r="V21" s="42">
        <v>220</v>
      </c>
      <c r="W21" s="42">
        <v>87</v>
      </c>
      <c r="X21" s="49">
        <v>0.41196295267956629</v>
      </c>
    </row>
    <row r="22" spans="1:24" ht="18.75" customHeight="1" x14ac:dyDescent="0.15">
      <c r="A22" s="3" t="s">
        <v>16</v>
      </c>
      <c r="B22" s="42">
        <f t="shared" si="14"/>
        <v>-21</v>
      </c>
      <c r="C22" s="42">
        <v>36</v>
      </c>
      <c r="D22" s="69">
        <f t="shared" si="2"/>
        <v>-0.63157894736842102</v>
      </c>
      <c r="E22" s="42">
        <f t="shared" si="15"/>
        <v>-496</v>
      </c>
      <c r="F22" s="69">
        <f t="shared" si="3"/>
        <v>-1.0442105263157895</v>
      </c>
      <c r="G22" s="42">
        <f t="shared" si="16"/>
        <v>-22</v>
      </c>
      <c r="H22" s="42">
        <v>28</v>
      </c>
      <c r="I22" s="42">
        <v>344</v>
      </c>
      <c r="J22" s="42">
        <v>50</v>
      </c>
      <c r="K22" s="42">
        <v>742</v>
      </c>
      <c r="L22" s="49">
        <f t="shared" si="17"/>
        <v>-5.7019505925626115</v>
      </c>
      <c r="M22" s="58">
        <v>7.2570280268978697</v>
      </c>
      <c r="N22" s="58">
        <v>12.958978619460481</v>
      </c>
      <c r="O22" s="42">
        <f t="shared" si="18"/>
        <v>1</v>
      </c>
      <c r="P22" s="42">
        <f t="shared" si="19"/>
        <v>90</v>
      </c>
      <c r="Q22" s="42">
        <v>1329</v>
      </c>
      <c r="R22" s="42">
        <v>52</v>
      </c>
      <c r="S22" s="42">
        <v>38</v>
      </c>
      <c r="T22" s="42">
        <f t="shared" si="20"/>
        <v>89</v>
      </c>
      <c r="U22" s="42">
        <v>1427</v>
      </c>
      <c r="V22" s="42">
        <v>42</v>
      </c>
      <c r="W22" s="42">
        <v>47</v>
      </c>
      <c r="X22" s="49">
        <v>0.25917957238920764</v>
      </c>
    </row>
    <row r="23" spans="1:24" ht="18.75" customHeight="1" x14ac:dyDescent="0.15">
      <c r="A23" s="1" t="s">
        <v>15</v>
      </c>
      <c r="B23" s="43">
        <f t="shared" si="14"/>
        <v>-10</v>
      </c>
      <c r="C23" s="43">
        <v>-10</v>
      </c>
      <c r="D23" s="70" t="str">
        <f t="shared" si="2"/>
        <v>-</v>
      </c>
      <c r="E23" s="43">
        <f t="shared" si="15"/>
        <v>-307</v>
      </c>
      <c r="F23" s="70">
        <f t="shared" si="3"/>
        <v>-1.0336700336700337</v>
      </c>
      <c r="G23" s="43">
        <f t="shared" si="16"/>
        <v>-15</v>
      </c>
      <c r="H23" s="43">
        <v>24</v>
      </c>
      <c r="I23" s="43">
        <v>228</v>
      </c>
      <c r="J23" s="43">
        <v>39</v>
      </c>
      <c r="K23" s="44">
        <v>507</v>
      </c>
      <c r="L23" s="50">
        <f t="shared" si="17"/>
        <v>-5.5577549715260215</v>
      </c>
      <c r="M23" s="57">
        <v>8.8924079544416372</v>
      </c>
      <c r="N23" s="57">
        <v>14.450162925967659</v>
      </c>
      <c r="O23" s="44">
        <f t="shared" si="18"/>
        <v>5</v>
      </c>
      <c r="P23" s="44">
        <f t="shared" si="19"/>
        <v>102</v>
      </c>
      <c r="Q23" s="43">
        <v>1364</v>
      </c>
      <c r="R23" s="43">
        <v>65</v>
      </c>
      <c r="S23" s="43">
        <v>37</v>
      </c>
      <c r="T23" s="43">
        <f t="shared" si="20"/>
        <v>97</v>
      </c>
      <c r="U23" s="43">
        <v>1392</v>
      </c>
      <c r="V23" s="43">
        <v>61</v>
      </c>
      <c r="W23" s="43">
        <v>36</v>
      </c>
      <c r="X23" s="54">
        <v>1.8525849905086673</v>
      </c>
    </row>
    <row r="24" spans="1:24" ht="18.75" customHeight="1" x14ac:dyDescent="0.15">
      <c r="A24" s="7" t="s">
        <v>14</v>
      </c>
      <c r="B24" s="45">
        <f t="shared" si="14"/>
        <v>-8</v>
      </c>
      <c r="C24" s="45">
        <v>20</v>
      </c>
      <c r="D24" s="71">
        <f t="shared" si="2"/>
        <v>-0.7142857142857143</v>
      </c>
      <c r="E24" s="40">
        <f t="shared" si="15"/>
        <v>-189</v>
      </c>
      <c r="F24" s="71">
        <f t="shared" si="3"/>
        <v>-1.0441988950276242</v>
      </c>
      <c r="G24" s="40">
        <f t="shared" si="16"/>
        <v>-11</v>
      </c>
      <c r="H24" s="45">
        <v>4</v>
      </c>
      <c r="I24" s="45">
        <v>66</v>
      </c>
      <c r="J24" s="45">
        <v>15</v>
      </c>
      <c r="K24" s="46">
        <v>185</v>
      </c>
      <c r="L24" s="51">
        <f t="shared" si="17"/>
        <v>-12.256922184571238</v>
      </c>
      <c r="M24" s="55">
        <v>4.4570626125713586</v>
      </c>
      <c r="N24" s="55">
        <v>16.713984797142597</v>
      </c>
      <c r="O24" s="40">
        <f t="shared" si="18"/>
        <v>3</v>
      </c>
      <c r="P24" s="45">
        <f t="shared" si="19"/>
        <v>17</v>
      </c>
      <c r="Q24" s="45">
        <v>296</v>
      </c>
      <c r="R24" s="45">
        <v>5</v>
      </c>
      <c r="S24" s="45">
        <v>12</v>
      </c>
      <c r="T24" s="45">
        <f t="shared" si="20"/>
        <v>14</v>
      </c>
      <c r="U24" s="45">
        <v>366</v>
      </c>
      <c r="V24" s="45">
        <v>2</v>
      </c>
      <c r="W24" s="45">
        <v>12</v>
      </c>
      <c r="X24" s="51">
        <v>3.3427969594285152</v>
      </c>
    </row>
    <row r="25" spans="1:24" ht="18.75" customHeight="1" x14ac:dyDescent="0.15">
      <c r="A25" s="5" t="s">
        <v>13</v>
      </c>
      <c r="B25" s="40">
        <f t="shared" si="14"/>
        <v>-20</v>
      </c>
      <c r="C25" s="40">
        <v>-2</v>
      </c>
      <c r="D25" s="68">
        <f t="shared" si="2"/>
        <v>0.11111111111111116</v>
      </c>
      <c r="E25" s="40">
        <f t="shared" si="15"/>
        <v>-114</v>
      </c>
      <c r="F25" s="68">
        <f t="shared" si="3"/>
        <v>-1.2127659574468086</v>
      </c>
      <c r="G25" s="40">
        <f t="shared" si="16"/>
        <v>-6</v>
      </c>
      <c r="H25" s="40">
        <v>1</v>
      </c>
      <c r="I25" s="40">
        <v>14</v>
      </c>
      <c r="J25" s="40">
        <v>7</v>
      </c>
      <c r="K25" s="40">
        <v>76</v>
      </c>
      <c r="L25" s="48">
        <f t="shared" si="17"/>
        <v>-24.821489289357363</v>
      </c>
      <c r="M25" s="56">
        <v>4.1369148815595596</v>
      </c>
      <c r="N25" s="56">
        <v>28.958404170916921</v>
      </c>
      <c r="O25" s="40">
        <f t="shared" si="18"/>
        <v>-14</v>
      </c>
      <c r="P25" s="40">
        <f t="shared" si="19"/>
        <v>5</v>
      </c>
      <c r="Q25" s="40">
        <v>66</v>
      </c>
      <c r="R25" s="40">
        <v>0</v>
      </c>
      <c r="S25" s="40">
        <v>5</v>
      </c>
      <c r="T25" s="40">
        <f t="shared" si="20"/>
        <v>19</v>
      </c>
      <c r="U25" s="40">
        <v>118</v>
      </c>
      <c r="V25" s="40">
        <v>9</v>
      </c>
      <c r="W25" s="40">
        <v>10</v>
      </c>
      <c r="X25" s="52">
        <v>-57.916808341833843</v>
      </c>
    </row>
    <row r="26" spans="1:24" ht="18.75" customHeight="1" x14ac:dyDescent="0.15">
      <c r="A26" s="3" t="s">
        <v>12</v>
      </c>
      <c r="B26" s="42">
        <f t="shared" si="14"/>
        <v>-5</v>
      </c>
      <c r="C26" s="42">
        <v>16</v>
      </c>
      <c r="D26" s="69">
        <f t="shared" si="2"/>
        <v>-0.76190476190476186</v>
      </c>
      <c r="E26" s="42">
        <f t="shared" si="15"/>
        <v>-169</v>
      </c>
      <c r="F26" s="69">
        <f t="shared" si="3"/>
        <v>-1.0304878048780488</v>
      </c>
      <c r="G26" s="42">
        <f t="shared" si="16"/>
        <v>-8</v>
      </c>
      <c r="H26" s="42">
        <v>1</v>
      </c>
      <c r="I26" s="42">
        <v>28</v>
      </c>
      <c r="J26" s="42">
        <v>9</v>
      </c>
      <c r="K26" s="42">
        <v>113</v>
      </c>
      <c r="L26" s="49">
        <f t="shared" si="17"/>
        <v>-14.928425357873213</v>
      </c>
      <c r="M26" s="58">
        <v>1.8660531697341514</v>
      </c>
      <c r="N26" s="58">
        <v>16.794478527607364</v>
      </c>
      <c r="O26" s="42">
        <f t="shared" si="18"/>
        <v>3</v>
      </c>
      <c r="P26" s="42">
        <f t="shared" si="19"/>
        <v>14</v>
      </c>
      <c r="Q26" s="42">
        <v>167</v>
      </c>
      <c r="R26" s="42">
        <v>12</v>
      </c>
      <c r="S26" s="42">
        <v>2</v>
      </c>
      <c r="T26" s="42">
        <f t="shared" si="20"/>
        <v>11</v>
      </c>
      <c r="U26" s="42">
        <v>251</v>
      </c>
      <c r="V26" s="42">
        <v>6</v>
      </c>
      <c r="W26" s="42">
        <v>5</v>
      </c>
      <c r="X26" s="49">
        <v>5.5981595092024605</v>
      </c>
    </row>
    <row r="27" spans="1:24" ht="18.75" customHeight="1" x14ac:dyDescent="0.15">
      <c r="A27" s="1" t="s">
        <v>11</v>
      </c>
      <c r="B27" s="43">
        <f t="shared" si="14"/>
        <v>-24</v>
      </c>
      <c r="C27" s="43">
        <v>-5</v>
      </c>
      <c r="D27" s="70">
        <f t="shared" si="2"/>
        <v>0.26315789473684204</v>
      </c>
      <c r="E27" s="43">
        <f t="shared" si="15"/>
        <v>-292</v>
      </c>
      <c r="F27" s="70">
        <f t="shared" si="3"/>
        <v>-1.0895522388059702</v>
      </c>
      <c r="G27" s="43">
        <f t="shared" si="16"/>
        <v>-14</v>
      </c>
      <c r="H27" s="43">
        <v>8</v>
      </c>
      <c r="I27" s="43">
        <v>83</v>
      </c>
      <c r="J27" s="44">
        <v>22</v>
      </c>
      <c r="K27" s="44">
        <v>288</v>
      </c>
      <c r="L27" s="50">
        <f t="shared" si="17"/>
        <v>-10.671845957855602</v>
      </c>
      <c r="M27" s="57">
        <v>6.0981976902032029</v>
      </c>
      <c r="N27" s="57">
        <v>16.770043648058806</v>
      </c>
      <c r="O27" s="44">
        <f t="shared" si="18"/>
        <v>-10</v>
      </c>
      <c r="P27" s="44">
        <f t="shared" si="19"/>
        <v>27</v>
      </c>
      <c r="Q27" s="47">
        <v>397</v>
      </c>
      <c r="R27" s="47">
        <v>13</v>
      </c>
      <c r="S27" s="47">
        <v>14</v>
      </c>
      <c r="T27" s="47">
        <f t="shared" si="20"/>
        <v>37</v>
      </c>
      <c r="U27" s="47">
        <v>484</v>
      </c>
      <c r="V27" s="47">
        <v>15</v>
      </c>
      <c r="W27" s="47">
        <v>22</v>
      </c>
      <c r="X27" s="54">
        <v>-7.6227471127540056</v>
      </c>
    </row>
    <row r="28" spans="1:24" ht="18.75" customHeight="1" x14ac:dyDescent="0.15">
      <c r="A28" s="5" t="s">
        <v>10</v>
      </c>
      <c r="B28" s="40">
        <f t="shared" si="14"/>
        <v>-6</v>
      </c>
      <c r="C28" s="40">
        <v>6</v>
      </c>
      <c r="D28" s="68">
        <f t="shared" si="2"/>
        <v>-0.5</v>
      </c>
      <c r="E28" s="40">
        <f t="shared" si="15"/>
        <v>-97</v>
      </c>
      <c r="F28" s="68">
        <f t="shared" si="3"/>
        <v>-1.0659340659340659</v>
      </c>
      <c r="G28" s="40">
        <f>H28-J28</f>
        <v>-10</v>
      </c>
      <c r="H28" s="40">
        <v>1</v>
      </c>
      <c r="I28" s="40">
        <v>22</v>
      </c>
      <c r="J28" s="40">
        <v>11</v>
      </c>
      <c r="K28" s="40">
        <v>99</v>
      </c>
      <c r="L28" s="48">
        <f t="shared" si="17"/>
        <v>-19.919231608819032</v>
      </c>
      <c r="M28" s="56">
        <v>1.9919231608819032</v>
      </c>
      <c r="N28" s="56">
        <v>21.911154769700936</v>
      </c>
      <c r="O28" s="40">
        <f t="shared" si="18"/>
        <v>4</v>
      </c>
      <c r="P28" s="40">
        <f t="shared" si="19"/>
        <v>11</v>
      </c>
      <c r="Q28" s="40">
        <v>160</v>
      </c>
      <c r="R28" s="40">
        <v>7</v>
      </c>
      <c r="S28" s="40">
        <v>4</v>
      </c>
      <c r="T28" s="40">
        <f t="shared" si="20"/>
        <v>7</v>
      </c>
      <c r="U28" s="40">
        <v>180</v>
      </c>
      <c r="V28" s="40">
        <v>2</v>
      </c>
      <c r="W28" s="40">
        <v>5</v>
      </c>
      <c r="X28" s="48">
        <v>7.9676926435276094</v>
      </c>
    </row>
    <row r="29" spans="1:24" ht="18.75" customHeight="1" x14ac:dyDescent="0.15">
      <c r="A29" s="3" t="s">
        <v>9</v>
      </c>
      <c r="B29" s="42">
        <f t="shared" si="14"/>
        <v>-3</v>
      </c>
      <c r="C29" s="42">
        <v>2</v>
      </c>
      <c r="D29" s="69">
        <f t="shared" si="2"/>
        <v>-0.4</v>
      </c>
      <c r="E29" s="42">
        <f t="shared" si="15"/>
        <v>-130</v>
      </c>
      <c r="F29" s="69">
        <f t="shared" si="3"/>
        <v>-1.0236220472440944</v>
      </c>
      <c r="G29" s="42">
        <f t="shared" si="16"/>
        <v>-12</v>
      </c>
      <c r="H29" s="42">
        <v>17</v>
      </c>
      <c r="I29" s="42">
        <v>143</v>
      </c>
      <c r="J29" s="42">
        <v>29</v>
      </c>
      <c r="K29" s="42">
        <v>261</v>
      </c>
      <c r="L29" s="49">
        <f t="shared" si="17"/>
        <v>-9.0638192202632233</v>
      </c>
      <c r="M29" s="58">
        <v>12.840410562039565</v>
      </c>
      <c r="N29" s="58">
        <v>21.904229782302789</v>
      </c>
      <c r="O29" s="41">
        <f t="shared" si="18"/>
        <v>9</v>
      </c>
      <c r="P29" s="41">
        <f t="shared" si="19"/>
        <v>35</v>
      </c>
      <c r="Q29" s="42">
        <v>524</v>
      </c>
      <c r="R29" s="42">
        <v>12</v>
      </c>
      <c r="S29" s="42">
        <v>23</v>
      </c>
      <c r="T29" s="42">
        <f t="shared" si="20"/>
        <v>26</v>
      </c>
      <c r="U29" s="42">
        <v>536</v>
      </c>
      <c r="V29" s="42">
        <v>8</v>
      </c>
      <c r="W29" s="42">
        <v>18</v>
      </c>
      <c r="X29" s="49">
        <v>6.7978644151974166</v>
      </c>
    </row>
    <row r="30" spans="1:24" ht="18.75" customHeight="1" x14ac:dyDescent="0.15">
      <c r="A30" s="3" t="s">
        <v>8</v>
      </c>
      <c r="B30" s="42">
        <f t="shared" si="14"/>
        <v>-6</v>
      </c>
      <c r="C30" s="42">
        <v>-3</v>
      </c>
      <c r="D30" s="69">
        <f t="shared" si="2"/>
        <v>1</v>
      </c>
      <c r="E30" s="42">
        <f t="shared" si="15"/>
        <v>-232</v>
      </c>
      <c r="F30" s="69">
        <f t="shared" si="3"/>
        <v>-1.0265486725663717</v>
      </c>
      <c r="G30" s="42">
        <f t="shared" si="16"/>
        <v>-8</v>
      </c>
      <c r="H30" s="42">
        <v>17</v>
      </c>
      <c r="I30" s="42">
        <v>115</v>
      </c>
      <c r="J30" s="42">
        <v>25</v>
      </c>
      <c r="K30" s="42">
        <v>287</v>
      </c>
      <c r="L30" s="52">
        <f t="shared" si="17"/>
        <v>-5.8900655572365093</v>
      </c>
      <c r="M30" s="59">
        <v>12.516389309127584</v>
      </c>
      <c r="N30" s="59">
        <v>18.406454866364093</v>
      </c>
      <c r="O30" s="42">
        <f t="shared" si="18"/>
        <v>2</v>
      </c>
      <c r="P30" s="42">
        <f t="shared" si="19"/>
        <v>31</v>
      </c>
      <c r="Q30" s="42">
        <v>480</v>
      </c>
      <c r="R30" s="42">
        <v>19</v>
      </c>
      <c r="S30" s="42">
        <v>12</v>
      </c>
      <c r="T30" s="42">
        <f t="shared" si="20"/>
        <v>29</v>
      </c>
      <c r="U30" s="42">
        <v>540</v>
      </c>
      <c r="V30" s="42">
        <v>17</v>
      </c>
      <c r="W30" s="42">
        <v>12</v>
      </c>
      <c r="X30" s="49">
        <v>1.4725163893091278</v>
      </c>
    </row>
    <row r="31" spans="1:24" ht="18.75" customHeight="1" x14ac:dyDescent="0.15">
      <c r="A31" s="1" t="s">
        <v>7</v>
      </c>
      <c r="B31" s="43">
        <f t="shared" si="14"/>
        <v>-5</v>
      </c>
      <c r="C31" s="43">
        <v>16</v>
      </c>
      <c r="D31" s="70">
        <f t="shared" si="2"/>
        <v>-0.76190476190476186</v>
      </c>
      <c r="E31" s="43">
        <f t="shared" si="15"/>
        <v>-155</v>
      </c>
      <c r="F31" s="70">
        <f t="shared" si="3"/>
        <v>-1.0333333333333334</v>
      </c>
      <c r="G31" s="43">
        <f t="shared" si="16"/>
        <v>-1</v>
      </c>
      <c r="H31" s="43">
        <v>11</v>
      </c>
      <c r="I31" s="43">
        <v>97</v>
      </c>
      <c r="J31" s="43">
        <v>12</v>
      </c>
      <c r="K31" s="44">
        <v>217</v>
      </c>
      <c r="L31" s="50">
        <f t="shared" si="17"/>
        <v>-0.85374125792342248</v>
      </c>
      <c r="M31" s="57">
        <v>9.391153837157626</v>
      </c>
      <c r="N31" s="57">
        <v>10.244895095081048</v>
      </c>
      <c r="O31" s="43">
        <f t="shared" si="18"/>
        <v>-4</v>
      </c>
      <c r="P31" s="43">
        <f t="shared" si="19"/>
        <v>25</v>
      </c>
      <c r="Q31" s="43">
        <v>345</v>
      </c>
      <c r="R31" s="43">
        <v>1</v>
      </c>
      <c r="S31" s="43">
        <v>24</v>
      </c>
      <c r="T31" s="43">
        <f t="shared" si="20"/>
        <v>29</v>
      </c>
      <c r="U31" s="43">
        <v>380</v>
      </c>
      <c r="V31" s="43">
        <v>12</v>
      </c>
      <c r="W31" s="43">
        <v>17</v>
      </c>
      <c r="X31" s="53">
        <v>-3.4149650316936828</v>
      </c>
    </row>
    <row r="32" spans="1:24" ht="18.75" customHeight="1" x14ac:dyDescent="0.15">
      <c r="A32" s="5" t="s">
        <v>6</v>
      </c>
      <c r="B32" s="40">
        <f t="shared" si="14"/>
        <v>5</v>
      </c>
      <c r="C32" s="40">
        <v>20</v>
      </c>
      <c r="D32" s="68">
        <f t="shared" si="2"/>
        <v>-1.3333333333333333</v>
      </c>
      <c r="E32" s="40">
        <f t="shared" si="15"/>
        <v>-76</v>
      </c>
      <c r="F32" s="68">
        <f t="shared" si="3"/>
        <v>-0.93827160493827155</v>
      </c>
      <c r="G32" s="40">
        <f t="shared" si="16"/>
        <v>0</v>
      </c>
      <c r="H32" s="40">
        <v>3</v>
      </c>
      <c r="I32" s="40">
        <v>33</v>
      </c>
      <c r="J32" s="40">
        <v>3</v>
      </c>
      <c r="K32" s="40">
        <v>37</v>
      </c>
      <c r="L32" s="48">
        <f t="shared" si="17"/>
        <v>0</v>
      </c>
      <c r="M32" s="56">
        <v>10.437517872462109</v>
      </c>
      <c r="N32" s="56">
        <v>10.437517872462109</v>
      </c>
      <c r="O32" s="40">
        <f t="shared" si="18"/>
        <v>5</v>
      </c>
      <c r="P32" s="40">
        <f t="shared" si="19"/>
        <v>10</v>
      </c>
      <c r="Q32" s="41">
        <v>174</v>
      </c>
      <c r="R32" s="41">
        <v>2</v>
      </c>
      <c r="S32" s="41">
        <v>8</v>
      </c>
      <c r="T32" s="41">
        <f t="shared" si="20"/>
        <v>5</v>
      </c>
      <c r="U32" s="41">
        <v>246</v>
      </c>
      <c r="V32" s="41">
        <v>1</v>
      </c>
      <c r="W32" s="41">
        <v>4</v>
      </c>
      <c r="X32" s="52">
        <v>17.395863120770183</v>
      </c>
    </row>
    <row r="33" spans="1:24" ht="18.75" customHeight="1" x14ac:dyDescent="0.15">
      <c r="A33" s="3" t="s">
        <v>5</v>
      </c>
      <c r="B33" s="42">
        <f t="shared" si="14"/>
        <v>-14</v>
      </c>
      <c r="C33" s="42">
        <v>-6</v>
      </c>
      <c r="D33" s="69">
        <f t="shared" si="2"/>
        <v>0.75</v>
      </c>
      <c r="E33" s="42">
        <f t="shared" si="15"/>
        <v>-156</v>
      </c>
      <c r="F33" s="69">
        <f t="shared" si="3"/>
        <v>-1.0985915492957747</v>
      </c>
      <c r="G33" s="42">
        <f t="shared" si="16"/>
        <v>-18</v>
      </c>
      <c r="H33" s="42">
        <v>4</v>
      </c>
      <c r="I33" s="42">
        <v>81</v>
      </c>
      <c r="J33" s="42">
        <v>22</v>
      </c>
      <c r="K33" s="42">
        <v>269</v>
      </c>
      <c r="L33" s="49">
        <f t="shared" si="17"/>
        <v>-13.957934990439766</v>
      </c>
      <c r="M33" s="58">
        <v>3.1017633312088377</v>
      </c>
      <c r="N33" s="58">
        <v>17.059698321648604</v>
      </c>
      <c r="O33" s="42">
        <f t="shared" si="18"/>
        <v>4</v>
      </c>
      <c r="P33" s="42">
        <f t="shared" si="19"/>
        <v>36</v>
      </c>
      <c r="Q33" s="42">
        <v>479</v>
      </c>
      <c r="R33" s="42">
        <v>11</v>
      </c>
      <c r="S33" s="42">
        <v>25</v>
      </c>
      <c r="T33" s="42">
        <f t="shared" si="20"/>
        <v>32</v>
      </c>
      <c r="U33" s="42">
        <v>447</v>
      </c>
      <c r="V33" s="42">
        <v>15</v>
      </c>
      <c r="W33" s="42">
        <v>17</v>
      </c>
      <c r="X33" s="49">
        <v>3.10176333120884</v>
      </c>
    </row>
    <row r="34" spans="1:24" ht="18.75" customHeight="1" x14ac:dyDescent="0.15">
      <c r="A34" s="3" t="s">
        <v>4</v>
      </c>
      <c r="B34" s="42">
        <f t="shared" si="14"/>
        <v>-5</v>
      </c>
      <c r="C34" s="42">
        <v>-4</v>
      </c>
      <c r="D34" s="69">
        <f t="shared" si="2"/>
        <v>4</v>
      </c>
      <c r="E34" s="42">
        <f t="shared" si="15"/>
        <v>-136</v>
      </c>
      <c r="F34" s="69">
        <f t="shared" si="3"/>
        <v>-1.0381679389312977</v>
      </c>
      <c r="G34" s="42">
        <f t="shared" si="16"/>
        <v>-7</v>
      </c>
      <c r="H34" s="42">
        <v>4</v>
      </c>
      <c r="I34" s="42">
        <v>46</v>
      </c>
      <c r="J34" s="42">
        <v>11</v>
      </c>
      <c r="K34" s="42">
        <v>163</v>
      </c>
      <c r="L34" s="49">
        <f t="shared" si="17"/>
        <v>-8.1273658427967028</v>
      </c>
      <c r="M34" s="58">
        <v>4.644209053026688</v>
      </c>
      <c r="N34" s="58">
        <v>12.77157489582339</v>
      </c>
      <c r="O34" s="42">
        <f>P34-T34</f>
        <v>2</v>
      </c>
      <c r="P34" s="42">
        <f t="shared" si="19"/>
        <v>12</v>
      </c>
      <c r="Q34" s="42">
        <v>272</v>
      </c>
      <c r="R34" s="42">
        <v>8</v>
      </c>
      <c r="S34" s="42">
        <v>4</v>
      </c>
      <c r="T34" s="42">
        <f t="shared" si="20"/>
        <v>10</v>
      </c>
      <c r="U34" s="42">
        <v>291</v>
      </c>
      <c r="V34" s="42">
        <v>4</v>
      </c>
      <c r="W34" s="42">
        <v>6</v>
      </c>
      <c r="X34" s="49">
        <v>2.3221045265133462</v>
      </c>
    </row>
    <row r="35" spans="1:24" ht="18.75" customHeight="1" x14ac:dyDescent="0.15">
      <c r="A35" s="1" t="s">
        <v>3</v>
      </c>
      <c r="B35" s="43">
        <f t="shared" si="14"/>
        <v>0</v>
      </c>
      <c r="C35" s="43">
        <v>7</v>
      </c>
      <c r="D35" s="70">
        <f t="shared" si="2"/>
        <v>-1</v>
      </c>
      <c r="E35" s="43">
        <f t="shared" si="15"/>
        <v>-70</v>
      </c>
      <c r="F35" s="70">
        <f t="shared" si="3"/>
        <v>-1</v>
      </c>
      <c r="G35" s="43">
        <f t="shared" si="16"/>
        <v>0</v>
      </c>
      <c r="H35" s="43">
        <v>8</v>
      </c>
      <c r="I35" s="43">
        <v>70</v>
      </c>
      <c r="J35" s="43">
        <v>8</v>
      </c>
      <c r="K35" s="44">
        <v>161</v>
      </c>
      <c r="L35" s="50">
        <f t="shared" si="17"/>
        <v>0</v>
      </c>
      <c r="M35" s="57">
        <v>9.1247148526608548</v>
      </c>
      <c r="N35" s="57">
        <v>9.1247148526608548</v>
      </c>
      <c r="O35" s="44">
        <f t="shared" si="18"/>
        <v>0</v>
      </c>
      <c r="P35" s="44">
        <f t="shared" si="19"/>
        <v>22</v>
      </c>
      <c r="Q35" s="47">
        <v>337</v>
      </c>
      <c r="R35" s="47">
        <v>5</v>
      </c>
      <c r="S35" s="47">
        <v>17</v>
      </c>
      <c r="T35" s="47">
        <f t="shared" si="20"/>
        <v>22</v>
      </c>
      <c r="U35" s="47">
        <v>316</v>
      </c>
      <c r="V35" s="47">
        <v>8</v>
      </c>
      <c r="W35" s="47">
        <v>14</v>
      </c>
      <c r="X35" s="54">
        <v>0</v>
      </c>
    </row>
    <row r="36" spans="1:24" ht="18.75" customHeight="1" x14ac:dyDescent="0.15">
      <c r="A36" s="5" t="s">
        <v>2</v>
      </c>
      <c r="B36" s="40">
        <f t="shared" si="14"/>
        <v>-8</v>
      </c>
      <c r="C36" s="40">
        <v>1</v>
      </c>
      <c r="D36" s="68">
        <f t="shared" si="2"/>
        <v>-0.11111111111111116</v>
      </c>
      <c r="E36" s="40">
        <f t="shared" si="15"/>
        <v>-124</v>
      </c>
      <c r="F36" s="68">
        <f t="shared" si="3"/>
        <v>-1.0689655172413792</v>
      </c>
      <c r="G36" s="40">
        <f t="shared" si="16"/>
        <v>-9</v>
      </c>
      <c r="H36" s="40">
        <v>1</v>
      </c>
      <c r="I36" s="40">
        <v>19</v>
      </c>
      <c r="J36" s="40">
        <v>10</v>
      </c>
      <c r="K36" s="40">
        <v>132</v>
      </c>
      <c r="L36" s="48">
        <f t="shared" si="17"/>
        <v>-26.121183206106867</v>
      </c>
      <c r="M36" s="56">
        <v>2.90235368956743</v>
      </c>
      <c r="N36" s="56">
        <v>29.023536895674297</v>
      </c>
      <c r="O36" s="40">
        <f t="shared" si="18"/>
        <v>1</v>
      </c>
      <c r="P36" s="40">
        <f t="shared" si="19"/>
        <v>10</v>
      </c>
      <c r="Q36" s="40">
        <v>108</v>
      </c>
      <c r="R36" s="40">
        <v>7</v>
      </c>
      <c r="S36" s="40">
        <v>3</v>
      </c>
      <c r="T36" s="40">
        <f t="shared" si="20"/>
        <v>9</v>
      </c>
      <c r="U36" s="40">
        <v>119</v>
      </c>
      <c r="V36" s="40">
        <v>1</v>
      </c>
      <c r="W36" s="40">
        <v>8</v>
      </c>
      <c r="X36" s="48">
        <v>2.9023536895674269</v>
      </c>
    </row>
    <row r="37" spans="1:24" ht="18.75" customHeight="1" x14ac:dyDescent="0.15">
      <c r="A37" s="3" t="s">
        <v>1</v>
      </c>
      <c r="B37" s="42">
        <f t="shared" si="14"/>
        <v>3</v>
      </c>
      <c r="C37" s="42">
        <v>12</v>
      </c>
      <c r="D37" s="69">
        <f t="shared" si="2"/>
        <v>-1.3333333333333333</v>
      </c>
      <c r="E37" s="42">
        <f t="shared" si="15"/>
        <v>-88</v>
      </c>
      <c r="F37" s="69">
        <f t="shared" si="3"/>
        <v>-0.96703296703296704</v>
      </c>
      <c r="G37" s="42">
        <f t="shared" si="16"/>
        <v>-3</v>
      </c>
      <c r="H37" s="42">
        <v>0</v>
      </c>
      <c r="I37" s="42">
        <v>9</v>
      </c>
      <c r="J37" s="42">
        <v>3</v>
      </c>
      <c r="K37" s="42">
        <v>71</v>
      </c>
      <c r="L37" s="49">
        <f t="shared" si="17"/>
        <v>-12.560220233998622</v>
      </c>
      <c r="M37" s="58">
        <v>0</v>
      </c>
      <c r="N37" s="58">
        <v>12.560220233998622</v>
      </c>
      <c r="O37" s="42">
        <f>P37-T37</f>
        <v>6</v>
      </c>
      <c r="P37" s="41">
        <f t="shared" si="19"/>
        <v>9</v>
      </c>
      <c r="Q37" s="42">
        <v>92</v>
      </c>
      <c r="R37" s="42">
        <v>5</v>
      </c>
      <c r="S37" s="42">
        <v>4</v>
      </c>
      <c r="T37" s="42">
        <f t="shared" si="20"/>
        <v>3</v>
      </c>
      <c r="U37" s="42">
        <v>118</v>
      </c>
      <c r="V37" s="42">
        <v>0</v>
      </c>
      <c r="W37" s="42">
        <v>3</v>
      </c>
      <c r="X37" s="49">
        <v>25.120440467997248</v>
      </c>
    </row>
    <row r="38" spans="1:24" ht="18.75" customHeight="1" x14ac:dyDescent="0.15">
      <c r="A38" s="1" t="s">
        <v>0</v>
      </c>
      <c r="B38" s="43">
        <f t="shared" si="14"/>
        <v>-9</v>
      </c>
      <c r="C38" s="43">
        <v>-5</v>
      </c>
      <c r="D38" s="70">
        <f t="shared" si="2"/>
        <v>1.25</v>
      </c>
      <c r="E38" s="43">
        <f t="shared" si="15"/>
        <v>-78</v>
      </c>
      <c r="F38" s="70">
        <f t="shared" si="3"/>
        <v>-1.1304347826086956</v>
      </c>
      <c r="G38" s="43">
        <f t="shared" si="16"/>
        <v>-4</v>
      </c>
      <c r="H38" s="43">
        <v>1</v>
      </c>
      <c r="I38" s="43">
        <v>8</v>
      </c>
      <c r="J38" s="43">
        <v>5</v>
      </c>
      <c r="K38" s="44">
        <v>59</v>
      </c>
      <c r="L38" s="50">
        <f t="shared" si="17"/>
        <v>-17.944936086529005</v>
      </c>
      <c r="M38" s="57">
        <v>4.4862340216322512</v>
      </c>
      <c r="N38" s="57">
        <v>22.431170108161258</v>
      </c>
      <c r="O38" s="44">
        <f t="shared" si="18"/>
        <v>-5</v>
      </c>
      <c r="P38" s="43">
        <f t="shared" si="19"/>
        <v>3</v>
      </c>
      <c r="Q38" s="43">
        <v>58</v>
      </c>
      <c r="R38" s="43">
        <v>1</v>
      </c>
      <c r="S38" s="43">
        <v>2</v>
      </c>
      <c r="T38" s="43">
        <f t="shared" si="20"/>
        <v>8</v>
      </c>
      <c r="U38" s="43">
        <v>85</v>
      </c>
      <c r="V38" s="43">
        <v>2</v>
      </c>
      <c r="W38" s="43">
        <v>6</v>
      </c>
      <c r="X38" s="53">
        <v>-22.431170108161254</v>
      </c>
    </row>
    <row r="39" spans="1:24" x14ac:dyDescent="0.15">
      <c r="A39" s="60" t="s">
        <v>60</v>
      </c>
      <c r="F39" s="72"/>
    </row>
    <row r="40" spans="1:24" x14ac:dyDescent="0.15">
      <c r="A40" s="60" t="s">
        <v>61</v>
      </c>
    </row>
    <row r="41" spans="1:24" x14ac:dyDescent="0.15">
      <c r="A41" s="60" t="s">
        <v>62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>
      <selection activeCell="V9" sqref="V9:V38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H9" si="0">B10+B11</f>
        <v>-89</v>
      </c>
      <c r="C9" s="34">
        <f t="shared" si="0"/>
        <v>52</v>
      </c>
      <c r="D9" s="34">
        <f t="shared" si="0"/>
        <v>-2175</v>
      </c>
      <c r="E9" s="34">
        <f t="shared" si="0"/>
        <v>-77</v>
      </c>
      <c r="F9" s="34">
        <f t="shared" si="0"/>
        <v>180</v>
      </c>
      <c r="G9" s="34">
        <f t="shared" si="0"/>
        <v>2130</v>
      </c>
      <c r="H9" s="34">
        <f t="shared" si="0"/>
        <v>257</v>
      </c>
      <c r="I9" s="34">
        <f>I10+I11</f>
        <v>3596</v>
      </c>
      <c r="J9" s="51">
        <f>K9-L9</f>
        <v>-3.5257737131960916</v>
      </c>
      <c r="K9" s="51">
        <v>8.2420684204583932</v>
      </c>
      <c r="L9" s="51">
        <v>11.767842133654485</v>
      </c>
      <c r="M9" s="34">
        <f t="shared" ref="M9:U9" si="1">M10+M11</f>
        <v>-12</v>
      </c>
      <c r="N9" s="34">
        <f t="shared" si="1"/>
        <v>558</v>
      </c>
      <c r="O9" s="34">
        <f t="shared" si="1"/>
        <v>8495</v>
      </c>
      <c r="P9" s="34">
        <f t="shared" si="1"/>
        <v>357</v>
      </c>
      <c r="Q9" s="34">
        <f t="shared" si="1"/>
        <v>201</v>
      </c>
      <c r="R9" s="34">
        <f>R10+R11</f>
        <v>570</v>
      </c>
      <c r="S9" s="34">
        <f t="shared" si="1"/>
        <v>9204</v>
      </c>
      <c r="T9" s="34">
        <f t="shared" si="1"/>
        <v>369</v>
      </c>
      <c r="U9" s="34">
        <f t="shared" si="1"/>
        <v>201</v>
      </c>
      <c r="V9" s="51">
        <v>-0.54947122803055493</v>
      </c>
    </row>
    <row r="10" spans="1:22" ht="15" customHeight="1" x14ac:dyDescent="0.15">
      <c r="A10" s="6" t="s">
        <v>28</v>
      </c>
      <c r="B10" s="35">
        <f t="shared" ref="B10:I10" si="2">B20+B21+B22+B23</f>
        <v>-45</v>
      </c>
      <c r="C10" s="35">
        <f t="shared" si="2"/>
        <v>19</v>
      </c>
      <c r="D10" s="35">
        <f t="shared" si="2"/>
        <v>-1214</v>
      </c>
      <c r="E10" s="35">
        <f t="shared" si="2"/>
        <v>-31</v>
      </c>
      <c r="F10" s="35">
        <f t="shared" si="2"/>
        <v>138</v>
      </c>
      <c r="G10" s="35">
        <f t="shared" si="2"/>
        <v>1696</v>
      </c>
      <c r="H10" s="35">
        <f t="shared" si="2"/>
        <v>169</v>
      </c>
      <c r="I10" s="35">
        <f t="shared" si="2"/>
        <v>2478</v>
      </c>
      <c r="J10" s="48">
        <f t="shared" ref="J10:J38" si="3">K10-L10</f>
        <v>-1.8886568753620008</v>
      </c>
      <c r="K10" s="48">
        <v>8.4075693161276099</v>
      </c>
      <c r="L10" s="48">
        <v>10.296226191489611</v>
      </c>
      <c r="M10" s="35">
        <f t="shared" ref="M10:U10" si="4">M20+M21+M22+M23</f>
        <v>-14</v>
      </c>
      <c r="N10" s="35">
        <f t="shared" si="4"/>
        <v>429</v>
      </c>
      <c r="O10" s="35">
        <f t="shared" si="4"/>
        <v>6637</v>
      </c>
      <c r="P10" s="35">
        <f t="shared" si="4"/>
        <v>308</v>
      </c>
      <c r="Q10" s="35">
        <f t="shared" si="4"/>
        <v>121</v>
      </c>
      <c r="R10" s="35">
        <f t="shared" si="4"/>
        <v>443</v>
      </c>
      <c r="S10" s="35">
        <f t="shared" si="4"/>
        <v>7069</v>
      </c>
      <c r="T10" s="35">
        <f t="shared" si="4"/>
        <v>321</v>
      </c>
      <c r="U10" s="35">
        <f t="shared" si="4"/>
        <v>122</v>
      </c>
      <c r="V10" s="48">
        <v>-0.85294181467961394</v>
      </c>
    </row>
    <row r="11" spans="1:22" ht="15" customHeight="1" x14ac:dyDescent="0.15">
      <c r="A11" s="2" t="s">
        <v>27</v>
      </c>
      <c r="B11" s="36">
        <f t="shared" ref="B11:I11" si="5">B12+B13+B14+B15+B16</f>
        <v>-44</v>
      </c>
      <c r="C11" s="36">
        <f t="shared" si="5"/>
        <v>33</v>
      </c>
      <c r="D11" s="36">
        <f t="shared" si="5"/>
        <v>-961</v>
      </c>
      <c r="E11" s="36">
        <f t="shared" si="5"/>
        <v>-46</v>
      </c>
      <c r="F11" s="36">
        <f t="shared" si="5"/>
        <v>42</v>
      </c>
      <c r="G11" s="36">
        <f t="shared" si="5"/>
        <v>434</v>
      </c>
      <c r="H11" s="36">
        <f t="shared" si="5"/>
        <v>88</v>
      </c>
      <c r="I11" s="36">
        <f t="shared" si="5"/>
        <v>1118</v>
      </c>
      <c r="J11" s="53">
        <f t="shared" si="3"/>
        <v>-8.478641801370518</v>
      </c>
      <c r="K11" s="53">
        <v>7.7413686012513443</v>
      </c>
      <c r="L11" s="53">
        <v>16.220010402621863</v>
      </c>
      <c r="M11" s="36">
        <f t="shared" ref="M11:U11" si="6">M12+M13+M14+M15+M16</f>
        <v>2</v>
      </c>
      <c r="N11" s="36">
        <f t="shared" si="6"/>
        <v>129</v>
      </c>
      <c r="O11" s="36">
        <f t="shared" si="6"/>
        <v>1858</v>
      </c>
      <c r="P11" s="36">
        <f t="shared" si="6"/>
        <v>49</v>
      </c>
      <c r="Q11" s="36">
        <f t="shared" si="6"/>
        <v>80</v>
      </c>
      <c r="R11" s="36">
        <f t="shared" si="6"/>
        <v>127</v>
      </c>
      <c r="S11" s="36">
        <f t="shared" si="6"/>
        <v>2135</v>
      </c>
      <c r="T11" s="36">
        <f t="shared" si="6"/>
        <v>48</v>
      </c>
      <c r="U11" s="36">
        <f t="shared" si="6"/>
        <v>79</v>
      </c>
      <c r="V11" s="53">
        <v>0.3686366000595882</v>
      </c>
    </row>
    <row r="12" spans="1:22" ht="15" customHeight="1" x14ac:dyDescent="0.15">
      <c r="A12" s="6" t="s">
        <v>26</v>
      </c>
      <c r="B12" s="35">
        <f t="shared" ref="B12:I12" si="7">B24</f>
        <v>-7</v>
      </c>
      <c r="C12" s="35">
        <f t="shared" si="7"/>
        <v>9</v>
      </c>
      <c r="D12" s="35">
        <f t="shared" si="7"/>
        <v>-89</v>
      </c>
      <c r="E12" s="35">
        <f t="shared" si="7"/>
        <v>-8</v>
      </c>
      <c r="F12" s="35">
        <f t="shared" si="7"/>
        <v>1</v>
      </c>
      <c r="G12" s="35">
        <f t="shared" si="7"/>
        <v>33</v>
      </c>
      <c r="H12" s="35">
        <f t="shared" si="7"/>
        <v>9</v>
      </c>
      <c r="I12" s="35">
        <f t="shared" si="7"/>
        <v>89</v>
      </c>
      <c r="J12" s="48">
        <f t="shared" si="3"/>
        <v>-18.735964068014116</v>
      </c>
      <c r="K12" s="48">
        <v>2.3419955085017645</v>
      </c>
      <c r="L12" s="48">
        <v>21.07795957651588</v>
      </c>
      <c r="M12" s="35">
        <f t="shared" ref="M12:U12" si="8">M24</f>
        <v>1</v>
      </c>
      <c r="N12" s="35">
        <f t="shared" si="8"/>
        <v>9</v>
      </c>
      <c r="O12" s="35">
        <f t="shared" si="8"/>
        <v>144</v>
      </c>
      <c r="P12" s="35">
        <f t="shared" si="8"/>
        <v>3</v>
      </c>
      <c r="Q12" s="35">
        <f t="shared" si="8"/>
        <v>6</v>
      </c>
      <c r="R12" s="35">
        <f t="shared" si="8"/>
        <v>8</v>
      </c>
      <c r="S12" s="35">
        <f t="shared" si="8"/>
        <v>177</v>
      </c>
      <c r="T12" s="35">
        <f t="shared" si="8"/>
        <v>1</v>
      </c>
      <c r="U12" s="35">
        <f t="shared" si="8"/>
        <v>7</v>
      </c>
      <c r="V12" s="48">
        <v>2.3419955085017641</v>
      </c>
    </row>
    <row r="13" spans="1:22" ht="15" customHeight="1" x14ac:dyDescent="0.15">
      <c r="A13" s="4" t="s">
        <v>25</v>
      </c>
      <c r="B13" s="37">
        <f t="shared" ref="B13:I13" si="9">B25+B26+B27</f>
        <v>-38</v>
      </c>
      <c r="C13" s="37">
        <f t="shared" si="9"/>
        <v>-14</v>
      </c>
      <c r="D13" s="37">
        <f t="shared" si="9"/>
        <v>-289</v>
      </c>
      <c r="E13" s="37">
        <f t="shared" si="9"/>
        <v>-17</v>
      </c>
      <c r="F13" s="37">
        <f t="shared" si="9"/>
        <v>4</v>
      </c>
      <c r="G13" s="37">
        <f t="shared" si="9"/>
        <v>64</v>
      </c>
      <c r="H13" s="37">
        <f t="shared" si="9"/>
        <v>21</v>
      </c>
      <c r="I13" s="37">
        <f t="shared" si="9"/>
        <v>217</v>
      </c>
      <c r="J13" s="49">
        <f t="shared" si="3"/>
        <v>-17.204569400543448</v>
      </c>
      <c r="K13" s="49">
        <v>4.0481339765984581</v>
      </c>
      <c r="L13" s="49">
        <v>21.252703377141906</v>
      </c>
      <c r="M13" s="37">
        <f t="shared" ref="M13:U13" si="10">M25+M26+M27</f>
        <v>-21</v>
      </c>
      <c r="N13" s="37">
        <f t="shared" si="10"/>
        <v>14</v>
      </c>
      <c r="O13" s="37">
        <f t="shared" si="10"/>
        <v>289</v>
      </c>
      <c r="P13" s="37">
        <f t="shared" si="10"/>
        <v>7</v>
      </c>
      <c r="Q13" s="37">
        <f t="shared" si="10"/>
        <v>7</v>
      </c>
      <c r="R13" s="37">
        <f t="shared" si="10"/>
        <v>35</v>
      </c>
      <c r="S13" s="37">
        <f t="shared" si="10"/>
        <v>425</v>
      </c>
      <c r="T13" s="37">
        <f t="shared" si="10"/>
        <v>16</v>
      </c>
      <c r="U13" s="37">
        <f t="shared" si="10"/>
        <v>19</v>
      </c>
      <c r="V13" s="49">
        <v>-21.252703377141913</v>
      </c>
    </row>
    <row r="14" spans="1:22" ht="15" customHeight="1" x14ac:dyDescent="0.15">
      <c r="A14" s="4" t="s">
        <v>24</v>
      </c>
      <c r="B14" s="37">
        <f t="shared" ref="B14:I14" si="11">B28+B29+B30+B31</f>
        <v>8</v>
      </c>
      <c r="C14" s="37">
        <f t="shared" si="11"/>
        <v>14</v>
      </c>
      <c r="D14" s="37">
        <f t="shared" si="11"/>
        <v>-290</v>
      </c>
      <c r="E14" s="37">
        <f t="shared" si="11"/>
        <v>0</v>
      </c>
      <c r="F14" s="37">
        <f t="shared" si="11"/>
        <v>26</v>
      </c>
      <c r="G14" s="37">
        <f t="shared" si="11"/>
        <v>194</v>
      </c>
      <c r="H14" s="37">
        <f t="shared" si="11"/>
        <v>26</v>
      </c>
      <c r="I14" s="37">
        <f t="shared" si="11"/>
        <v>409</v>
      </c>
      <c r="J14" s="49">
        <f t="shared" si="3"/>
        <v>0</v>
      </c>
      <c r="K14" s="49">
        <v>12.594893029675641</v>
      </c>
      <c r="L14" s="49">
        <v>12.594893029675641</v>
      </c>
      <c r="M14" s="37">
        <f t="shared" ref="M14:U14" si="12">M28+M29+M30+M31</f>
        <v>8</v>
      </c>
      <c r="N14" s="37">
        <f t="shared" si="12"/>
        <v>53</v>
      </c>
      <c r="O14" s="37">
        <f t="shared" si="12"/>
        <v>673</v>
      </c>
      <c r="P14" s="37">
        <f t="shared" si="12"/>
        <v>17</v>
      </c>
      <c r="Q14" s="37">
        <f t="shared" si="12"/>
        <v>36</v>
      </c>
      <c r="R14" s="37">
        <f t="shared" si="12"/>
        <v>45</v>
      </c>
      <c r="S14" s="37">
        <f t="shared" si="12"/>
        <v>748</v>
      </c>
      <c r="T14" s="37">
        <f t="shared" si="12"/>
        <v>17</v>
      </c>
      <c r="U14" s="37">
        <f t="shared" si="12"/>
        <v>28</v>
      </c>
      <c r="V14" s="49">
        <v>3.8753517014386496</v>
      </c>
    </row>
    <row r="15" spans="1:22" ht="15" customHeight="1" x14ac:dyDescent="0.15">
      <c r="A15" s="4" t="s">
        <v>23</v>
      </c>
      <c r="B15" s="37">
        <f t="shared" ref="B15:I15" si="13">B32+B33+B34+B35</f>
        <v>-4</v>
      </c>
      <c r="C15" s="37">
        <f t="shared" si="13"/>
        <v>10</v>
      </c>
      <c r="D15" s="37">
        <f t="shared" si="13"/>
        <v>-160</v>
      </c>
      <c r="E15" s="37">
        <f t="shared" si="13"/>
        <v>-14</v>
      </c>
      <c r="F15" s="37">
        <f t="shared" si="13"/>
        <v>10</v>
      </c>
      <c r="G15" s="37">
        <f t="shared" si="13"/>
        <v>125</v>
      </c>
      <c r="H15" s="37">
        <f t="shared" si="13"/>
        <v>24</v>
      </c>
      <c r="I15" s="37">
        <f t="shared" si="13"/>
        <v>286</v>
      </c>
      <c r="J15" s="49">
        <f t="shared" si="3"/>
        <v>-8.9133089133089136</v>
      </c>
      <c r="K15" s="49">
        <v>6.3666492237920806</v>
      </c>
      <c r="L15" s="49">
        <v>15.279958137100994</v>
      </c>
      <c r="M15" s="37">
        <f t="shared" ref="M15:U15" si="14">M32+M33+M34+M35</f>
        <v>10</v>
      </c>
      <c r="N15" s="37">
        <f t="shared" si="14"/>
        <v>40</v>
      </c>
      <c r="O15" s="37">
        <f t="shared" si="14"/>
        <v>623</v>
      </c>
      <c r="P15" s="37">
        <f t="shared" si="14"/>
        <v>13</v>
      </c>
      <c r="Q15" s="37">
        <f t="shared" si="14"/>
        <v>27</v>
      </c>
      <c r="R15" s="37">
        <f t="shared" si="14"/>
        <v>30</v>
      </c>
      <c r="S15" s="37">
        <f t="shared" si="14"/>
        <v>622</v>
      </c>
      <c r="T15" s="37">
        <f t="shared" si="14"/>
        <v>11</v>
      </c>
      <c r="U15" s="37">
        <f t="shared" si="14"/>
        <v>19</v>
      </c>
      <c r="V15" s="49">
        <v>6.3666492237920806</v>
      </c>
    </row>
    <row r="16" spans="1:22" ht="15" customHeight="1" x14ac:dyDescent="0.15">
      <c r="A16" s="2" t="s">
        <v>22</v>
      </c>
      <c r="B16" s="36">
        <f t="shared" ref="B16:I16" si="15">B36+B37+B38</f>
        <v>-3</v>
      </c>
      <c r="C16" s="36">
        <f t="shared" si="15"/>
        <v>14</v>
      </c>
      <c r="D16" s="36">
        <f t="shared" si="15"/>
        <v>-133</v>
      </c>
      <c r="E16" s="36">
        <f t="shared" si="15"/>
        <v>-7</v>
      </c>
      <c r="F16" s="36">
        <f t="shared" si="15"/>
        <v>1</v>
      </c>
      <c r="G16" s="36">
        <f t="shared" si="15"/>
        <v>18</v>
      </c>
      <c r="H16" s="36">
        <f t="shared" si="15"/>
        <v>8</v>
      </c>
      <c r="I16" s="36">
        <f t="shared" si="15"/>
        <v>117</v>
      </c>
      <c r="J16" s="53">
        <f t="shared" si="3"/>
        <v>-18.65235800846839</v>
      </c>
      <c r="K16" s="53">
        <v>2.6646225726383412</v>
      </c>
      <c r="L16" s="53">
        <v>21.31698058110673</v>
      </c>
      <c r="M16" s="36">
        <f t="shared" ref="M16:U16" si="16">M36+M37+M38</f>
        <v>4</v>
      </c>
      <c r="N16" s="36">
        <f t="shared" si="16"/>
        <v>13</v>
      </c>
      <c r="O16" s="36">
        <f t="shared" si="16"/>
        <v>129</v>
      </c>
      <c r="P16" s="36">
        <f t="shared" si="16"/>
        <v>9</v>
      </c>
      <c r="Q16" s="36">
        <f t="shared" si="16"/>
        <v>4</v>
      </c>
      <c r="R16" s="36">
        <f t="shared" si="16"/>
        <v>9</v>
      </c>
      <c r="S16" s="36">
        <f t="shared" si="16"/>
        <v>163</v>
      </c>
      <c r="T16" s="36">
        <f t="shared" si="16"/>
        <v>3</v>
      </c>
      <c r="U16" s="36">
        <f t="shared" si="16"/>
        <v>6</v>
      </c>
      <c r="V16" s="53">
        <v>10.65849029055337</v>
      </c>
    </row>
    <row r="17" spans="1:22" ht="15" customHeight="1" x14ac:dyDescent="0.15">
      <c r="A17" s="6" t="s">
        <v>21</v>
      </c>
      <c r="B17" s="35">
        <f t="shared" ref="B17:I17" si="17">B12+B13+B20</f>
        <v>-66</v>
      </c>
      <c r="C17" s="35">
        <f t="shared" si="17"/>
        <v>58</v>
      </c>
      <c r="D17" s="35">
        <f t="shared" si="17"/>
        <v>-1033</v>
      </c>
      <c r="E17" s="35">
        <f t="shared" si="17"/>
        <v>-33</v>
      </c>
      <c r="F17" s="35">
        <f t="shared" si="17"/>
        <v>71</v>
      </c>
      <c r="G17" s="35">
        <f t="shared" si="17"/>
        <v>802</v>
      </c>
      <c r="H17" s="35">
        <f t="shared" si="17"/>
        <v>104</v>
      </c>
      <c r="I17" s="35">
        <f t="shared" si="17"/>
        <v>1410</v>
      </c>
      <c r="J17" s="48">
        <f t="shared" si="3"/>
        <v>-3.6837904047123162</v>
      </c>
      <c r="K17" s="48">
        <v>7.9257308707446805</v>
      </c>
      <c r="L17" s="48">
        <v>11.609521275456997</v>
      </c>
      <c r="M17" s="35">
        <f t="shared" ref="M17:U17" si="18">M12+M13+M20</f>
        <v>-33</v>
      </c>
      <c r="N17" s="35">
        <f t="shared" si="18"/>
        <v>179</v>
      </c>
      <c r="O17" s="35">
        <f t="shared" si="18"/>
        <v>2958</v>
      </c>
      <c r="P17" s="35">
        <f t="shared" si="18"/>
        <v>125</v>
      </c>
      <c r="Q17" s="35">
        <f t="shared" si="18"/>
        <v>54</v>
      </c>
      <c r="R17" s="35">
        <f t="shared" si="18"/>
        <v>212</v>
      </c>
      <c r="S17" s="35">
        <f t="shared" si="18"/>
        <v>3383</v>
      </c>
      <c r="T17" s="35">
        <f t="shared" si="18"/>
        <v>153</v>
      </c>
      <c r="U17" s="35">
        <f t="shared" si="18"/>
        <v>59</v>
      </c>
      <c r="V17" s="48">
        <v>-3.6837904047123118</v>
      </c>
    </row>
    <row r="18" spans="1:22" ht="15" customHeight="1" x14ac:dyDescent="0.15">
      <c r="A18" s="4" t="s">
        <v>20</v>
      </c>
      <c r="B18" s="37">
        <f t="shared" ref="B18:I18" si="19">B14+B22</f>
        <v>-5</v>
      </c>
      <c r="C18" s="37">
        <f t="shared" si="19"/>
        <v>46</v>
      </c>
      <c r="D18" s="37">
        <f t="shared" si="19"/>
        <v>-512</v>
      </c>
      <c r="E18" s="37">
        <f t="shared" si="19"/>
        <v>-6</v>
      </c>
      <c r="F18" s="37">
        <f t="shared" si="19"/>
        <v>42</v>
      </c>
      <c r="G18" s="37">
        <f t="shared" si="19"/>
        <v>378</v>
      </c>
      <c r="H18" s="37">
        <f t="shared" si="19"/>
        <v>48</v>
      </c>
      <c r="I18" s="37">
        <f t="shared" si="19"/>
        <v>756</v>
      </c>
      <c r="J18" s="49">
        <f t="shared" si="3"/>
        <v>-1.544613952307401</v>
      </c>
      <c r="K18" s="49">
        <v>10.812297666151794</v>
      </c>
      <c r="L18" s="49">
        <v>12.356911618459195</v>
      </c>
      <c r="M18" s="37">
        <f t="shared" ref="M18:U18" si="20">M14+M22</f>
        <v>1</v>
      </c>
      <c r="N18" s="37">
        <f t="shared" si="20"/>
        <v>99</v>
      </c>
      <c r="O18" s="37">
        <f t="shared" si="20"/>
        <v>1341</v>
      </c>
      <c r="P18" s="37">
        <f t="shared" si="20"/>
        <v>49</v>
      </c>
      <c r="Q18" s="37">
        <f t="shared" si="20"/>
        <v>50</v>
      </c>
      <c r="R18" s="37">
        <f t="shared" si="20"/>
        <v>98</v>
      </c>
      <c r="S18" s="37">
        <f t="shared" si="20"/>
        <v>1475</v>
      </c>
      <c r="T18" s="37">
        <f t="shared" si="20"/>
        <v>43</v>
      </c>
      <c r="U18" s="37">
        <f t="shared" si="20"/>
        <v>55</v>
      </c>
      <c r="V18" s="49">
        <v>0.25743565871790253</v>
      </c>
    </row>
    <row r="19" spans="1:22" ht="15" customHeight="1" x14ac:dyDescent="0.15">
      <c r="A19" s="2" t="s">
        <v>19</v>
      </c>
      <c r="B19" s="36">
        <f t="shared" ref="B19:I19" si="21">B15+B16+B21+B23</f>
        <v>-18</v>
      </c>
      <c r="C19" s="36">
        <f t="shared" si="21"/>
        <v>-52</v>
      </c>
      <c r="D19" s="36">
        <f t="shared" si="21"/>
        <v>-630</v>
      </c>
      <c r="E19" s="36">
        <f t="shared" si="21"/>
        <v>-38</v>
      </c>
      <c r="F19" s="36">
        <f t="shared" si="21"/>
        <v>67</v>
      </c>
      <c r="G19" s="36">
        <f t="shared" si="21"/>
        <v>950</v>
      </c>
      <c r="H19" s="36">
        <f t="shared" si="21"/>
        <v>105</v>
      </c>
      <c r="I19" s="36">
        <f t="shared" si="21"/>
        <v>1430</v>
      </c>
      <c r="J19" s="53">
        <f t="shared" si="3"/>
        <v>-4.2238423261281346</v>
      </c>
      <c r="K19" s="53">
        <v>7.4473009434364483</v>
      </c>
      <c r="L19" s="53">
        <v>11.671143269564583</v>
      </c>
      <c r="M19" s="36">
        <f t="shared" ref="M19:U19" si="22">M15+M16+M21+M23</f>
        <v>20</v>
      </c>
      <c r="N19" s="36">
        <f t="shared" si="22"/>
        <v>280</v>
      </c>
      <c r="O19" s="36">
        <f t="shared" si="22"/>
        <v>4196</v>
      </c>
      <c r="P19" s="36">
        <f t="shared" si="22"/>
        <v>183</v>
      </c>
      <c r="Q19" s="36">
        <f t="shared" si="22"/>
        <v>97</v>
      </c>
      <c r="R19" s="36">
        <f t="shared" si="22"/>
        <v>260</v>
      </c>
      <c r="S19" s="36">
        <f t="shared" si="22"/>
        <v>4346</v>
      </c>
      <c r="T19" s="36">
        <f t="shared" si="22"/>
        <v>173</v>
      </c>
      <c r="U19" s="36">
        <f t="shared" si="22"/>
        <v>87</v>
      </c>
      <c r="V19" s="53">
        <v>2.2230749084884991</v>
      </c>
    </row>
    <row r="20" spans="1:22" ht="15" customHeight="1" x14ac:dyDescent="0.15">
      <c r="A20" s="5" t="s">
        <v>18</v>
      </c>
      <c r="B20" s="40">
        <f>E20+M20</f>
        <v>-21</v>
      </c>
      <c r="C20" s="40">
        <v>63</v>
      </c>
      <c r="D20" s="40">
        <f>G20-I20+O20-S20</f>
        <v>-655</v>
      </c>
      <c r="E20" s="40">
        <f>F20-H20</f>
        <v>-8</v>
      </c>
      <c r="F20" s="40">
        <v>66</v>
      </c>
      <c r="G20" s="40">
        <v>705</v>
      </c>
      <c r="H20" s="40">
        <v>74</v>
      </c>
      <c r="I20" s="40">
        <v>1104</v>
      </c>
      <c r="J20" s="61">
        <f t="shared" si="3"/>
        <v>-1.0605763433361641</v>
      </c>
      <c r="K20" s="61">
        <v>8.749754832523374</v>
      </c>
      <c r="L20" s="61">
        <v>9.8103311758595382</v>
      </c>
      <c r="M20" s="40">
        <f>N20-R20</f>
        <v>-13</v>
      </c>
      <c r="N20" s="40">
        <f>SUM(P20:Q20)</f>
        <v>156</v>
      </c>
      <c r="O20" s="41">
        <v>2525</v>
      </c>
      <c r="P20" s="41">
        <v>115</v>
      </c>
      <c r="Q20" s="41">
        <v>41</v>
      </c>
      <c r="R20" s="41">
        <f>SUM(T20:U20)</f>
        <v>169</v>
      </c>
      <c r="S20" s="41">
        <v>2781</v>
      </c>
      <c r="T20" s="41">
        <v>136</v>
      </c>
      <c r="U20" s="41">
        <v>33</v>
      </c>
      <c r="V20" s="52">
        <v>-1.7234365579212749</v>
      </c>
    </row>
    <row r="21" spans="1:22" ht="15" customHeight="1" x14ac:dyDescent="0.15">
      <c r="A21" s="3" t="s">
        <v>17</v>
      </c>
      <c r="B21" s="42">
        <f t="shared" ref="B21:B38" si="23">E21+M21</f>
        <v>-11</v>
      </c>
      <c r="C21" s="42">
        <v>-61</v>
      </c>
      <c r="D21" s="42">
        <f t="shared" ref="D21:D38" si="24">G21-I21+O21-S21</f>
        <v>-223</v>
      </c>
      <c r="E21" s="42">
        <f t="shared" ref="E21:E38" si="25">F21-H21</f>
        <v>-15</v>
      </c>
      <c r="F21" s="42">
        <v>46</v>
      </c>
      <c r="G21" s="42">
        <v>700</v>
      </c>
      <c r="H21" s="42">
        <v>61</v>
      </c>
      <c r="I21" s="42">
        <v>776</v>
      </c>
      <c r="J21" s="62">
        <f t="shared" si="3"/>
        <v>-2.6047985384582439</v>
      </c>
      <c r="K21" s="62">
        <v>7.9880488512719516</v>
      </c>
      <c r="L21" s="62">
        <v>10.592847389730196</v>
      </c>
      <c r="M21" s="42">
        <f t="shared" ref="M21:M38" si="26">N21-R21</f>
        <v>4</v>
      </c>
      <c r="N21" s="42">
        <f>SUM(P21:Q21)</f>
        <v>174</v>
      </c>
      <c r="O21" s="42">
        <v>2670</v>
      </c>
      <c r="P21" s="42">
        <v>129</v>
      </c>
      <c r="Q21" s="42">
        <v>45</v>
      </c>
      <c r="R21" s="42">
        <f t="shared" ref="R21:R38" si="27">SUM(T21:U21)</f>
        <v>170</v>
      </c>
      <c r="S21" s="42">
        <v>2817</v>
      </c>
      <c r="T21" s="42">
        <v>124</v>
      </c>
      <c r="U21" s="42">
        <v>46</v>
      </c>
      <c r="V21" s="49">
        <v>0.69461294358886505</v>
      </c>
    </row>
    <row r="22" spans="1:22" ht="15" customHeight="1" x14ac:dyDescent="0.15">
      <c r="A22" s="3" t="s">
        <v>16</v>
      </c>
      <c r="B22" s="42">
        <f t="shared" si="23"/>
        <v>-13</v>
      </c>
      <c r="C22" s="42">
        <v>32</v>
      </c>
      <c r="D22" s="42">
        <f t="shared" si="24"/>
        <v>-222</v>
      </c>
      <c r="E22" s="42">
        <f t="shared" si="25"/>
        <v>-6</v>
      </c>
      <c r="F22" s="42">
        <v>16</v>
      </c>
      <c r="G22" s="42">
        <v>184</v>
      </c>
      <c r="H22" s="42">
        <v>22</v>
      </c>
      <c r="I22" s="42">
        <v>347</v>
      </c>
      <c r="J22" s="62">
        <f t="shared" si="3"/>
        <v>-3.2964551817566026</v>
      </c>
      <c r="K22" s="62">
        <v>8.7905471513509443</v>
      </c>
      <c r="L22" s="62">
        <v>12.087002333107547</v>
      </c>
      <c r="M22" s="42">
        <f>N22-R22</f>
        <v>-7</v>
      </c>
      <c r="N22" s="42">
        <f t="shared" ref="N22:N38" si="28">SUM(P22:Q22)</f>
        <v>46</v>
      </c>
      <c r="O22" s="42">
        <v>668</v>
      </c>
      <c r="P22" s="42">
        <v>32</v>
      </c>
      <c r="Q22" s="42">
        <v>14</v>
      </c>
      <c r="R22" s="42">
        <f t="shared" si="27"/>
        <v>53</v>
      </c>
      <c r="S22" s="42">
        <v>727</v>
      </c>
      <c r="T22" s="42">
        <v>26</v>
      </c>
      <c r="U22" s="42">
        <v>27</v>
      </c>
      <c r="V22" s="49">
        <v>-3.8458643787160298</v>
      </c>
    </row>
    <row r="23" spans="1:22" ht="15" customHeight="1" x14ac:dyDescent="0.15">
      <c r="A23" s="1" t="s">
        <v>15</v>
      </c>
      <c r="B23" s="43">
        <f t="shared" si="23"/>
        <v>0</v>
      </c>
      <c r="C23" s="43">
        <v>-15</v>
      </c>
      <c r="D23" s="43">
        <f t="shared" si="24"/>
        <v>-114</v>
      </c>
      <c r="E23" s="43">
        <f t="shared" si="25"/>
        <v>-2</v>
      </c>
      <c r="F23" s="43">
        <v>10</v>
      </c>
      <c r="G23" s="43">
        <v>107</v>
      </c>
      <c r="H23" s="43">
        <v>12</v>
      </c>
      <c r="I23" s="43">
        <v>251</v>
      </c>
      <c r="J23" s="63">
        <f t="shared" si="3"/>
        <v>-1.5480204423521444</v>
      </c>
      <c r="K23" s="63">
        <v>7.7401022117607132</v>
      </c>
      <c r="L23" s="63">
        <v>9.2881226541128576</v>
      </c>
      <c r="M23" s="43">
        <f t="shared" si="26"/>
        <v>2</v>
      </c>
      <c r="N23" s="43">
        <f t="shared" si="28"/>
        <v>53</v>
      </c>
      <c r="O23" s="43">
        <v>774</v>
      </c>
      <c r="P23" s="43">
        <v>32</v>
      </c>
      <c r="Q23" s="43">
        <v>21</v>
      </c>
      <c r="R23" s="43">
        <f t="shared" si="27"/>
        <v>51</v>
      </c>
      <c r="S23" s="47">
        <v>744</v>
      </c>
      <c r="T23" s="47">
        <v>35</v>
      </c>
      <c r="U23" s="47">
        <v>16</v>
      </c>
      <c r="V23" s="54">
        <v>1.54802044235214</v>
      </c>
    </row>
    <row r="24" spans="1:22" ht="15" customHeight="1" x14ac:dyDescent="0.15">
      <c r="A24" s="7" t="s">
        <v>14</v>
      </c>
      <c r="B24" s="45">
        <f t="shared" si="23"/>
        <v>-7</v>
      </c>
      <c r="C24" s="45">
        <v>9</v>
      </c>
      <c r="D24" s="45">
        <f t="shared" si="24"/>
        <v>-89</v>
      </c>
      <c r="E24" s="40">
        <f t="shared" si="25"/>
        <v>-8</v>
      </c>
      <c r="F24" s="45">
        <v>1</v>
      </c>
      <c r="G24" s="45">
        <v>33</v>
      </c>
      <c r="H24" s="45">
        <v>9</v>
      </c>
      <c r="I24" s="46">
        <v>89</v>
      </c>
      <c r="J24" s="73">
        <f t="shared" si="3"/>
        <v>-18.735964068014116</v>
      </c>
      <c r="K24" s="73">
        <v>2.3419955085017645</v>
      </c>
      <c r="L24" s="73">
        <v>21.07795957651588</v>
      </c>
      <c r="M24" s="40">
        <f t="shared" si="26"/>
        <v>1</v>
      </c>
      <c r="N24" s="45">
        <f t="shared" si="28"/>
        <v>9</v>
      </c>
      <c r="O24" s="45">
        <v>144</v>
      </c>
      <c r="P24" s="45">
        <v>3</v>
      </c>
      <c r="Q24" s="45">
        <v>6</v>
      </c>
      <c r="R24" s="45">
        <f t="shared" si="27"/>
        <v>8</v>
      </c>
      <c r="S24" s="45">
        <v>177</v>
      </c>
      <c r="T24" s="45">
        <v>1</v>
      </c>
      <c r="U24" s="45">
        <v>7</v>
      </c>
      <c r="V24" s="51">
        <v>2.3419955085017641</v>
      </c>
    </row>
    <row r="25" spans="1:22" ht="15" customHeight="1" x14ac:dyDescent="0.15">
      <c r="A25" s="5" t="s">
        <v>13</v>
      </c>
      <c r="B25" s="40">
        <f t="shared" si="23"/>
        <v>-10</v>
      </c>
      <c r="C25" s="40">
        <v>-1</v>
      </c>
      <c r="D25" s="40">
        <f t="shared" si="24"/>
        <v>-60</v>
      </c>
      <c r="E25" s="40">
        <f t="shared" si="25"/>
        <v>-4</v>
      </c>
      <c r="F25" s="40">
        <v>0</v>
      </c>
      <c r="G25" s="40">
        <v>7</v>
      </c>
      <c r="H25" s="40">
        <v>4</v>
      </c>
      <c r="I25" s="40">
        <v>32</v>
      </c>
      <c r="J25" s="61">
        <f t="shared" si="3"/>
        <v>-35.240164132271303</v>
      </c>
      <c r="K25" s="61">
        <v>0</v>
      </c>
      <c r="L25" s="61">
        <v>35.240164132271303</v>
      </c>
      <c r="M25" s="40">
        <f t="shared" si="26"/>
        <v>-6</v>
      </c>
      <c r="N25" s="40">
        <f t="shared" si="28"/>
        <v>2</v>
      </c>
      <c r="O25" s="40">
        <v>25</v>
      </c>
      <c r="P25" s="40">
        <v>0</v>
      </c>
      <c r="Q25" s="40">
        <v>2</v>
      </c>
      <c r="R25" s="40">
        <f t="shared" si="27"/>
        <v>8</v>
      </c>
      <c r="S25" s="41">
        <v>60</v>
      </c>
      <c r="T25" s="41">
        <v>5</v>
      </c>
      <c r="U25" s="41">
        <v>3</v>
      </c>
      <c r="V25" s="52">
        <v>-52.860246198406955</v>
      </c>
    </row>
    <row r="26" spans="1:22" ht="15" customHeight="1" x14ac:dyDescent="0.15">
      <c r="A26" s="3" t="s">
        <v>12</v>
      </c>
      <c r="B26" s="42">
        <f t="shared" si="23"/>
        <v>-8</v>
      </c>
      <c r="C26" s="42">
        <v>2</v>
      </c>
      <c r="D26" s="42">
        <f t="shared" si="24"/>
        <v>-73</v>
      </c>
      <c r="E26" s="42">
        <f t="shared" si="25"/>
        <v>-5</v>
      </c>
      <c r="F26" s="42">
        <v>1</v>
      </c>
      <c r="G26" s="42">
        <v>20</v>
      </c>
      <c r="H26" s="42">
        <v>6</v>
      </c>
      <c r="I26" s="42">
        <v>54</v>
      </c>
      <c r="J26" s="62">
        <f t="shared" si="3"/>
        <v>-20.110192837465565</v>
      </c>
      <c r="K26" s="62">
        <v>4.0220385674931132</v>
      </c>
      <c r="L26" s="62">
        <v>24.132231404958677</v>
      </c>
      <c r="M26" s="42">
        <f t="shared" si="26"/>
        <v>-3</v>
      </c>
      <c r="N26" s="42">
        <f t="shared" si="28"/>
        <v>4</v>
      </c>
      <c r="O26" s="42">
        <v>82</v>
      </c>
      <c r="P26" s="42">
        <v>3</v>
      </c>
      <c r="Q26" s="42">
        <v>1</v>
      </c>
      <c r="R26" s="42">
        <f t="shared" si="27"/>
        <v>7</v>
      </c>
      <c r="S26" s="42">
        <v>121</v>
      </c>
      <c r="T26" s="42">
        <v>4</v>
      </c>
      <c r="U26" s="42">
        <v>3</v>
      </c>
      <c r="V26" s="49">
        <v>-12.06611570247934</v>
      </c>
    </row>
    <row r="27" spans="1:22" ht="15" customHeight="1" x14ac:dyDescent="0.15">
      <c r="A27" s="1" t="s">
        <v>11</v>
      </c>
      <c r="B27" s="43">
        <f t="shared" si="23"/>
        <v>-20</v>
      </c>
      <c r="C27" s="43">
        <v>-15</v>
      </c>
      <c r="D27" s="43">
        <f t="shared" si="24"/>
        <v>-156</v>
      </c>
      <c r="E27" s="43">
        <f t="shared" si="25"/>
        <v>-8</v>
      </c>
      <c r="F27" s="43">
        <v>3</v>
      </c>
      <c r="G27" s="43">
        <v>37</v>
      </c>
      <c r="H27" s="43">
        <v>11</v>
      </c>
      <c r="I27" s="43">
        <v>131</v>
      </c>
      <c r="J27" s="63">
        <f t="shared" si="3"/>
        <v>-12.780112044817923</v>
      </c>
      <c r="K27" s="63">
        <v>4.7925420168067232</v>
      </c>
      <c r="L27" s="63">
        <v>17.572654061624647</v>
      </c>
      <c r="M27" s="43">
        <f t="shared" si="26"/>
        <v>-12</v>
      </c>
      <c r="N27" s="43">
        <f t="shared" si="28"/>
        <v>8</v>
      </c>
      <c r="O27" s="47">
        <v>182</v>
      </c>
      <c r="P27" s="47">
        <v>4</v>
      </c>
      <c r="Q27" s="47">
        <v>4</v>
      </c>
      <c r="R27" s="47">
        <f t="shared" si="27"/>
        <v>20</v>
      </c>
      <c r="S27" s="47">
        <v>244</v>
      </c>
      <c r="T27" s="47">
        <v>7</v>
      </c>
      <c r="U27" s="47">
        <v>13</v>
      </c>
      <c r="V27" s="54">
        <v>-19.170168067226889</v>
      </c>
    </row>
    <row r="28" spans="1:22" ht="15" customHeight="1" x14ac:dyDescent="0.15">
      <c r="A28" s="5" t="s">
        <v>10</v>
      </c>
      <c r="B28" s="40">
        <f t="shared" si="23"/>
        <v>1</v>
      </c>
      <c r="C28" s="40">
        <v>7</v>
      </c>
      <c r="D28" s="40">
        <f t="shared" si="24"/>
        <v>-41</v>
      </c>
      <c r="E28" s="40">
        <f t="shared" si="25"/>
        <v>-3</v>
      </c>
      <c r="F28" s="40">
        <v>1</v>
      </c>
      <c r="G28" s="40">
        <v>10</v>
      </c>
      <c r="H28" s="40">
        <v>4</v>
      </c>
      <c r="I28" s="40">
        <v>42</v>
      </c>
      <c r="J28" s="61">
        <f t="shared" si="3"/>
        <v>-12.660423170308706</v>
      </c>
      <c r="K28" s="61">
        <v>4.2201410567695685</v>
      </c>
      <c r="L28" s="61">
        <v>16.880564227078274</v>
      </c>
      <c r="M28" s="40">
        <f t="shared" si="26"/>
        <v>4</v>
      </c>
      <c r="N28" s="40">
        <f t="shared" si="28"/>
        <v>6</v>
      </c>
      <c r="O28" s="40">
        <v>75</v>
      </c>
      <c r="P28" s="40">
        <v>3</v>
      </c>
      <c r="Q28" s="40">
        <v>3</v>
      </c>
      <c r="R28" s="40">
        <f t="shared" si="27"/>
        <v>2</v>
      </c>
      <c r="S28" s="40">
        <v>84</v>
      </c>
      <c r="T28" s="40">
        <v>0</v>
      </c>
      <c r="U28" s="40">
        <v>2</v>
      </c>
      <c r="V28" s="48">
        <v>16.880564227078278</v>
      </c>
    </row>
    <row r="29" spans="1:22" ht="15" customHeight="1" x14ac:dyDescent="0.15">
      <c r="A29" s="3" t="s">
        <v>9</v>
      </c>
      <c r="B29" s="42">
        <f t="shared" si="23"/>
        <v>7</v>
      </c>
      <c r="C29" s="42">
        <v>6</v>
      </c>
      <c r="D29" s="42">
        <f t="shared" si="24"/>
        <v>-57</v>
      </c>
      <c r="E29" s="42">
        <f>F29-H29</f>
        <v>-1</v>
      </c>
      <c r="F29" s="42">
        <v>8</v>
      </c>
      <c r="G29" s="42">
        <v>70</v>
      </c>
      <c r="H29" s="42">
        <v>9</v>
      </c>
      <c r="I29" s="42">
        <v>116</v>
      </c>
      <c r="J29" s="62">
        <f t="shared" si="3"/>
        <v>-1.5839951395217629</v>
      </c>
      <c r="K29" s="62">
        <v>12.67196111617411</v>
      </c>
      <c r="L29" s="62">
        <v>14.255956255695873</v>
      </c>
      <c r="M29" s="42">
        <f t="shared" si="26"/>
        <v>8</v>
      </c>
      <c r="N29" s="42">
        <f t="shared" si="28"/>
        <v>18</v>
      </c>
      <c r="O29" s="42">
        <v>243</v>
      </c>
      <c r="P29" s="42">
        <v>5</v>
      </c>
      <c r="Q29" s="42">
        <v>13</v>
      </c>
      <c r="R29" s="42">
        <f t="shared" si="27"/>
        <v>10</v>
      </c>
      <c r="S29" s="42">
        <v>254</v>
      </c>
      <c r="T29" s="42">
        <v>3</v>
      </c>
      <c r="U29" s="42">
        <v>7</v>
      </c>
      <c r="V29" s="49">
        <v>12.671961116174112</v>
      </c>
    </row>
    <row r="30" spans="1:22" ht="15" customHeight="1" x14ac:dyDescent="0.15">
      <c r="A30" s="3" t="s">
        <v>8</v>
      </c>
      <c r="B30" s="42">
        <f t="shared" si="23"/>
        <v>4</v>
      </c>
      <c r="C30" s="42">
        <v>2</v>
      </c>
      <c r="D30" s="42">
        <f t="shared" si="24"/>
        <v>-135</v>
      </c>
      <c r="E30" s="42">
        <f t="shared" si="25"/>
        <v>1</v>
      </c>
      <c r="F30" s="42">
        <v>9</v>
      </c>
      <c r="G30" s="42">
        <v>59</v>
      </c>
      <c r="H30" s="42">
        <v>8</v>
      </c>
      <c r="I30" s="42">
        <v>143</v>
      </c>
      <c r="J30" s="62">
        <f t="shared" si="3"/>
        <v>1.5749730312837134</v>
      </c>
      <c r="K30" s="62">
        <v>14.174757281553399</v>
      </c>
      <c r="L30" s="62">
        <v>12.599784250269686</v>
      </c>
      <c r="M30" s="42">
        <f t="shared" si="26"/>
        <v>3</v>
      </c>
      <c r="N30" s="42">
        <f t="shared" si="28"/>
        <v>17</v>
      </c>
      <c r="O30" s="42">
        <v>184</v>
      </c>
      <c r="P30" s="42">
        <v>9</v>
      </c>
      <c r="Q30" s="42">
        <v>8</v>
      </c>
      <c r="R30" s="42">
        <f t="shared" si="27"/>
        <v>14</v>
      </c>
      <c r="S30" s="42">
        <v>235</v>
      </c>
      <c r="T30" s="42">
        <v>6</v>
      </c>
      <c r="U30" s="42">
        <v>8</v>
      </c>
      <c r="V30" s="49">
        <v>4.7249190938511312</v>
      </c>
    </row>
    <row r="31" spans="1:22" ht="15" customHeight="1" x14ac:dyDescent="0.15">
      <c r="A31" s="1" t="s">
        <v>7</v>
      </c>
      <c r="B31" s="43">
        <f t="shared" si="23"/>
        <v>-4</v>
      </c>
      <c r="C31" s="43">
        <v>-1</v>
      </c>
      <c r="D31" s="43">
        <f t="shared" si="24"/>
        <v>-57</v>
      </c>
      <c r="E31" s="43">
        <f t="shared" si="25"/>
        <v>3</v>
      </c>
      <c r="F31" s="43">
        <v>8</v>
      </c>
      <c r="G31" s="43">
        <v>55</v>
      </c>
      <c r="H31" s="43">
        <v>5</v>
      </c>
      <c r="I31" s="43">
        <v>108</v>
      </c>
      <c r="J31" s="63">
        <f t="shared" si="3"/>
        <v>5.346418631902738</v>
      </c>
      <c r="K31" s="63">
        <v>14.257116351740637</v>
      </c>
      <c r="L31" s="63">
        <v>8.9106977198378985</v>
      </c>
      <c r="M31" s="43">
        <f t="shared" si="26"/>
        <v>-7</v>
      </c>
      <c r="N31" s="43">
        <f t="shared" si="28"/>
        <v>12</v>
      </c>
      <c r="O31" s="43">
        <v>171</v>
      </c>
      <c r="P31" s="43">
        <v>0</v>
      </c>
      <c r="Q31" s="43">
        <v>12</v>
      </c>
      <c r="R31" s="43">
        <f t="shared" si="27"/>
        <v>19</v>
      </c>
      <c r="S31" s="43">
        <v>175</v>
      </c>
      <c r="T31" s="43">
        <v>8</v>
      </c>
      <c r="U31" s="43">
        <v>11</v>
      </c>
      <c r="V31" s="53">
        <v>-12.474976807773057</v>
      </c>
    </row>
    <row r="32" spans="1:22" ht="15" customHeight="1" x14ac:dyDescent="0.15">
      <c r="A32" s="5" t="s">
        <v>6</v>
      </c>
      <c r="B32" s="40">
        <f t="shared" si="23"/>
        <v>0</v>
      </c>
      <c r="C32" s="40">
        <v>4</v>
      </c>
      <c r="D32" s="40">
        <f t="shared" si="24"/>
        <v>-30</v>
      </c>
      <c r="E32" s="40">
        <f t="shared" si="25"/>
        <v>-1</v>
      </c>
      <c r="F32" s="40">
        <v>1</v>
      </c>
      <c r="G32" s="40">
        <v>22</v>
      </c>
      <c r="H32" s="40">
        <v>2</v>
      </c>
      <c r="I32" s="40">
        <v>21</v>
      </c>
      <c r="J32" s="61">
        <f t="shared" si="3"/>
        <v>-7.5242218099360949</v>
      </c>
      <c r="K32" s="61">
        <v>7.5242218099360949</v>
      </c>
      <c r="L32" s="61">
        <v>15.04844361987219</v>
      </c>
      <c r="M32" s="40">
        <f t="shared" si="26"/>
        <v>1</v>
      </c>
      <c r="N32" s="40">
        <f t="shared" si="28"/>
        <v>2</v>
      </c>
      <c r="O32" s="41">
        <v>82</v>
      </c>
      <c r="P32" s="41">
        <v>1</v>
      </c>
      <c r="Q32" s="41">
        <v>1</v>
      </c>
      <c r="R32" s="41">
        <f t="shared" si="27"/>
        <v>1</v>
      </c>
      <c r="S32" s="41">
        <v>113</v>
      </c>
      <c r="T32" s="41">
        <v>0</v>
      </c>
      <c r="U32" s="41">
        <v>1</v>
      </c>
      <c r="V32" s="52">
        <v>7.5242218099360949</v>
      </c>
    </row>
    <row r="33" spans="1:22" ht="15" customHeight="1" x14ac:dyDescent="0.15">
      <c r="A33" s="3" t="s">
        <v>5</v>
      </c>
      <c r="B33" s="42">
        <f t="shared" si="23"/>
        <v>-3</v>
      </c>
      <c r="C33" s="42">
        <v>7</v>
      </c>
      <c r="D33" s="42">
        <f t="shared" si="24"/>
        <v>-59</v>
      </c>
      <c r="E33" s="42">
        <f t="shared" si="25"/>
        <v>-9</v>
      </c>
      <c r="F33" s="42">
        <v>4</v>
      </c>
      <c r="G33" s="42">
        <v>38</v>
      </c>
      <c r="H33" s="42">
        <v>13</v>
      </c>
      <c r="I33" s="42">
        <v>114</v>
      </c>
      <c r="J33" s="62">
        <f t="shared" si="3"/>
        <v>-14.605842336934776</v>
      </c>
      <c r="K33" s="62">
        <v>6.4914854830821209</v>
      </c>
      <c r="L33" s="62">
        <v>21.097327820016897</v>
      </c>
      <c r="M33" s="42">
        <f t="shared" si="26"/>
        <v>6</v>
      </c>
      <c r="N33" s="42">
        <f t="shared" si="28"/>
        <v>19</v>
      </c>
      <c r="O33" s="42">
        <v>238</v>
      </c>
      <c r="P33" s="42">
        <v>6</v>
      </c>
      <c r="Q33" s="42">
        <v>13</v>
      </c>
      <c r="R33" s="42">
        <f t="shared" si="27"/>
        <v>13</v>
      </c>
      <c r="S33" s="42">
        <v>221</v>
      </c>
      <c r="T33" s="42">
        <v>6</v>
      </c>
      <c r="U33" s="42">
        <v>7</v>
      </c>
      <c r="V33" s="49">
        <v>9.7372282246231769</v>
      </c>
    </row>
    <row r="34" spans="1:22" ht="15" customHeight="1" x14ac:dyDescent="0.15">
      <c r="A34" s="3" t="s">
        <v>4</v>
      </c>
      <c r="B34" s="42">
        <f t="shared" si="23"/>
        <v>-5</v>
      </c>
      <c r="C34" s="42">
        <v>-6</v>
      </c>
      <c r="D34" s="42">
        <f t="shared" si="24"/>
        <v>-50</v>
      </c>
      <c r="E34" s="42">
        <f t="shared" si="25"/>
        <v>-4</v>
      </c>
      <c r="F34" s="42">
        <v>2</v>
      </c>
      <c r="G34" s="42">
        <v>27</v>
      </c>
      <c r="H34" s="42">
        <v>6</v>
      </c>
      <c r="I34" s="42">
        <v>79</v>
      </c>
      <c r="J34" s="62">
        <f t="shared" si="3"/>
        <v>-9.7920858484238771</v>
      </c>
      <c r="K34" s="62">
        <v>4.8960429242119377</v>
      </c>
      <c r="L34" s="62">
        <v>14.688128772635814</v>
      </c>
      <c r="M34" s="42">
        <f t="shared" si="26"/>
        <v>-1</v>
      </c>
      <c r="N34" s="42">
        <f t="shared" si="28"/>
        <v>5</v>
      </c>
      <c r="O34" s="42">
        <v>139</v>
      </c>
      <c r="P34" s="42">
        <v>3</v>
      </c>
      <c r="Q34" s="42">
        <v>2</v>
      </c>
      <c r="R34" s="42">
        <f t="shared" si="27"/>
        <v>6</v>
      </c>
      <c r="S34" s="42">
        <v>137</v>
      </c>
      <c r="T34" s="42">
        <v>2</v>
      </c>
      <c r="U34" s="42">
        <v>4</v>
      </c>
      <c r="V34" s="49">
        <v>-2.4480214621059684</v>
      </c>
    </row>
    <row r="35" spans="1:22" ht="15" customHeight="1" x14ac:dyDescent="0.15">
      <c r="A35" s="1" t="s">
        <v>3</v>
      </c>
      <c r="B35" s="43">
        <f t="shared" si="23"/>
        <v>4</v>
      </c>
      <c r="C35" s="43">
        <v>5</v>
      </c>
      <c r="D35" s="43">
        <f t="shared" si="24"/>
        <v>-21</v>
      </c>
      <c r="E35" s="43">
        <f t="shared" si="25"/>
        <v>0</v>
      </c>
      <c r="F35" s="43">
        <v>3</v>
      </c>
      <c r="G35" s="43">
        <v>38</v>
      </c>
      <c r="H35" s="43">
        <v>3</v>
      </c>
      <c r="I35" s="43">
        <v>72</v>
      </c>
      <c r="J35" s="63">
        <f t="shared" si="3"/>
        <v>0</v>
      </c>
      <c r="K35" s="63">
        <v>7.2622363708714683</v>
      </c>
      <c r="L35" s="63">
        <v>7.2622363708714683</v>
      </c>
      <c r="M35" s="43">
        <f>N35-R35</f>
        <v>4</v>
      </c>
      <c r="N35" s="43">
        <f t="shared" si="28"/>
        <v>14</v>
      </c>
      <c r="O35" s="47">
        <v>164</v>
      </c>
      <c r="P35" s="47">
        <v>3</v>
      </c>
      <c r="Q35" s="47">
        <v>11</v>
      </c>
      <c r="R35" s="47">
        <f t="shared" si="27"/>
        <v>10</v>
      </c>
      <c r="S35" s="47">
        <v>151</v>
      </c>
      <c r="T35" s="47">
        <v>3</v>
      </c>
      <c r="U35" s="47">
        <v>7</v>
      </c>
      <c r="V35" s="54">
        <v>9.6829818278286268</v>
      </c>
    </row>
    <row r="36" spans="1:22" ht="15" customHeight="1" x14ac:dyDescent="0.15">
      <c r="A36" s="5" t="s">
        <v>2</v>
      </c>
      <c r="B36" s="40">
        <f t="shared" si="23"/>
        <v>-1</v>
      </c>
      <c r="C36" s="40">
        <v>7</v>
      </c>
      <c r="D36" s="40">
        <f t="shared" si="24"/>
        <v>-53</v>
      </c>
      <c r="E36" s="40">
        <f t="shared" si="25"/>
        <v>-2</v>
      </c>
      <c r="F36" s="40">
        <v>1</v>
      </c>
      <c r="G36" s="40">
        <v>12</v>
      </c>
      <c r="H36" s="40">
        <v>3</v>
      </c>
      <c r="I36" s="40">
        <v>58</v>
      </c>
      <c r="J36" s="61">
        <f t="shared" si="3"/>
        <v>-12.314439946018894</v>
      </c>
      <c r="K36" s="61">
        <v>6.1572199730094468</v>
      </c>
      <c r="L36" s="61">
        <v>18.47165991902834</v>
      </c>
      <c r="M36" s="40">
        <f t="shared" si="26"/>
        <v>1</v>
      </c>
      <c r="N36" s="40">
        <f t="shared" si="28"/>
        <v>6</v>
      </c>
      <c r="O36" s="40">
        <v>62</v>
      </c>
      <c r="P36" s="40">
        <v>6</v>
      </c>
      <c r="Q36" s="40">
        <v>0</v>
      </c>
      <c r="R36" s="40">
        <f t="shared" si="27"/>
        <v>5</v>
      </c>
      <c r="S36" s="40">
        <v>69</v>
      </c>
      <c r="T36" s="40">
        <v>1</v>
      </c>
      <c r="U36" s="40">
        <v>4</v>
      </c>
      <c r="V36" s="48">
        <v>6.1572199730094468</v>
      </c>
    </row>
    <row r="37" spans="1:22" ht="15" customHeight="1" x14ac:dyDescent="0.15">
      <c r="A37" s="3" t="s">
        <v>1</v>
      </c>
      <c r="B37" s="42">
        <f t="shared" si="23"/>
        <v>0</v>
      </c>
      <c r="C37" s="42">
        <v>7</v>
      </c>
      <c r="D37" s="42">
        <f t="shared" si="24"/>
        <v>-48</v>
      </c>
      <c r="E37" s="42">
        <f t="shared" si="25"/>
        <v>-3</v>
      </c>
      <c r="F37" s="42">
        <v>0</v>
      </c>
      <c r="G37" s="42">
        <v>2</v>
      </c>
      <c r="H37" s="42">
        <v>3</v>
      </c>
      <c r="I37" s="42">
        <v>33</v>
      </c>
      <c r="J37" s="62">
        <f t="shared" si="3"/>
        <v>-27.443609022556391</v>
      </c>
      <c r="K37" s="62">
        <v>0</v>
      </c>
      <c r="L37" s="62">
        <v>27.443609022556391</v>
      </c>
      <c r="M37" s="42">
        <f t="shared" si="26"/>
        <v>3</v>
      </c>
      <c r="N37" s="42">
        <f t="shared" si="28"/>
        <v>4</v>
      </c>
      <c r="O37" s="42">
        <v>43</v>
      </c>
      <c r="P37" s="42">
        <v>2</v>
      </c>
      <c r="Q37" s="42">
        <v>2</v>
      </c>
      <c r="R37" s="42">
        <f t="shared" si="27"/>
        <v>1</v>
      </c>
      <c r="S37" s="42">
        <v>60</v>
      </c>
      <c r="T37" s="42">
        <v>0</v>
      </c>
      <c r="U37" s="42">
        <v>1</v>
      </c>
      <c r="V37" s="49">
        <v>27.443609022556387</v>
      </c>
    </row>
    <row r="38" spans="1:22" ht="15" customHeight="1" x14ac:dyDescent="0.15">
      <c r="A38" s="1" t="s">
        <v>0</v>
      </c>
      <c r="B38" s="43">
        <f t="shared" si="23"/>
        <v>-2</v>
      </c>
      <c r="C38" s="43">
        <v>0</v>
      </c>
      <c r="D38" s="43">
        <f t="shared" si="24"/>
        <v>-32</v>
      </c>
      <c r="E38" s="43">
        <f t="shared" si="25"/>
        <v>-2</v>
      </c>
      <c r="F38" s="43">
        <v>0</v>
      </c>
      <c r="G38" s="43">
        <v>4</v>
      </c>
      <c r="H38" s="43">
        <v>2</v>
      </c>
      <c r="I38" s="43">
        <v>26</v>
      </c>
      <c r="J38" s="63">
        <f t="shared" si="3"/>
        <v>-19.312169312169313</v>
      </c>
      <c r="K38" s="63">
        <v>0</v>
      </c>
      <c r="L38" s="63">
        <v>19.312169312169313</v>
      </c>
      <c r="M38" s="43">
        <f t="shared" si="26"/>
        <v>0</v>
      </c>
      <c r="N38" s="43">
        <f t="shared" si="28"/>
        <v>3</v>
      </c>
      <c r="O38" s="43">
        <v>24</v>
      </c>
      <c r="P38" s="43">
        <v>1</v>
      </c>
      <c r="Q38" s="43">
        <v>2</v>
      </c>
      <c r="R38" s="43">
        <f t="shared" si="27"/>
        <v>3</v>
      </c>
      <c r="S38" s="43">
        <v>34</v>
      </c>
      <c r="T38" s="43">
        <v>2</v>
      </c>
      <c r="U38" s="43">
        <v>1</v>
      </c>
      <c r="V38" s="53">
        <v>0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S21" sqref="S21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I9" si="0">B10+B11</f>
        <v>-147</v>
      </c>
      <c r="C9" s="34">
        <f t="shared" si="0"/>
        <v>29</v>
      </c>
      <c r="D9" s="34">
        <f t="shared" si="0"/>
        <v>-2679</v>
      </c>
      <c r="E9" s="34">
        <f t="shared" si="0"/>
        <v>-152</v>
      </c>
      <c r="F9" s="34">
        <f t="shared" si="0"/>
        <v>167</v>
      </c>
      <c r="G9" s="34">
        <f t="shared" si="0"/>
        <v>1935</v>
      </c>
      <c r="H9" s="34">
        <f t="shared" si="0"/>
        <v>319</v>
      </c>
      <c r="I9" s="34">
        <f t="shared" si="0"/>
        <v>4019</v>
      </c>
      <c r="J9" s="51">
        <f>K9-L9</f>
        <v>-6.3780451774368023</v>
      </c>
      <c r="K9" s="51">
        <v>7.0074575304733289</v>
      </c>
      <c r="L9" s="51">
        <v>13.385502707910131</v>
      </c>
      <c r="M9" s="34">
        <f t="shared" ref="M9:U9" si="1">M10+M11</f>
        <v>5</v>
      </c>
      <c r="N9" s="34">
        <f t="shared" si="1"/>
        <v>504</v>
      </c>
      <c r="O9" s="34">
        <f t="shared" si="1"/>
        <v>7856</v>
      </c>
      <c r="P9" s="34">
        <f t="shared" si="1"/>
        <v>308</v>
      </c>
      <c r="Q9" s="34">
        <f t="shared" si="1"/>
        <v>196</v>
      </c>
      <c r="R9" s="34">
        <f>R10+R11</f>
        <v>499</v>
      </c>
      <c r="S9" s="34">
        <f t="shared" si="1"/>
        <v>8451</v>
      </c>
      <c r="T9" s="34">
        <f t="shared" si="1"/>
        <v>303</v>
      </c>
      <c r="U9" s="34">
        <f t="shared" si="1"/>
        <v>196</v>
      </c>
      <c r="V9" s="51">
        <v>0.20980411767884632</v>
      </c>
    </row>
    <row r="10" spans="1:22" ht="15" customHeight="1" x14ac:dyDescent="0.15">
      <c r="A10" s="6" t="s">
        <v>28</v>
      </c>
      <c r="B10" s="35">
        <f t="shared" ref="B10:I10" si="2">B20+B21+B22+B23</f>
        <v>-86</v>
      </c>
      <c r="C10" s="35">
        <f t="shared" si="2"/>
        <v>-13</v>
      </c>
      <c r="D10" s="35">
        <f t="shared" si="2"/>
        <v>-1534</v>
      </c>
      <c r="E10" s="35">
        <f t="shared" si="2"/>
        <v>-87</v>
      </c>
      <c r="F10" s="35">
        <f t="shared" si="2"/>
        <v>128</v>
      </c>
      <c r="G10" s="35">
        <f t="shared" si="2"/>
        <v>1535</v>
      </c>
      <c r="H10" s="35">
        <f t="shared" si="2"/>
        <v>215</v>
      </c>
      <c r="I10" s="35">
        <f t="shared" si="2"/>
        <v>2719</v>
      </c>
      <c r="J10" s="48">
        <f t="shared" ref="J10:J38" si="3">K10-L10</f>
        <v>-4.8894616741960224</v>
      </c>
      <c r="K10" s="48">
        <v>7.1936907390470211</v>
      </c>
      <c r="L10" s="48">
        <v>12.083152413243043</v>
      </c>
      <c r="M10" s="35">
        <f t="shared" ref="M10:U10" si="4">M20+M21+M22+M23</f>
        <v>1</v>
      </c>
      <c r="N10" s="35">
        <f t="shared" si="4"/>
        <v>366</v>
      </c>
      <c r="O10" s="35">
        <f t="shared" si="4"/>
        <v>5759</v>
      </c>
      <c r="P10" s="35">
        <f t="shared" si="4"/>
        <v>249</v>
      </c>
      <c r="Q10" s="35">
        <f t="shared" si="4"/>
        <v>117</v>
      </c>
      <c r="R10" s="35">
        <f t="shared" si="4"/>
        <v>365</v>
      </c>
      <c r="S10" s="35">
        <f t="shared" si="4"/>
        <v>6109</v>
      </c>
      <c r="T10" s="35">
        <f t="shared" si="4"/>
        <v>249</v>
      </c>
      <c r="U10" s="35">
        <f t="shared" si="4"/>
        <v>116</v>
      </c>
      <c r="V10" s="48">
        <v>5.6200708898803242E-2</v>
      </c>
    </row>
    <row r="11" spans="1:22" ht="15" customHeight="1" x14ac:dyDescent="0.15">
      <c r="A11" s="2" t="s">
        <v>27</v>
      </c>
      <c r="B11" s="36">
        <f t="shared" ref="B11:I11" si="5">B12+B13+B14+B15+B16</f>
        <v>-61</v>
      </c>
      <c r="C11" s="36">
        <f t="shared" si="5"/>
        <v>42</v>
      </c>
      <c r="D11" s="36">
        <f t="shared" si="5"/>
        <v>-1145</v>
      </c>
      <c r="E11" s="36">
        <f t="shared" si="5"/>
        <v>-65</v>
      </c>
      <c r="F11" s="36">
        <f t="shared" si="5"/>
        <v>39</v>
      </c>
      <c r="G11" s="36">
        <f t="shared" si="5"/>
        <v>400</v>
      </c>
      <c r="H11" s="36">
        <f t="shared" si="5"/>
        <v>104</v>
      </c>
      <c r="I11" s="36">
        <f t="shared" si="5"/>
        <v>1300</v>
      </c>
      <c r="J11" s="53">
        <f t="shared" si="3"/>
        <v>-10.764470215652381</v>
      </c>
      <c r="K11" s="53">
        <v>6.4586821293914278</v>
      </c>
      <c r="L11" s="53">
        <v>17.223152345043808</v>
      </c>
      <c r="M11" s="36">
        <f t="shared" ref="M11:U11" si="6">M12+M13+M14+M15+M16</f>
        <v>4</v>
      </c>
      <c r="N11" s="36">
        <f t="shared" si="6"/>
        <v>138</v>
      </c>
      <c r="O11" s="36">
        <f t="shared" si="6"/>
        <v>2097</v>
      </c>
      <c r="P11" s="36">
        <f t="shared" si="6"/>
        <v>59</v>
      </c>
      <c r="Q11" s="36">
        <f t="shared" si="6"/>
        <v>79</v>
      </c>
      <c r="R11" s="36">
        <f t="shared" si="6"/>
        <v>134</v>
      </c>
      <c r="S11" s="36">
        <f t="shared" si="6"/>
        <v>2342</v>
      </c>
      <c r="T11" s="36">
        <f t="shared" si="6"/>
        <v>54</v>
      </c>
      <c r="U11" s="36">
        <f t="shared" si="6"/>
        <v>80</v>
      </c>
      <c r="V11" s="53">
        <v>0.66242893634783684</v>
      </c>
    </row>
    <row r="12" spans="1:22" ht="15" customHeight="1" x14ac:dyDescent="0.15">
      <c r="A12" s="6" t="s">
        <v>26</v>
      </c>
      <c r="B12" s="35">
        <f t="shared" ref="B12:I12" si="7">B24</f>
        <v>-1</v>
      </c>
      <c r="C12" s="35">
        <f t="shared" si="7"/>
        <v>11</v>
      </c>
      <c r="D12" s="35">
        <f t="shared" si="7"/>
        <v>-100</v>
      </c>
      <c r="E12" s="35">
        <f t="shared" si="7"/>
        <v>-3</v>
      </c>
      <c r="F12" s="35">
        <f t="shared" si="7"/>
        <v>3</v>
      </c>
      <c r="G12" s="35">
        <f t="shared" si="7"/>
        <v>33</v>
      </c>
      <c r="H12" s="35">
        <f t="shared" si="7"/>
        <v>6</v>
      </c>
      <c r="I12" s="35">
        <f t="shared" si="7"/>
        <v>96</v>
      </c>
      <c r="J12" s="48">
        <f t="shared" si="3"/>
        <v>-6.3766596785464715</v>
      </c>
      <c r="K12" s="48">
        <v>6.3766596785464715</v>
      </c>
      <c r="L12" s="48">
        <v>12.753319357092943</v>
      </c>
      <c r="M12" s="35">
        <f t="shared" ref="M12:U12" si="8">M24</f>
        <v>2</v>
      </c>
      <c r="N12" s="35">
        <f t="shared" si="8"/>
        <v>8</v>
      </c>
      <c r="O12" s="35">
        <f t="shared" si="8"/>
        <v>152</v>
      </c>
      <c r="P12" s="35">
        <f t="shared" si="8"/>
        <v>2</v>
      </c>
      <c r="Q12" s="35">
        <f t="shared" si="8"/>
        <v>6</v>
      </c>
      <c r="R12" s="35">
        <f t="shared" si="8"/>
        <v>6</v>
      </c>
      <c r="S12" s="35">
        <f t="shared" si="8"/>
        <v>189</v>
      </c>
      <c r="T12" s="35">
        <f t="shared" si="8"/>
        <v>1</v>
      </c>
      <c r="U12" s="35">
        <f t="shared" si="8"/>
        <v>5</v>
      </c>
      <c r="V12" s="48">
        <v>4.2511064523643132</v>
      </c>
    </row>
    <row r="13" spans="1:22" ht="15" customHeight="1" x14ac:dyDescent="0.15">
      <c r="A13" s="4" t="s">
        <v>25</v>
      </c>
      <c r="B13" s="37">
        <f t="shared" ref="B13:I13" si="9">B25+B26+B27</f>
        <v>-11</v>
      </c>
      <c r="C13" s="37">
        <f t="shared" si="9"/>
        <v>23</v>
      </c>
      <c r="D13" s="37">
        <f t="shared" si="9"/>
        <v>-286</v>
      </c>
      <c r="E13" s="37">
        <f t="shared" si="9"/>
        <v>-11</v>
      </c>
      <c r="F13" s="37">
        <f t="shared" si="9"/>
        <v>6</v>
      </c>
      <c r="G13" s="37">
        <f t="shared" si="9"/>
        <v>61</v>
      </c>
      <c r="H13" s="37">
        <f t="shared" si="9"/>
        <v>17</v>
      </c>
      <c r="I13" s="37">
        <f t="shared" si="9"/>
        <v>260</v>
      </c>
      <c r="J13" s="49">
        <f t="shared" si="3"/>
        <v>-9.9875621890547244</v>
      </c>
      <c r="K13" s="49">
        <v>5.4477611940298507</v>
      </c>
      <c r="L13" s="49">
        <v>15.435323383084576</v>
      </c>
      <c r="M13" s="37">
        <f t="shared" ref="M13:U13" si="10">M25+M26+M27</f>
        <v>0</v>
      </c>
      <c r="N13" s="37">
        <f t="shared" si="10"/>
        <v>32</v>
      </c>
      <c r="O13" s="37">
        <f t="shared" si="10"/>
        <v>341</v>
      </c>
      <c r="P13" s="37">
        <f t="shared" si="10"/>
        <v>18</v>
      </c>
      <c r="Q13" s="37">
        <f t="shared" si="10"/>
        <v>14</v>
      </c>
      <c r="R13" s="37">
        <f t="shared" si="10"/>
        <v>32</v>
      </c>
      <c r="S13" s="37">
        <f t="shared" si="10"/>
        <v>428</v>
      </c>
      <c r="T13" s="37">
        <f t="shared" si="10"/>
        <v>14</v>
      </c>
      <c r="U13" s="37">
        <f t="shared" si="10"/>
        <v>18</v>
      </c>
      <c r="V13" s="49">
        <v>0</v>
      </c>
    </row>
    <row r="14" spans="1:22" ht="15" customHeight="1" x14ac:dyDescent="0.15">
      <c r="A14" s="4" t="s">
        <v>24</v>
      </c>
      <c r="B14" s="37">
        <f t="shared" ref="B14:I14" si="11">B28+B29+B30+B31</f>
        <v>-28</v>
      </c>
      <c r="C14" s="37">
        <f t="shared" si="11"/>
        <v>7</v>
      </c>
      <c r="D14" s="37">
        <f t="shared" si="11"/>
        <v>-324</v>
      </c>
      <c r="E14" s="37">
        <f t="shared" si="11"/>
        <v>-31</v>
      </c>
      <c r="F14" s="37">
        <f t="shared" si="11"/>
        <v>20</v>
      </c>
      <c r="G14" s="37">
        <f t="shared" si="11"/>
        <v>183</v>
      </c>
      <c r="H14" s="37">
        <f t="shared" si="11"/>
        <v>51</v>
      </c>
      <c r="I14" s="37">
        <f t="shared" si="11"/>
        <v>455</v>
      </c>
      <c r="J14" s="49">
        <f t="shared" si="3"/>
        <v>-13.530157363562445</v>
      </c>
      <c r="K14" s="49">
        <v>8.7291337829435101</v>
      </c>
      <c r="L14" s="49">
        <v>22.259291146505955</v>
      </c>
      <c r="M14" s="37">
        <f t="shared" ref="M14:U14" si="12">M28+M29+M30+M31</f>
        <v>3</v>
      </c>
      <c r="N14" s="37">
        <f t="shared" si="12"/>
        <v>49</v>
      </c>
      <c r="O14" s="37">
        <f t="shared" si="12"/>
        <v>836</v>
      </c>
      <c r="P14" s="37">
        <f t="shared" si="12"/>
        <v>22</v>
      </c>
      <c r="Q14" s="37">
        <f t="shared" si="12"/>
        <v>27</v>
      </c>
      <c r="R14" s="37">
        <f t="shared" si="12"/>
        <v>46</v>
      </c>
      <c r="S14" s="37">
        <f t="shared" si="12"/>
        <v>888</v>
      </c>
      <c r="T14" s="37">
        <f t="shared" si="12"/>
        <v>22</v>
      </c>
      <c r="U14" s="37">
        <f t="shared" si="12"/>
        <v>24</v>
      </c>
      <c r="V14" s="49">
        <v>1.3093700674415238</v>
      </c>
    </row>
    <row r="15" spans="1:22" ht="15" customHeight="1" x14ac:dyDescent="0.15">
      <c r="A15" s="4" t="s">
        <v>23</v>
      </c>
      <c r="B15" s="37">
        <f t="shared" ref="B15:I15" si="13">B32+B33+B34+B35</f>
        <v>-10</v>
      </c>
      <c r="C15" s="37">
        <f t="shared" si="13"/>
        <v>7</v>
      </c>
      <c r="D15" s="37">
        <f t="shared" si="13"/>
        <v>-278</v>
      </c>
      <c r="E15" s="37">
        <f t="shared" si="13"/>
        <v>-11</v>
      </c>
      <c r="F15" s="37">
        <f t="shared" si="13"/>
        <v>9</v>
      </c>
      <c r="G15" s="37">
        <f t="shared" si="13"/>
        <v>105</v>
      </c>
      <c r="H15" s="37">
        <f t="shared" si="13"/>
        <v>20</v>
      </c>
      <c r="I15" s="37">
        <f t="shared" si="13"/>
        <v>344</v>
      </c>
      <c r="J15" s="49">
        <f t="shared" si="3"/>
        <v>-6.3060516106739533</v>
      </c>
      <c r="K15" s="49">
        <v>5.1594967723695992</v>
      </c>
      <c r="L15" s="49">
        <v>11.465548383043553</v>
      </c>
      <c r="M15" s="37">
        <f t="shared" ref="M15:U15" si="14">M32+M33+M34+M35</f>
        <v>1</v>
      </c>
      <c r="N15" s="37">
        <f t="shared" si="14"/>
        <v>40</v>
      </c>
      <c r="O15" s="37">
        <f t="shared" si="14"/>
        <v>639</v>
      </c>
      <c r="P15" s="37">
        <f t="shared" si="14"/>
        <v>13</v>
      </c>
      <c r="Q15" s="37">
        <f t="shared" si="14"/>
        <v>27</v>
      </c>
      <c r="R15" s="37">
        <f t="shared" si="14"/>
        <v>39</v>
      </c>
      <c r="S15" s="37">
        <f t="shared" si="14"/>
        <v>678</v>
      </c>
      <c r="T15" s="37">
        <f t="shared" si="14"/>
        <v>17</v>
      </c>
      <c r="U15" s="37">
        <f t="shared" si="14"/>
        <v>22</v>
      </c>
      <c r="V15" s="49">
        <v>0.573277419152177</v>
      </c>
    </row>
    <row r="16" spans="1:22" ht="15" customHeight="1" x14ac:dyDescent="0.15">
      <c r="A16" s="2" t="s">
        <v>22</v>
      </c>
      <c r="B16" s="36">
        <f t="shared" ref="B16:I16" si="15">B36+B37+B38</f>
        <v>-11</v>
      </c>
      <c r="C16" s="36">
        <f t="shared" si="15"/>
        <v>-6</v>
      </c>
      <c r="D16" s="36">
        <f t="shared" si="15"/>
        <v>-157</v>
      </c>
      <c r="E16" s="36">
        <f t="shared" si="15"/>
        <v>-9</v>
      </c>
      <c r="F16" s="36">
        <f t="shared" si="15"/>
        <v>1</v>
      </c>
      <c r="G16" s="36">
        <f t="shared" si="15"/>
        <v>18</v>
      </c>
      <c r="H16" s="36">
        <f t="shared" si="15"/>
        <v>10</v>
      </c>
      <c r="I16" s="36">
        <f t="shared" si="15"/>
        <v>145</v>
      </c>
      <c r="J16" s="53">
        <f t="shared" si="3"/>
        <v>-20.881006864988557</v>
      </c>
      <c r="K16" s="53">
        <v>2.3201118738876172</v>
      </c>
      <c r="L16" s="53">
        <v>23.201118738876175</v>
      </c>
      <c r="M16" s="36">
        <f t="shared" ref="M16:U16" si="16">M36+M37+M38</f>
        <v>-2</v>
      </c>
      <c r="N16" s="36">
        <f t="shared" si="16"/>
        <v>9</v>
      </c>
      <c r="O16" s="36">
        <f t="shared" si="16"/>
        <v>129</v>
      </c>
      <c r="P16" s="36">
        <f t="shared" si="16"/>
        <v>4</v>
      </c>
      <c r="Q16" s="36">
        <f t="shared" si="16"/>
        <v>5</v>
      </c>
      <c r="R16" s="36">
        <f t="shared" si="16"/>
        <v>11</v>
      </c>
      <c r="S16" s="36">
        <f t="shared" si="16"/>
        <v>159</v>
      </c>
      <c r="T16" s="36">
        <f t="shared" si="16"/>
        <v>0</v>
      </c>
      <c r="U16" s="36">
        <f t="shared" si="16"/>
        <v>11</v>
      </c>
      <c r="V16" s="53">
        <v>-4.6402237477752344</v>
      </c>
    </row>
    <row r="17" spans="1:22" ht="15" customHeight="1" x14ac:dyDescent="0.15">
      <c r="A17" s="6" t="s">
        <v>21</v>
      </c>
      <c r="B17" s="35">
        <f t="shared" ref="B17:I17" si="17">B12+B13+B20</f>
        <v>-72</v>
      </c>
      <c r="C17" s="35">
        <f t="shared" si="17"/>
        <v>56</v>
      </c>
      <c r="D17" s="35">
        <f t="shared" si="17"/>
        <v>-1081</v>
      </c>
      <c r="E17" s="35">
        <f t="shared" si="17"/>
        <v>-63</v>
      </c>
      <c r="F17" s="35">
        <f t="shared" si="17"/>
        <v>61</v>
      </c>
      <c r="G17" s="35">
        <f t="shared" si="17"/>
        <v>761</v>
      </c>
      <c r="H17" s="35">
        <f t="shared" si="17"/>
        <v>124</v>
      </c>
      <c r="I17" s="35">
        <f t="shared" si="17"/>
        <v>1531</v>
      </c>
      <c r="J17" s="48">
        <f t="shared" si="3"/>
        <v>-6.6026358859505558</v>
      </c>
      <c r="K17" s="48">
        <v>6.3930283975076803</v>
      </c>
      <c r="L17" s="48">
        <v>12.995664283458236</v>
      </c>
      <c r="M17" s="35">
        <f t="shared" ref="M17:U17" si="18">M12+M13+M20</f>
        <v>-9</v>
      </c>
      <c r="N17" s="35">
        <f t="shared" si="18"/>
        <v>175</v>
      </c>
      <c r="O17" s="35">
        <f t="shared" si="18"/>
        <v>2691</v>
      </c>
      <c r="P17" s="35">
        <f t="shared" si="18"/>
        <v>126</v>
      </c>
      <c r="Q17" s="35">
        <f t="shared" si="18"/>
        <v>49</v>
      </c>
      <c r="R17" s="35">
        <f t="shared" si="18"/>
        <v>184</v>
      </c>
      <c r="S17" s="35">
        <f t="shared" si="18"/>
        <v>3002</v>
      </c>
      <c r="T17" s="35">
        <f t="shared" si="18"/>
        <v>126</v>
      </c>
      <c r="U17" s="35">
        <f t="shared" si="18"/>
        <v>58</v>
      </c>
      <c r="V17" s="48">
        <v>-0.94323369799293744</v>
      </c>
    </row>
    <row r="18" spans="1:22" ht="15" customHeight="1" x14ac:dyDescent="0.15">
      <c r="A18" s="4" t="s">
        <v>20</v>
      </c>
      <c r="B18" s="37">
        <f t="shared" ref="B18:I18" si="19">B14+B22</f>
        <v>-36</v>
      </c>
      <c r="C18" s="37">
        <f t="shared" si="19"/>
        <v>11</v>
      </c>
      <c r="D18" s="37">
        <f t="shared" si="19"/>
        <v>-598</v>
      </c>
      <c r="E18" s="37">
        <f t="shared" si="19"/>
        <v>-47</v>
      </c>
      <c r="F18" s="37">
        <f t="shared" si="19"/>
        <v>32</v>
      </c>
      <c r="G18" s="37">
        <f t="shared" si="19"/>
        <v>343</v>
      </c>
      <c r="H18" s="37">
        <f t="shared" si="19"/>
        <v>79</v>
      </c>
      <c r="I18" s="37">
        <f t="shared" si="19"/>
        <v>850</v>
      </c>
      <c r="J18" s="49">
        <f t="shared" si="3"/>
        <v>-10.856083330169218</v>
      </c>
      <c r="K18" s="49">
        <v>7.3913758843705306</v>
      </c>
      <c r="L18" s="49">
        <v>18.247459214539749</v>
      </c>
      <c r="M18" s="37">
        <f t="shared" ref="M18:U18" si="20">M14+M22</f>
        <v>11</v>
      </c>
      <c r="N18" s="37">
        <f t="shared" si="20"/>
        <v>93</v>
      </c>
      <c r="O18" s="37">
        <f t="shared" si="20"/>
        <v>1497</v>
      </c>
      <c r="P18" s="37">
        <f t="shared" si="20"/>
        <v>42</v>
      </c>
      <c r="Q18" s="37">
        <f t="shared" si="20"/>
        <v>51</v>
      </c>
      <c r="R18" s="37">
        <f t="shared" si="20"/>
        <v>82</v>
      </c>
      <c r="S18" s="37">
        <f t="shared" si="20"/>
        <v>1588</v>
      </c>
      <c r="T18" s="37">
        <f t="shared" si="20"/>
        <v>38</v>
      </c>
      <c r="U18" s="37">
        <f t="shared" si="20"/>
        <v>44</v>
      </c>
      <c r="V18" s="49">
        <v>2.5407854602523656</v>
      </c>
    </row>
    <row r="19" spans="1:22" ht="15" customHeight="1" x14ac:dyDescent="0.15">
      <c r="A19" s="2" t="s">
        <v>19</v>
      </c>
      <c r="B19" s="36">
        <f t="shared" ref="B19:I19" si="21">B15+B16+B21+B23</f>
        <v>-39</v>
      </c>
      <c r="C19" s="36">
        <f t="shared" si="21"/>
        <v>-38</v>
      </c>
      <c r="D19" s="36">
        <f t="shared" si="21"/>
        <v>-1000</v>
      </c>
      <c r="E19" s="36">
        <f t="shared" si="21"/>
        <v>-42</v>
      </c>
      <c r="F19" s="36">
        <f t="shared" si="21"/>
        <v>74</v>
      </c>
      <c r="G19" s="36">
        <f t="shared" si="21"/>
        <v>831</v>
      </c>
      <c r="H19" s="36">
        <f t="shared" si="21"/>
        <v>116</v>
      </c>
      <c r="I19" s="36">
        <f t="shared" si="21"/>
        <v>1638</v>
      </c>
      <c r="J19" s="53">
        <f t="shared" si="3"/>
        <v>-4.2165543077341994</v>
      </c>
      <c r="K19" s="53">
        <v>7.4291671136269244</v>
      </c>
      <c r="L19" s="53">
        <v>11.645721421361124</v>
      </c>
      <c r="M19" s="36">
        <f t="shared" ref="M19:U19" si="22">M15+M16+M21+M23</f>
        <v>3</v>
      </c>
      <c r="N19" s="36">
        <f t="shared" si="22"/>
        <v>236</v>
      </c>
      <c r="O19" s="36">
        <f t="shared" si="22"/>
        <v>3668</v>
      </c>
      <c r="P19" s="36">
        <f t="shared" si="22"/>
        <v>140</v>
      </c>
      <c r="Q19" s="36">
        <f t="shared" si="22"/>
        <v>96</v>
      </c>
      <c r="R19" s="36">
        <f t="shared" si="22"/>
        <v>233</v>
      </c>
      <c r="S19" s="36">
        <f t="shared" si="22"/>
        <v>3861</v>
      </c>
      <c r="T19" s="36">
        <f t="shared" si="22"/>
        <v>139</v>
      </c>
      <c r="U19" s="36">
        <f t="shared" si="22"/>
        <v>94</v>
      </c>
      <c r="V19" s="53">
        <v>0.30118245055243875</v>
      </c>
    </row>
    <row r="20" spans="1:22" ht="15" customHeight="1" x14ac:dyDescent="0.15">
      <c r="A20" s="5" t="s">
        <v>18</v>
      </c>
      <c r="B20" s="40">
        <f>E20+M20</f>
        <v>-60</v>
      </c>
      <c r="C20" s="40">
        <v>22</v>
      </c>
      <c r="D20" s="40">
        <f>G20-I20+O20-S20</f>
        <v>-695</v>
      </c>
      <c r="E20" s="40">
        <f>F20-H20</f>
        <v>-49</v>
      </c>
      <c r="F20" s="40">
        <v>52</v>
      </c>
      <c r="G20" s="40">
        <v>667</v>
      </c>
      <c r="H20" s="40">
        <v>101</v>
      </c>
      <c r="I20" s="40">
        <v>1175</v>
      </c>
      <c r="J20" s="61">
        <f t="shared" si="3"/>
        <v>-6.1482031502451013</v>
      </c>
      <c r="K20" s="61">
        <v>6.5246237512805179</v>
      </c>
      <c r="L20" s="61">
        <v>12.672826901525619</v>
      </c>
      <c r="M20" s="40">
        <f>N20-R20</f>
        <v>-11</v>
      </c>
      <c r="N20" s="40">
        <f>SUM(P20:Q20)</f>
        <v>135</v>
      </c>
      <c r="O20" s="41">
        <v>2198</v>
      </c>
      <c r="P20" s="41">
        <v>106</v>
      </c>
      <c r="Q20" s="41">
        <v>29</v>
      </c>
      <c r="R20" s="41">
        <f>SUM(T20:U20)</f>
        <v>146</v>
      </c>
      <c r="S20" s="41">
        <v>2385</v>
      </c>
      <c r="T20" s="41">
        <v>111</v>
      </c>
      <c r="U20" s="41">
        <v>35</v>
      </c>
      <c r="V20" s="52">
        <v>-1.3802088704631856</v>
      </c>
    </row>
    <row r="21" spans="1:22" ht="15" customHeight="1" x14ac:dyDescent="0.15">
      <c r="A21" s="3" t="s">
        <v>17</v>
      </c>
      <c r="B21" s="42">
        <f t="shared" ref="B21:B38" si="23">E21+M21</f>
        <v>-8</v>
      </c>
      <c r="C21" s="42">
        <v>-44</v>
      </c>
      <c r="D21" s="42">
        <f t="shared" ref="D21:D38" si="24">G21-I21+O21-S21</f>
        <v>-372</v>
      </c>
      <c r="E21" s="42">
        <f t="shared" ref="E21:E38" si="25">F21-H21</f>
        <v>-9</v>
      </c>
      <c r="F21" s="42">
        <v>50</v>
      </c>
      <c r="G21" s="42">
        <v>587</v>
      </c>
      <c r="H21" s="42">
        <v>59</v>
      </c>
      <c r="I21" s="42">
        <v>893</v>
      </c>
      <c r="J21" s="62">
        <f t="shared" si="3"/>
        <v>-1.4110097417658869</v>
      </c>
      <c r="K21" s="62">
        <v>7.8389430098104915</v>
      </c>
      <c r="L21" s="62">
        <v>9.2499527515763784</v>
      </c>
      <c r="M21" s="42">
        <f t="shared" ref="M21:M38" si="26">N21-R21</f>
        <v>1</v>
      </c>
      <c r="N21" s="42">
        <f>SUM(P21:Q21)</f>
        <v>138</v>
      </c>
      <c r="O21" s="42">
        <v>2310</v>
      </c>
      <c r="P21" s="42">
        <v>90</v>
      </c>
      <c r="Q21" s="42">
        <v>48</v>
      </c>
      <c r="R21" s="42">
        <f t="shared" ref="R21:R38" si="27">SUM(T21:U21)</f>
        <v>137</v>
      </c>
      <c r="S21" s="42">
        <v>2376</v>
      </c>
      <c r="T21" s="42">
        <v>96</v>
      </c>
      <c r="U21" s="42">
        <v>41</v>
      </c>
      <c r="V21" s="49">
        <v>0.15677886019620857</v>
      </c>
    </row>
    <row r="22" spans="1:22" ht="15" customHeight="1" x14ac:dyDescent="0.15">
      <c r="A22" s="3" t="s">
        <v>16</v>
      </c>
      <c r="B22" s="42">
        <f t="shared" si="23"/>
        <v>-8</v>
      </c>
      <c r="C22" s="42">
        <v>4</v>
      </c>
      <c r="D22" s="42">
        <f t="shared" si="24"/>
        <v>-274</v>
      </c>
      <c r="E22" s="42">
        <f t="shared" si="25"/>
        <v>-16</v>
      </c>
      <c r="F22" s="42">
        <v>12</v>
      </c>
      <c r="G22" s="42">
        <v>160</v>
      </c>
      <c r="H22" s="42">
        <v>28</v>
      </c>
      <c r="I22" s="42">
        <v>395</v>
      </c>
      <c r="J22" s="62">
        <f t="shared" si="3"/>
        <v>-7.850095437804125</v>
      </c>
      <c r="K22" s="62">
        <v>5.8875715783530929</v>
      </c>
      <c r="L22" s="62">
        <v>13.737667016157218</v>
      </c>
      <c r="M22" s="42">
        <f t="shared" si="26"/>
        <v>8</v>
      </c>
      <c r="N22" s="42">
        <f t="shared" ref="N22:N38" si="28">SUM(P22:Q22)</f>
        <v>44</v>
      </c>
      <c r="O22" s="42">
        <v>661</v>
      </c>
      <c r="P22" s="42">
        <v>20</v>
      </c>
      <c r="Q22" s="42">
        <v>24</v>
      </c>
      <c r="R22" s="42">
        <f t="shared" si="27"/>
        <v>36</v>
      </c>
      <c r="S22" s="42">
        <v>700</v>
      </c>
      <c r="T22" s="42">
        <v>16</v>
      </c>
      <c r="U22" s="42">
        <v>20</v>
      </c>
      <c r="V22" s="49">
        <v>3.9250477189020572</v>
      </c>
    </row>
    <row r="23" spans="1:22" ht="15" customHeight="1" x14ac:dyDescent="0.15">
      <c r="A23" s="1" t="s">
        <v>15</v>
      </c>
      <c r="B23" s="43">
        <f t="shared" si="23"/>
        <v>-10</v>
      </c>
      <c r="C23" s="43">
        <v>5</v>
      </c>
      <c r="D23" s="43">
        <f t="shared" si="24"/>
        <v>-193</v>
      </c>
      <c r="E23" s="43">
        <f t="shared" si="25"/>
        <v>-13</v>
      </c>
      <c r="F23" s="43">
        <v>14</v>
      </c>
      <c r="G23" s="43">
        <v>121</v>
      </c>
      <c r="H23" s="43">
        <v>27</v>
      </c>
      <c r="I23" s="43">
        <v>256</v>
      </c>
      <c r="J23" s="63">
        <f t="shared" si="3"/>
        <v>-9.2397865794290599</v>
      </c>
      <c r="K23" s="63">
        <v>9.9505393932312973</v>
      </c>
      <c r="L23" s="63">
        <v>19.190325972660357</v>
      </c>
      <c r="M23" s="43">
        <f t="shared" si="26"/>
        <v>3</v>
      </c>
      <c r="N23" s="43">
        <f t="shared" si="28"/>
        <v>49</v>
      </c>
      <c r="O23" s="43">
        <v>590</v>
      </c>
      <c r="P23" s="43">
        <v>33</v>
      </c>
      <c r="Q23" s="43">
        <v>16</v>
      </c>
      <c r="R23" s="43">
        <f t="shared" si="27"/>
        <v>46</v>
      </c>
      <c r="S23" s="47">
        <v>648</v>
      </c>
      <c r="T23" s="47">
        <v>26</v>
      </c>
      <c r="U23" s="47">
        <v>20</v>
      </c>
      <c r="V23" s="54">
        <v>2.1322584414066981</v>
      </c>
    </row>
    <row r="24" spans="1:22" ht="15" customHeight="1" x14ac:dyDescent="0.15">
      <c r="A24" s="7" t="s">
        <v>14</v>
      </c>
      <c r="B24" s="45">
        <f t="shared" si="23"/>
        <v>-1</v>
      </c>
      <c r="C24" s="45">
        <v>11</v>
      </c>
      <c r="D24" s="45">
        <f t="shared" si="24"/>
        <v>-100</v>
      </c>
      <c r="E24" s="40">
        <f t="shared" si="25"/>
        <v>-3</v>
      </c>
      <c r="F24" s="45">
        <v>3</v>
      </c>
      <c r="G24" s="45">
        <v>33</v>
      </c>
      <c r="H24" s="45">
        <v>6</v>
      </c>
      <c r="I24" s="46">
        <v>96</v>
      </c>
      <c r="J24" s="73">
        <f t="shared" si="3"/>
        <v>-6.3766596785464715</v>
      </c>
      <c r="K24" s="73">
        <v>6.3766596785464715</v>
      </c>
      <c r="L24" s="73">
        <v>12.753319357092943</v>
      </c>
      <c r="M24" s="40">
        <f t="shared" si="26"/>
        <v>2</v>
      </c>
      <c r="N24" s="45">
        <f t="shared" si="28"/>
        <v>8</v>
      </c>
      <c r="O24" s="45">
        <v>152</v>
      </c>
      <c r="P24" s="45">
        <v>2</v>
      </c>
      <c r="Q24" s="45">
        <v>6</v>
      </c>
      <c r="R24" s="45">
        <f t="shared" si="27"/>
        <v>6</v>
      </c>
      <c r="S24" s="45">
        <v>189</v>
      </c>
      <c r="T24" s="45">
        <v>1</v>
      </c>
      <c r="U24" s="45">
        <v>5</v>
      </c>
      <c r="V24" s="51">
        <v>4.2511064523643132</v>
      </c>
    </row>
    <row r="25" spans="1:22" ht="15" customHeight="1" x14ac:dyDescent="0.15">
      <c r="A25" s="5" t="s">
        <v>13</v>
      </c>
      <c r="B25" s="40">
        <f t="shared" si="23"/>
        <v>-10</v>
      </c>
      <c r="C25" s="40">
        <v>-1</v>
      </c>
      <c r="D25" s="40">
        <f t="shared" si="24"/>
        <v>-54</v>
      </c>
      <c r="E25" s="40">
        <f t="shared" si="25"/>
        <v>-2</v>
      </c>
      <c r="F25" s="40">
        <v>1</v>
      </c>
      <c r="G25" s="40">
        <v>7</v>
      </c>
      <c r="H25" s="40">
        <v>3</v>
      </c>
      <c r="I25" s="40">
        <v>44</v>
      </c>
      <c r="J25" s="61">
        <f t="shared" si="3"/>
        <v>-15.5982905982906</v>
      </c>
      <c r="K25" s="61">
        <v>7.799145299145299</v>
      </c>
      <c r="L25" s="61">
        <v>23.397435897435898</v>
      </c>
      <c r="M25" s="40">
        <f t="shared" si="26"/>
        <v>-8</v>
      </c>
      <c r="N25" s="40">
        <f t="shared" si="28"/>
        <v>3</v>
      </c>
      <c r="O25" s="40">
        <v>41</v>
      </c>
      <c r="P25" s="40">
        <v>0</v>
      </c>
      <c r="Q25" s="40">
        <v>3</v>
      </c>
      <c r="R25" s="40">
        <f t="shared" si="27"/>
        <v>11</v>
      </c>
      <c r="S25" s="41">
        <v>58</v>
      </c>
      <c r="T25" s="41">
        <v>4</v>
      </c>
      <c r="U25" s="41">
        <v>7</v>
      </c>
      <c r="V25" s="52">
        <v>-62.393162393162385</v>
      </c>
    </row>
    <row r="26" spans="1:22" ht="15" customHeight="1" x14ac:dyDescent="0.15">
      <c r="A26" s="3" t="s">
        <v>12</v>
      </c>
      <c r="B26" s="42">
        <f t="shared" si="23"/>
        <v>3</v>
      </c>
      <c r="C26" s="42">
        <v>14</v>
      </c>
      <c r="D26" s="42">
        <f t="shared" si="24"/>
        <v>-96</v>
      </c>
      <c r="E26" s="42">
        <f t="shared" si="25"/>
        <v>-3</v>
      </c>
      <c r="F26" s="42">
        <v>0</v>
      </c>
      <c r="G26" s="42">
        <v>8</v>
      </c>
      <c r="H26" s="42">
        <v>3</v>
      </c>
      <c r="I26" s="42">
        <v>59</v>
      </c>
      <c r="J26" s="62">
        <f t="shared" si="3"/>
        <v>-10.44349070100143</v>
      </c>
      <c r="K26" s="62">
        <v>0</v>
      </c>
      <c r="L26" s="62">
        <v>10.44349070100143</v>
      </c>
      <c r="M26" s="42">
        <f t="shared" si="26"/>
        <v>6</v>
      </c>
      <c r="N26" s="42">
        <f t="shared" si="28"/>
        <v>10</v>
      </c>
      <c r="O26" s="42">
        <v>85</v>
      </c>
      <c r="P26" s="42">
        <v>9</v>
      </c>
      <c r="Q26" s="42">
        <v>1</v>
      </c>
      <c r="R26" s="42">
        <f t="shared" si="27"/>
        <v>4</v>
      </c>
      <c r="S26" s="42">
        <v>130</v>
      </c>
      <c r="T26" s="42">
        <v>2</v>
      </c>
      <c r="U26" s="42">
        <v>2</v>
      </c>
      <c r="V26" s="49">
        <v>20.88698140200286</v>
      </c>
    </row>
    <row r="27" spans="1:22" ht="15" customHeight="1" x14ac:dyDescent="0.15">
      <c r="A27" s="1" t="s">
        <v>11</v>
      </c>
      <c r="B27" s="43">
        <f t="shared" si="23"/>
        <v>-4</v>
      </c>
      <c r="C27" s="43">
        <v>10</v>
      </c>
      <c r="D27" s="43">
        <f t="shared" si="24"/>
        <v>-136</v>
      </c>
      <c r="E27" s="43">
        <f t="shared" si="25"/>
        <v>-6</v>
      </c>
      <c r="F27" s="43">
        <v>5</v>
      </c>
      <c r="G27" s="43">
        <v>46</v>
      </c>
      <c r="H27" s="43">
        <v>11</v>
      </c>
      <c r="I27" s="43">
        <v>157</v>
      </c>
      <c r="J27" s="63">
        <f t="shared" si="3"/>
        <v>-8.7477531455961621</v>
      </c>
      <c r="K27" s="63">
        <v>7.2897942879968038</v>
      </c>
      <c r="L27" s="63">
        <v>16.037547433592966</v>
      </c>
      <c r="M27" s="43">
        <f t="shared" si="26"/>
        <v>2</v>
      </c>
      <c r="N27" s="43">
        <f t="shared" si="28"/>
        <v>19</v>
      </c>
      <c r="O27" s="47">
        <v>215</v>
      </c>
      <c r="P27" s="47">
        <v>9</v>
      </c>
      <c r="Q27" s="47">
        <v>10</v>
      </c>
      <c r="R27" s="47">
        <f t="shared" si="27"/>
        <v>17</v>
      </c>
      <c r="S27" s="47">
        <v>240</v>
      </c>
      <c r="T27" s="47">
        <v>8</v>
      </c>
      <c r="U27" s="47">
        <v>9</v>
      </c>
      <c r="V27" s="54">
        <v>2.9159177151987237</v>
      </c>
    </row>
    <row r="28" spans="1:22" ht="15" customHeight="1" x14ac:dyDescent="0.15">
      <c r="A28" s="5" t="s">
        <v>10</v>
      </c>
      <c r="B28" s="40">
        <f t="shared" si="23"/>
        <v>-7</v>
      </c>
      <c r="C28" s="40">
        <v>-1</v>
      </c>
      <c r="D28" s="40">
        <f t="shared" si="24"/>
        <v>-56</v>
      </c>
      <c r="E28" s="40">
        <f t="shared" si="25"/>
        <v>-7</v>
      </c>
      <c r="F28" s="40">
        <v>0</v>
      </c>
      <c r="G28" s="40">
        <v>12</v>
      </c>
      <c r="H28" s="40">
        <v>7</v>
      </c>
      <c r="I28" s="40">
        <v>57</v>
      </c>
      <c r="J28" s="61">
        <f t="shared" si="3"/>
        <v>-26.408268733850132</v>
      </c>
      <c r="K28" s="61">
        <v>0</v>
      </c>
      <c r="L28" s="61">
        <v>26.408268733850132</v>
      </c>
      <c r="M28" s="40">
        <f t="shared" si="26"/>
        <v>0</v>
      </c>
      <c r="N28" s="40">
        <f t="shared" si="28"/>
        <v>5</v>
      </c>
      <c r="O28" s="40">
        <v>85</v>
      </c>
      <c r="P28" s="40">
        <v>4</v>
      </c>
      <c r="Q28" s="40">
        <v>1</v>
      </c>
      <c r="R28" s="40">
        <f t="shared" si="27"/>
        <v>5</v>
      </c>
      <c r="S28" s="40">
        <v>96</v>
      </c>
      <c r="T28" s="40">
        <v>2</v>
      </c>
      <c r="U28" s="40">
        <v>3</v>
      </c>
      <c r="V28" s="48">
        <v>0</v>
      </c>
    </row>
    <row r="29" spans="1:22" ht="15" customHeight="1" x14ac:dyDescent="0.15">
      <c r="A29" s="3" t="s">
        <v>9</v>
      </c>
      <c r="B29" s="42">
        <f t="shared" si="23"/>
        <v>-10</v>
      </c>
      <c r="C29" s="42">
        <v>-4</v>
      </c>
      <c r="D29" s="42">
        <f t="shared" si="24"/>
        <v>-73</v>
      </c>
      <c r="E29" s="42">
        <f t="shared" si="25"/>
        <v>-11</v>
      </c>
      <c r="F29" s="42">
        <v>9</v>
      </c>
      <c r="G29" s="42">
        <v>73</v>
      </c>
      <c r="H29" s="42">
        <v>20</v>
      </c>
      <c r="I29" s="42">
        <v>145</v>
      </c>
      <c r="J29" s="62">
        <f t="shared" si="3"/>
        <v>-15.881492029587434</v>
      </c>
      <c r="K29" s="62">
        <v>12.993948024207903</v>
      </c>
      <c r="L29" s="62">
        <v>28.875440053795337</v>
      </c>
      <c r="M29" s="42">
        <f t="shared" si="26"/>
        <v>1</v>
      </c>
      <c r="N29" s="42">
        <f t="shared" si="28"/>
        <v>17</v>
      </c>
      <c r="O29" s="42">
        <v>281</v>
      </c>
      <c r="P29" s="42">
        <v>7</v>
      </c>
      <c r="Q29" s="42">
        <v>10</v>
      </c>
      <c r="R29" s="42">
        <f t="shared" si="27"/>
        <v>16</v>
      </c>
      <c r="S29" s="42">
        <v>282</v>
      </c>
      <c r="T29" s="42">
        <v>5</v>
      </c>
      <c r="U29" s="42">
        <v>11</v>
      </c>
      <c r="V29" s="49">
        <v>1.4437720026897658</v>
      </c>
    </row>
    <row r="30" spans="1:22" ht="15" customHeight="1" x14ac:dyDescent="0.15">
      <c r="A30" s="3" t="s">
        <v>8</v>
      </c>
      <c r="B30" s="42">
        <f t="shared" si="23"/>
        <v>-10</v>
      </c>
      <c r="C30" s="42">
        <v>-5</v>
      </c>
      <c r="D30" s="42">
        <f t="shared" si="24"/>
        <v>-97</v>
      </c>
      <c r="E30" s="42">
        <f t="shared" si="25"/>
        <v>-9</v>
      </c>
      <c r="F30" s="42">
        <v>8</v>
      </c>
      <c r="G30" s="42">
        <v>56</v>
      </c>
      <c r="H30" s="42">
        <v>17</v>
      </c>
      <c r="I30" s="42">
        <v>144</v>
      </c>
      <c r="J30" s="62">
        <f t="shared" si="3"/>
        <v>-12.443181818181818</v>
      </c>
      <c r="K30" s="62">
        <v>11.060606060606061</v>
      </c>
      <c r="L30" s="62">
        <v>23.503787878787879</v>
      </c>
      <c r="M30" s="42">
        <f t="shared" si="26"/>
        <v>-1</v>
      </c>
      <c r="N30" s="42">
        <f t="shared" si="28"/>
        <v>14</v>
      </c>
      <c r="O30" s="42">
        <v>296</v>
      </c>
      <c r="P30" s="42">
        <v>10</v>
      </c>
      <c r="Q30" s="42">
        <v>4</v>
      </c>
      <c r="R30" s="42">
        <f t="shared" si="27"/>
        <v>15</v>
      </c>
      <c r="S30" s="42">
        <v>305</v>
      </c>
      <c r="T30" s="42">
        <v>11</v>
      </c>
      <c r="U30" s="42">
        <v>4</v>
      </c>
      <c r="V30" s="49">
        <v>-1.3825757575757613</v>
      </c>
    </row>
    <row r="31" spans="1:22" ht="15" customHeight="1" x14ac:dyDescent="0.15">
      <c r="A31" s="1" t="s">
        <v>7</v>
      </c>
      <c r="B31" s="43">
        <f t="shared" si="23"/>
        <v>-1</v>
      </c>
      <c r="C31" s="43">
        <v>17</v>
      </c>
      <c r="D31" s="43">
        <f t="shared" si="24"/>
        <v>-98</v>
      </c>
      <c r="E31" s="43">
        <f t="shared" si="25"/>
        <v>-4</v>
      </c>
      <c r="F31" s="43">
        <v>3</v>
      </c>
      <c r="G31" s="43">
        <v>42</v>
      </c>
      <c r="H31" s="43">
        <v>7</v>
      </c>
      <c r="I31" s="43">
        <v>109</v>
      </c>
      <c r="J31" s="63">
        <f t="shared" si="3"/>
        <v>-6.5553160919540234</v>
      </c>
      <c r="K31" s="63">
        <v>4.9164870689655169</v>
      </c>
      <c r="L31" s="63">
        <v>11.47180316091954</v>
      </c>
      <c r="M31" s="43">
        <f t="shared" si="26"/>
        <v>3</v>
      </c>
      <c r="N31" s="43">
        <f t="shared" si="28"/>
        <v>13</v>
      </c>
      <c r="O31" s="43">
        <v>174</v>
      </c>
      <c r="P31" s="43">
        <v>1</v>
      </c>
      <c r="Q31" s="43">
        <v>12</v>
      </c>
      <c r="R31" s="43">
        <f t="shared" si="27"/>
        <v>10</v>
      </c>
      <c r="S31" s="43">
        <v>205</v>
      </c>
      <c r="T31" s="43">
        <v>4</v>
      </c>
      <c r="U31" s="43">
        <v>6</v>
      </c>
      <c r="V31" s="53">
        <v>4.9164870689655231</v>
      </c>
    </row>
    <row r="32" spans="1:22" ht="15" customHeight="1" x14ac:dyDescent="0.15">
      <c r="A32" s="5" t="s">
        <v>6</v>
      </c>
      <c r="B32" s="40">
        <f t="shared" si="23"/>
        <v>5</v>
      </c>
      <c r="C32" s="40">
        <v>16</v>
      </c>
      <c r="D32" s="40">
        <f t="shared" si="24"/>
        <v>-46</v>
      </c>
      <c r="E32" s="40">
        <f t="shared" si="25"/>
        <v>1</v>
      </c>
      <c r="F32" s="40">
        <v>2</v>
      </c>
      <c r="G32" s="40">
        <v>11</v>
      </c>
      <c r="H32" s="40">
        <v>1</v>
      </c>
      <c r="I32" s="40">
        <v>16</v>
      </c>
      <c r="J32" s="61">
        <f t="shared" si="3"/>
        <v>6.4716312056737584</v>
      </c>
      <c r="K32" s="61">
        <v>12.943262411347517</v>
      </c>
      <c r="L32" s="61">
        <v>6.4716312056737584</v>
      </c>
      <c r="M32" s="40">
        <f t="shared" si="26"/>
        <v>4</v>
      </c>
      <c r="N32" s="40">
        <f t="shared" si="28"/>
        <v>8</v>
      </c>
      <c r="O32" s="41">
        <v>92</v>
      </c>
      <c r="P32" s="41">
        <v>1</v>
      </c>
      <c r="Q32" s="41">
        <v>7</v>
      </c>
      <c r="R32" s="41">
        <f t="shared" si="27"/>
        <v>4</v>
      </c>
      <c r="S32" s="41">
        <v>133</v>
      </c>
      <c r="T32" s="41">
        <v>1</v>
      </c>
      <c r="U32" s="41">
        <v>3</v>
      </c>
      <c r="V32" s="52">
        <v>25.886524822695034</v>
      </c>
    </row>
    <row r="33" spans="1:22" ht="15" customHeight="1" x14ac:dyDescent="0.15">
      <c r="A33" s="3" t="s">
        <v>5</v>
      </c>
      <c r="B33" s="42">
        <f t="shared" si="23"/>
        <v>-11</v>
      </c>
      <c r="C33" s="42">
        <v>-13</v>
      </c>
      <c r="D33" s="42">
        <f t="shared" si="24"/>
        <v>-97</v>
      </c>
      <c r="E33" s="42">
        <f>F33-H33</f>
        <v>-9</v>
      </c>
      <c r="F33" s="42">
        <v>0</v>
      </c>
      <c r="G33" s="42">
        <v>43</v>
      </c>
      <c r="H33" s="42">
        <v>9</v>
      </c>
      <c r="I33" s="42">
        <v>155</v>
      </c>
      <c r="J33" s="62">
        <f t="shared" si="3"/>
        <v>-13.365067740754302</v>
      </c>
      <c r="K33" s="62">
        <v>0</v>
      </c>
      <c r="L33" s="62">
        <v>13.365067740754302</v>
      </c>
      <c r="M33" s="42">
        <f>N33-R33</f>
        <v>-2</v>
      </c>
      <c r="N33" s="42">
        <f t="shared" si="28"/>
        <v>17</v>
      </c>
      <c r="O33" s="42">
        <v>241</v>
      </c>
      <c r="P33" s="42">
        <v>5</v>
      </c>
      <c r="Q33" s="42">
        <v>12</v>
      </c>
      <c r="R33" s="42">
        <f t="shared" si="27"/>
        <v>19</v>
      </c>
      <c r="S33" s="42">
        <v>226</v>
      </c>
      <c r="T33" s="42">
        <v>9</v>
      </c>
      <c r="U33" s="42">
        <v>10</v>
      </c>
      <c r="V33" s="49">
        <v>-2.9700150535009584</v>
      </c>
    </row>
    <row r="34" spans="1:22" ht="15" customHeight="1" x14ac:dyDescent="0.15">
      <c r="A34" s="3" t="s">
        <v>4</v>
      </c>
      <c r="B34" s="42">
        <f t="shared" si="23"/>
        <v>0</v>
      </c>
      <c r="C34" s="42">
        <v>2</v>
      </c>
      <c r="D34" s="42">
        <f t="shared" si="24"/>
        <v>-86</v>
      </c>
      <c r="E34" s="42">
        <f t="shared" si="25"/>
        <v>-3</v>
      </c>
      <c r="F34" s="42">
        <v>2</v>
      </c>
      <c r="G34" s="42">
        <v>19</v>
      </c>
      <c r="H34" s="42">
        <v>5</v>
      </c>
      <c r="I34" s="42">
        <v>84</v>
      </c>
      <c r="J34" s="62">
        <f t="shared" si="3"/>
        <v>-6.6255218732982382</v>
      </c>
      <c r="K34" s="62">
        <v>4.417014582198826</v>
      </c>
      <c r="L34" s="62">
        <v>11.042536455497064</v>
      </c>
      <c r="M34" s="42">
        <f t="shared" si="26"/>
        <v>3</v>
      </c>
      <c r="N34" s="42">
        <f t="shared" si="28"/>
        <v>7</v>
      </c>
      <c r="O34" s="42">
        <v>133</v>
      </c>
      <c r="P34" s="42">
        <v>5</v>
      </c>
      <c r="Q34" s="42">
        <v>2</v>
      </c>
      <c r="R34" s="42">
        <f t="shared" si="27"/>
        <v>4</v>
      </c>
      <c r="S34" s="42">
        <v>154</v>
      </c>
      <c r="T34" s="42">
        <v>2</v>
      </c>
      <c r="U34" s="42">
        <v>2</v>
      </c>
      <c r="V34" s="49">
        <v>6.6255218732982399</v>
      </c>
    </row>
    <row r="35" spans="1:22" ht="15" customHeight="1" x14ac:dyDescent="0.15">
      <c r="A35" s="1" t="s">
        <v>3</v>
      </c>
      <c r="B35" s="43">
        <f t="shared" si="23"/>
        <v>-4</v>
      </c>
      <c r="C35" s="43">
        <v>2</v>
      </c>
      <c r="D35" s="43">
        <f t="shared" si="24"/>
        <v>-49</v>
      </c>
      <c r="E35" s="43">
        <f t="shared" si="25"/>
        <v>0</v>
      </c>
      <c r="F35" s="43">
        <v>5</v>
      </c>
      <c r="G35" s="43">
        <v>32</v>
      </c>
      <c r="H35" s="43">
        <v>5</v>
      </c>
      <c r="I35" s="43">
        <v>89</v>
      </c>
      <c r="J35" s="63">
        <f t="shared" si="3"/>
        <v>0</v>
      </c>
      <c r="K35" s="63">
        <v>10.784139927908761</v>
      </c>
      <c r="L35" s="63">
        <v>10.784139927908761</v>
      </c>
      <c r="M35" s="43">
        <f t="shared" si="26"/>
        <v>-4</v>
      </c>
      <c r="N35" s="43">
        <f t="shared" si="28"/>
        <v>8</v>
      </c>
      <c r="O35" s="47">
        <v>173</v>
      </c>
      <c r="P35" s="47">
        <v>2</v>
      </c>
      <c r="Q35" s="47">
        <v>6</v>
      </c>
      <c r="R35" s="47">
        <f t="shared" si="27"/>
        <v>12</v>
      </c>
      <c r="S35" s="47">
        <v>165</v>
      </c>
      <c r="T35" s="47">
        <v>5</v>
      </c>
      <c r="U35" s="47">
        <v>7</v>
      </c>
      <c r="V35" s="54">
        <v>-8.6273119423270117</v>
      </c>
    </row>
    <row r="36" spans="1:22" ht="15" customHeight="1" x14ac:dyDescent="0.15">
      <c r="A36" s="5" t="s">
        <v>2</v>
      </c>
      <c r="B36" s="40">
        <f t="shared" si="23"/>
        <v>-7</v>
      </c>
      <c r="C36" s="40">
        <v>-6</v>
      </c>
      <c r="D36" s="40">
        <f t="shared" si="24"/>
        <v>-71</v>
      </c>
      <c r="E36" s="40">
        <f t="shared" si="25"/>
        <v>-7</v>
      </c>
      <c r="F36" s="40">
        <v>0</v>
      </c>
      <c r="G36" s="40">
        <v>7</v>
      </c>
      <c r="H36" s="40">
        <v>7</v>
      </c>
      <c r="I36" s="40">
        <v>74</v>
      </c>
      <c r="J36" s="61">
        <f t="shared" si="3"/>
        <v>-38.432611311672687</v>
      </c>
      <c r="K36" s="61">
        <v>0</v>
      </c>
      <c r="L36" s="61">
        <v>38.432611311672687</v>
      </c>
      <c r="M36" s="40">
        <f t="shared" si="26"/>
        <v>0</v>
      </c>
      <c r="N36" s="40">
        <f t="shared" si="28"/>
        <v>4</v>
      </c>
      <c r="O36" s="40">
        <v>46</v>
      </c>
      <c r="P36" s="40">
        <v>1</v>
      </c>
      <c r="Q36" s="40">
        <v>3</v>
      </c>
      <c r="R36" s="40">
        <f t="shared" si="27"/>
        <v>4</v>
      </c>
      <c r="S36" s="40">
        <v>50</v>
      </c>
      <c r="T36" s="40">
        <v>0</v>
      </c>
      <c r="U36" s="40">
        <v>4</v>
      </c>
      <c r="V36" s="48">
        <v>0</v>
      </c>
    </row>
    <row r="37" spans="1:22" ht="15" customHeight="1" x14ac:dyDescent="0.15">
      <c r="A37" s="3" t="s">
        <v>1</v>
      </c>
      <c r="B37" s="42">
        <f t="shared" si="23"/>
        <v>3</v>
      </c>
      <c r="C37" s="42">
        <v>5</v>
      </c>
      <c r="D37" s="42">
        <f t="shared" si="24"/>
        <v>-40</v>
      </c>
      <c r="E37" s="42">
        <f t="shared" si="25"/>
        <v>0</v>
      </c>
      <c r="F37" s="42">
        <v>0</v>
      </c>
      <c r="G37" s="42">
        <v>7</v>
      </c>
      <c r="H37" s="42">
        <v>0</v>
      </c>
      <c r="I37" s="42">
        <v>38</v>
      </c>
      <c r="J37" s="62">
        <f t="shared" si="3"/>
        <v>0</v>
      </c>
      <c r="K37" s="62">
        <v>0</v>
      </c>
      <c r="L37" s="62">
        <v>0</v>
      </c>
      <c r="M37" s="42">
        <f t="shared" si="26"/>
        <v>3</v>
      </c>
      <c r="N37" s="42">
        <f t="shared" si="28"/>
        <v>5</v>
      </c>
      <c r="O37" s="42">
        <v>49</v>
      </c>
      <c r="P37" s="42">
        <v>3</v>
      </c>
      <c r="Q37" s="42">
        <v>2</v>
      </c>
      <c r="R37" s="42">
        <f t="shared" si="27"/>
        <v>2</v>
      </c>
      <c r="S37" s="42">
        <v>58</v>
      </c>
      <c r="T37" s="42">
        <v>0</v>
      </c>
      <c r="U37" s="42">
        <v>2</v>
      </c>
      <c r="V37" s="49">
        <v>23.159898477157356</v>
      </c>
    </row>
    <row r="38" spans="1:22" ht="15" customHeight="1" x14ac:dyDescent="0.15">
      <c r="A38" s="1" t="s">
        <v>0</v>
      </c>
      <c r="B38" s="43">
        <f t="shared" si="23"/>
        <v>-7</v>
      </c>
      <c r="C38" s="43">
        <v>-5</v>
      </c>
      <c r="D38" s="43">
        <f t="shared" si="24"/>
        <v>-46</v>
      </c>
      <c r="E38" s="43">
        <f t="shared" si="25"/>
        <v>-2</v>
      </c>
      <c r="F38" s="43">
        <v>1</v>
      </c>
      <c r="G38" s="43">
        <v>4</v>
      </c>
      <c r="H38" s="43">
        <v>3</v>
      </c>
      <c r="I38" s="43">
        <v>33</v>
      </c>
      <c r="J38" s="63">
        <f t="shared" si="3"/>
        <v>-16.758494031221304</v>
      </c>
      <c r="K38" s="63">
        <v>8.3792470156106518</v>
      </c>
      <c r="L38" s="63">
        <v>25.137741046831955</v>
      </c>
      <c r="M38" s="43">
        <f t="shared" si="26"/>
        <v>-5</v>
      </c>
      <c r="N38" s="43">
        <f t="shared" si="28"/>
        <v>0</v>
      </c>
      <c r="O38" s="43">
        <v>34</v>
      </c>
      <c r="P38" s="43">
        <v>0</v>
      </c>
      <c r="Q38" s="43">
        <v>0</v>
      </c>
      <c r="R38" s="43">
        <f t="shared" si="27"/>
        <v>5</v>
      </c>
      <c r="S38" s="43">
        <v>51</v>
      </c>
      <c r="T38" s="43">
        <v>0</v>
      </c>
      <c r="U38" s="43">
        <v>5</v>
      </c>
      <c r="V38" s="53">
        <v>-41.896235078053252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2017-11-02T09:41:08Z</cp:lastPrinted>
  <dcterms:created xsi:type="dcterms:W3CDTF">2017-09-15T07:21:02Z</dcterms:created>
  <dcterms:modified xsi:type="dcterms:W3CDTF">2019-10-15T11:36:20Z</dcterms:modified>
</cp:coreProperties>
</file>