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
    </mc:Choice>
  </mc:AlternateContent>
  <workbookProtection workbookAlgorithmName="SHA-512" workbookHashValue="4JBTkDyvCk/7pAUueL+cGt5ky0XGb6s2j1sSmwst0PFr18lpdRKYR549puvfFZyWse6/VG2xstDVfbo7XgHiCQ==" workbookSaltValue="FwyeJF3BDqpIpcbz3NvS2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LI10" i="5"/>
  <c r="JT10" i="5"/>
  <c r="IE10" i="5"/>
  <c r="GP10" i="5"/>
  <c r="FB10" i="5"/>
  <c r="DM10" i="5"/>
  <c r="BW10" i="5"/>
  <c r="KY10" i="5"/>
  <c r="JJ10" i="5"/>
  <c r="HU10" i="5"/>
  <c r="GF10" i="5"/>
  <c r="EQ10" i="5"/>
  <c r="DC10" i="5"/>
  <c r="BL10" i="5"/>
  <c r="MC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P18" i="5"/>
  <c r="GR12" i="5"/>
  <c r="GN12" i="5"/>
  <c r="GO18" i="5"/>
  <c r="GQ12" i="5"/>
  <c r="GR18" i="5"/>
  <c r="GN18" i="5"/>
  <c r="GP12" i="5"/>
  <c r="GQ18" i="5"/>
  <c r="GO12"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W10" i="5"/>
  <c r="JH10" i="5"/>
  <c r="HS10" i="5"/>
  <c r="GD10" i="5"/>
  <c r="EO10" i="5"/>
  <c r="DA10" i="5"/>
  <c r="BJ10" i="5"/>
  <c r="MA10" i="5"/>
  <c r="KL10" i="5"/>
  <c r="IX10" i="5"/>
  <c r="HI10" i="5"/>
  <c r="FT10" i="5"/>
  <c r="EE10" i="5"/>
  <c r="CP10" i="5"/>
  <c r="AY10" i="5"/>
  <c r="F11" i="4"/>
  <c r="MK10" i="5"/>
  <c r="LQ10" i="5"/>
  <c r="KB10" i="5"/>
  <c r="IM10" i="5"/>
  <c r="GY10" i="5"/>
  <c r="FJ10" i="5"/>
  <c r="DU10" i="5"/>
  <c r="CF10" i="5"/>
  <c r="LG10" i="5"/>
  <c r="JR10" i="5"/>
  <c r="IC10" i="5"/>
  <c r="GN10" i="5"/>
  <c r="EZ10" i="5"/>
  <c r="DK10" i="5"/>
  <c r="BU10"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LJ10" i="5"/>
  <c r="JU10" i="5"/>
  <c r="IF10" i="5"/>
  <c r="GQ10" i="5"/>
  <c r="FC10" i="5"/>
  <c r="DN10" i="5"/>
  <c r="BX10" i="5"/>
  <c r="KZ10" i="5"/>
  <c r="JK10" i="5"/>
  <c r="HV10" i="5"/>
  <c r="GG10" i="5"/>
  <c r="ER10" i="5"/>
  <c r="DD10" i="5"/>
  <c r="BM10" i="5"/>
  <c r="KO10" i="5"/>
  <c r="JA10" i="5"/>
  <c r="HL10" i="5"/>
  <c r="FW10" i="5"/>
  <c r="EH10" i="5"/>
  <c r="CS10" i="5"/>
  <c r="BB10" i="5"/>
  <c r="LT10" i="5"/>
  <c r="KE10" i="5"/>
  <c r="IP10" i="5"/>
  <c r="HB10" i="5"/>
  <c r="FM10" i="5"/>
  <c r="DX10" i="5"/>
  <c r="CI10" i="5"/>
  <c r="L11" i="4"/>
  <c r="FB18" i="5"/>
  <c r="FD12" i="5"/>
  <c r="EZ12" i="5"/>
  <c r="FA18" i="5"/>
  <c r="FC12" i="5"/>
  <c r="FD18" i="5"/>
  <c r="EZ18" i="5"/>
  <c r="FB12" i="5"/>
  <c r="FC18" i="5"/>
  <c r="FA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ML10" i="5"/>
  <c r="LR10" i="5"/>
  <c r="KC10" i="5"/>
  <c r="IN10" i="5"/>
  <c r="GZ10" i="5"/>
  <c r="FK10" i="5"/>
  <c r="DV10" i="5"/>
  <c r="CG10" i="5"/>
  <c r="LH10" i="5"/>
  <c r="JS10" i="5"/>
  <c r="ID10" i="5"/>
  <c r="GO10" i="5"/>
  <c r="FA10" i="5"/>
  <c r="DL10" i="5"/>
  <c r="BV10" i="5"/>
  <c r="KX10" i="5"/>
  <c r="JI10" i="5"/>
  <c r="HT10" i="5"/>
  <c r="GE10" i="5"/>
  <c r="EP10" i="5"/>
  <c r="DB10" i="5"/>
  <c r="BK10" i="5"/>
  <c r="H11" i="4"/>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A10" i="5"/>
  <c r="JL10" i="5"/>
  <c r="HW10" i="5"/>
  <c r="GH10" i="5"/>
  <c r="ES10" i="5"/>
  <c r="DE10" i="5"/>
  <c r="BN10" i="5"/>
  <c r="KP10" i="5"/>
  <c r="JB10" i="5"/>
  <c r="HM10" i="5"/>
  <c r="FX10" i="5"/>
  <c r="EI10" i="5"/>
  <c r="CT10" i="5"/>
  <c r="BC10" i="5"/>
  <c r="N11" i="4"/>
  <c r="LU10" i="5"/>
  <c r="KF10" i="5"/>
  <c r="IQ10" i="5"/>
  <c r="HC10" i="5"/>
  <c r="FN10" i="5"/>
  <c r="DY10" i="5"/>
  <c r="CJ10" i="5"/>
  <c r="LK10" i="5"/>
  <c r="JV10" i="5"/>
  <c r="IG10" i="5"/>
  <c r="GR10" i="5"/>
  <c r="FD10" i="5"/>
  <c r="DO10" i="5"/>
  <c r="BY10" i="5"/>
</calcChain>
</file>

<file path=xl/sharedStrings.xml><?xml version="1.0" encoding="utf-8"?>
<sst xmlns="http://schemas.openxmlformats.org/spreadsheetml/2006/main" count="989" uniqueCount="308">
  <si>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</si>
  <si>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</si>
  <si>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</si>
  <si>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</si>
  <si>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</si>
  <si>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</si>
  <si>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</si>
  <si>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</si>
  <si>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</si>
  <si>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</si>
  <si>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</si>
  <si>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</si>
  <si>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</si>
  <si>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</si>
  <si>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</si>
  <si>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</si>
  <si>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</si>
  <si>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</si>
  <si>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</si>
  <si>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</si>
  <si>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</si>
  <si>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</si>
  <si>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</si>
  <si>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</si>
  <si>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</si>
  <si>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</si>
  <si>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</si>
  <si>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</si>
  <si>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</si>
  <si>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</si>
  <si>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</si>
  <si>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</si>
  <si>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</si>
  <si>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</si>
  <si>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</si>
  <si>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</si>
  <si>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</si>
  <si>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</si>
  <si>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</si>
  <si>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</si>
  <si>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</si>
  <si>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</si>
  <si>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</si>
  <si>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</si>
  <si>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</si>
  <si>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</si>
  <si>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</si>
  <si>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</si>
  <si>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</si>
  <si>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</si>
  <si>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</si>
  <si>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</si>
  <si>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</si>
  <si>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</si>
  <si>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</si>
  <si>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</si>
  <si>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</si>
  <si>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</si>
  <si>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</si>
  <si>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</si>
  <si>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</si>
  <si>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</si>
  <si>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</si>
  <si>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</si>
  <si>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</si>
  <si>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</si>
  <si>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</si>
  <si>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</si>
  <si>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</si>
  <si>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</si>
  <si>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</si>
  <si>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</si>
  <si>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</si>
  <si>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</si>
  <si>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</si>
  <si>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</si>
  <si>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</si>
  <si>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</si>
  <si>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</si>
  <si>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</si>
  <si>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</si>
  <si>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</si>
  <si>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</si>
  <si>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</si>
  <si>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</si>
  <si>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</si>
  <si>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</si>
  <si>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</si>
  <si>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</si>
  <si>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</si>
  <si>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</si>
  <si>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</si>
  <si>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</si>
  <si>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</si>
  <si>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</si>
  <si>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</si>
  <si>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</si>
  <si>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</si>
  <si>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</si>
  <si>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</si>
  <si>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</si>
  <si>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</si>
  <si>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</si>
  <si>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</si>
  <si>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</si>
  <si>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</si>
  <si>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</si>
  <si>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</si>
  <si>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</si>
  <si>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</si>
  <si>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</si>
  <si>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</si>
  <si>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</si>
  <si>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</si>
  <si>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</si>
  <si>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</si>
  <si>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312011</t>
  </si>
  <si>
    <t>47</t>
  </si>
  <si>
    <t>04</t>
  </si>
  <si>
    <t>0</t>
  </si>
  <si>
    <t>000</t>
  </si>
  <si>
    <t>鳥取県　鳥取市</t>
  </si>
  <si>
    <t>法非適用</t>
  </si>
  <si>
    <t>電気事業</t>
  </si>
  <si>
    <t>非設置</t>
  </si>
  <si>
    <t>該当数値なし</t>
  </si>
  <si>
    <t>-</t>
  </si>
  <si>
    <t>令和16年3月31日　鳥取市青谷町いかり原太陽光発電所</t>
  </si>
  <si>
    <t>無</t>
  </si>
  <si>
    <t>とっとり市民電力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</si>
  <si>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</si>
  <si>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</si>
  <si>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</si>
  <si>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</si>
  <si>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</si>
  <si>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</si>
  <si>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</si>
  <si>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</si>
  <si>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</si>
  <si>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</si>
  <si>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</si>
  <si>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</si>
  <si>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</si>
  <si>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</si>
  <si>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</si>
  <si>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</si>
  <si>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</si>
  <si>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</si>
  <si>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</si>
  <si>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</si>
  <si>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</si>
  <si>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</si>
  <si>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</si>
  <si>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</si>
  <si>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</si>
  <si>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</si>
  <si>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</si>
  <si>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</si>
  <si>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</si>
  <si>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</si>
  <si>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</si>
  <si>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</si>
  <si>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</si>
  <si>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</si>
  <si>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</si>
  <si>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</si>
  <si>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</si>
  <si>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</si>
  <si>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</si>
  <si>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</si>
  <si>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</si>
  <si>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</si>
  <si>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</si>
  <si>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</si>
  <si>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</si>
  <si>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</si>
  <si>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</si>
  <si>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</si>
  <si>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</si>
  <si>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</si>
  <si>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</si>
  <si>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</si>
  <si>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</si>
  <si>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</si>
  <si>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</si>
  <si>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</si>
  <si>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</si>
  <si>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</si>
  <si>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</si>
  <si>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</si>
  <si>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</si>
  <si>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</si>
  <si>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</si>
  <si>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</si>
  <si>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</si>
  <si>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</si>
  <si>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</si>
  <si>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</si>
  <si>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</si>
  <si>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</si>
  <si>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</si>
  <si>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</si>
  <si>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</si>
  <si>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</si>
  <si>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</si>
  <si>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</si>
  <si>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</si>
  <si>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</si>
  <si>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</si>
  <si>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</si>
  <si>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</si>
  <si>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</si>
  <si>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</si>
  <si>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</si>
  <si>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</si>
  <si>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</si>
  <si>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</si>
  <si>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</si>
  <si>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</si>
  <si>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</si>
  <si>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</si>
  <si>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</si>
  <si>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</si>
  <si>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</si>
  <si>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</si>
  <si>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</si>
  <si>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</si>
  <si>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</si>
  <si>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</si>
  <si>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</si>
  <si>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</si>
  <si>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</si>
  <si>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</si>
  <si>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</si>
  <si>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</si>
  <si>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</si>
  <si>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</si>
  <si>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</si>
  <si>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</si>
  <si>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</si>
  <si>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</si>
  <si>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</si>
  <si>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</si>
  <si>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</si>
  <si>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</si>
  <si>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</si>
  <si>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</si>
  <si>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</si>
  <si>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</si>
  <si>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</si>
  <si>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</si>
  <si>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</si>
  <si>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</si>
  <si>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</si>
  <si>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</si>
  <si>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</si>
  <si>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</si>
  <si>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</si>
  <si>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</si>
  <si>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</si>
  <si>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</si>
  <si>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</si>
  <si>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</si>
  <si>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</si>
  <si>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</si>
  <si>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</si>
  <si>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</si>
  <si>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</si>
  <si>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</si>
  <si>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</si>
  <si>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</si>
  <si>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</si>
  <si>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</si>
  <si>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</si>
  <si>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</si>
  <si>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</si>
  <si>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</si>
  <si>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</si>
  <si>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</si>
  <si>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</si>
  <si>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</si>
  <si>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</si>
  <si>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</si>
  <si>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</si>
  <si>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</si>
  <si>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</si>
  <si>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</si>
  <si>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</si>
  <si>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</si>
  <si>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</si>
  <si>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</si>
  <si>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</si>
  <si>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</si>
  <si>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</si>
  <si>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</si>
  <si>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</si>
  <si>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</si>
  <si>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</si>
  <si>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</si>
  <si>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</si>
  <si>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</si>
  <si>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</si>
  <si>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</si>
  <si>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</si>
  <si>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現状では、当初想定どおりの経営が行われており、投資回収不能リスクは低いため、早期の事業廃止又は民営化等の検討は現段階では考えていない。
　しかし、FIT収入に依存しているため、調達期間終了後買取価格の下落による収入減少というリスクも抱えており、経営戦略の策定を通して今後の対応を検討していく。</t>
    <phoneticPr fontId="5"/>
  </si>
  <si>
    <t>・電気事業基金へ積立　1,712千円
・翌年度へ繰越　　　　　951千円</t>
    <phoneticPr fontId="5"/>
  </si>
  <si>
    <t xml:space="preserve">
収益的収支比率・・・平成25年度に事業を開始。平成26年度は売電収入を得るとともに、前年度の多額の設備投資に伴う消費税還付があり、一時的に総収入が増加した。平成27年度以降は、当初想定の範囲内の営業収益を得て安定した経営を行っている。なお、平成29年度から地方債元金償還開始となったが、経営指標の収益収支比率100％以上を確保しており、今後も同水準を維持する見込み。
営業収支比率・・・平成27年度から消費税の支払いが発生し、営業費用が増加したことにより、営業収支比率は下落しているが、営業収益は堅調である。平成30年度も当初想定の範囲内の営業収益を得ており、今後も、経営指標の営業収支比率100％以上を確保できる見込みである。併せて、更新投資等に充てる財源として基金積立も行っている。
供給原価・・・年間発電電力量は横ばいであるが、平成29年度以降は地方債償還開始に伴い供給原価が高くなっている。維持管理費等の削減に努め、原価削減を目指す。
EBITDA・・・平成25年度の事業開始で多額の設備投資があったため、平成26年度は消費税還付による収入があったが、平成27年度は消費税納付が始まったことで、総費用が増加している。これにより、EBITDAも下落したが、以降は大幅な下落もなく横ばいで推移している。今後も維持管理費等の削減に努め、より安定した収益の確保に努める。</t>
    <rPh sb="376" eb="378">
      <t>イコウ</t>
    </rPh>
    <rPh sb="538" eb="540">
      <t>オオハバ</t>
    </rPh>
    <rPh sb="541" eb="543">
      <t>ゲラク</t>
    </rPh>
    <rPh sb="546" eb="547">
      <t>ヨコ</t>
    </rPh>
    <rPh sb="550" eb="552">
      <t>スイイ</t>
    </rPh>
    <rPh sb="557" eb="559">
      <t>コンゴ</t>
    </rPh>
    <rPh sb="560" eb="562">
      <t>イジ</t>
    </rPh>
    <rPh sb="582" eb="584">
      <t>カクホ</t>
    </rPh>
    <rPh sb="585" eb="586">
      <t>ツト</t>
    </rPh>
    <phoneticPr fontId="5"/>
  </si>
  <si>
    <t xml:space="preserve">
設備利用率・・・全国平均値には及ばないが、平成26年度から平成30年度まで横ばいであり、堅調な利用率を維持している。計画とおりの施設運用が行えている。
修繕費比率・・・全国平均値より低い状況を維持している。今後も修繕費の抑制に努めていく。
企業債残高対料金収入比率・・・平成25年度に事業開始したが、企業債の償還については据置を行っていたため、企業債残高が多く、全国平均値より高くなっているが、平成29年度から企業債元本償還を開始したため、以降の比率は緩やかに減少する見込みである。これは、設備建設当初からの計画に基づく範囲であるが、同時に、将来の償還財源の確保等の経営改善に向けた取り組みを継続していく。
FIT収入比率・・・FIT収入に依存しており、固定価格買取制度の調達期間終了後の収入減少リスクがあるため、終了予定の令和15年度に向けてリスク対応の検討を進める。</t>
    <rPh sb="184" eb="186">
      <t>ゼンコク</t>
    </rPh>
    <rPh sb="186" eb="188">
      <t>ヘイキン</t>
    </rPh>
    <rPh sb="188" eb="189">
      <t>チ</t>
    </rPh>
    <rPh sb="191" eb="192">
      <t>タカ</t>
    </rPh>
    <rPh sb="366" eb="368">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</si>
</sst>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24" fillId="0" borderId="11" xfId="2" applyNumberFormat="1" applyFont="1" applyFill="1" applyBorder="1" applyAlignment="1" applyProtection="1">
      <alignment horizontal="center" vertical="center" wrapText="1"/>
      <protection locked="0"/>
    </xf>
    <xf numFmtId="0" fontId="24" fillId="0" borderId="11" xfId="2" applyNumberFormat="1" applyFont="1" applyFill="1" applyBorder="1" applyAlignment="1" applyProtection="1">
      <alignment horizontal="center" vertical="center" wrapText="1"/>
      <protection locked="0"/>
    </xf>
    <xf numFmtId="0" fontId="24"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531</c:v>
                </c:pt>
                <c:pt idx="1">
                  <c:v>360.3</c:v>
                </c:pt>
                <c:pt idx="2">
                  <c:v>350.5</c:v>
                </c:pt>
                <c:pt idx="3">
                  <c:v>109.9</c:v>
                </c:pt>
                <c:pt idx="4">
                  <c:v>101.2</c:v>
                </c:pt>
              </c:numCache>
            </c:numRef>
          </c:val>
          <c:extLst xmlns:c16r2="http://schemas.microsoft.com/office/drawing/2015/06/chart">
            <c:ext xmlns:c16="http://schemas.microsoft.com/office/drawing/2014/chart" uri="{C3380CC4-5D6E-409C-BE32-E72D297353CC}">
              <c16:uniqueId val="{00000000-F17F-4B77-8CED-AB7AE3E2CC49}"/>
            </c:ext>
          </c:extLst>
        </c:ser>
        <c:dLbls>
          <c:showLegendKey val="0"/>
          <c:showVal val="0"/>
          <c:showCatName val="0"/>
          <c:showSerName val="0"/>
          <c:showPercent val="0"/>
          <c:showBubbleSize val="0"/>
        </c:dLbls>
        <c:gapWidth val="180"/>
        <c:overlap val="-90"/>
        <c:axId val="180556408"/>
        <c:axId val="18055327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F17F-4B77-8CED-AB7AE3E2CC4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17F-4B77-8CED-AB7AE3E2CC49}"/>
            </c:ext>
          </c:extLst>
        </c:ser>
        <c:dLbls>
          <c:showLegendKey val="0"/>
          <c:showVal val="0"/>
          <c:showCatName val="0"/>
          <c:showSerName val="0"/>
          <c:showPercent val="0"/>
          <c:showBubbleSize val="0"/>
        </c:dLbls>
        <c:marker val="1"/>
        <c:smooth val="0"/>
        <c:axId val="180556408"/>
        <c:axId val="180553272"/>
      </c:lineChart>
      <c:catAx>
        <c:axId val="180556408"/>
        <c:scaling>
          <c:orientation val="minMax"/>
        </c:scaling>
        <c:delete val="0"/>
        <c:axPos val="b"/>
        <c:numFmt formatCode="ge" sourceLinked="1"/>
        <c:majorTickMark val="none"/>
        <c:minorTickMark val="none"/>
        <c:tickLblPos val="none"/>
        <c:crossAx val="180553272"/>
        <c:crosses val="autoZero"/>
        <c:auto val="0"/>
        <c:lblAlgn val="ctr"/>
        <c:lblOffset val="100"/>
        <c:noMultiLvlLbl val="1"/>
      </c:catAx>
      <c:valAx>
        <c:axId val="180553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556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A20-464C-A337-901E833B07D9}"/>
            </c:ext>
          </c:extLst>
        </c:ser>
        <c:dLbls>
          <c:showLegendKey val="0"/>
          <c:showVal val="0"/>
          <c:showCatName val="0"/>
          <c:showSerName val="0"/>
          <c:showPercent val="0"/>
          <c:showBubbleSize val="0"/>
        </c:dLbls>
        <c:gapWidth val="180"/>
        <c:overlap val="-90"/>
        <c:axId val="374739576"/>
        <c:axId val="37473761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2A20-464C-A337-901E833B07D9}"/>
            </c:ext>
          </c:extLst>
        </c:ser>
        <c:dLbls>
          <c:showLegendKey val="0"/>
          <c:showVal val="0"/>
          <c:showCatName val="0"/>
          <c:showSerName val="0"/>
          <c:showPercent val="0"/>
          <c:showBubbleSize val="0"/>
        </c:dLbls>
        <c:marker val="1"/>
        <c:smooth val="0"/>
        <c:axId val="374739576"/>
        <c:axId val="374737616"/>
      </c:lineChart>
      <c:catAx>
        <c:axId val="374739576"/>
        <c:scaling>
          <c:orientation val="minMax"/>
        </c:scaling>
        <c:delete val="0"/>
        <c:axPos val="b"/>
        <c:numFmt formatCode="ge" sourceLinked="1"/>
        <c:majorTickMark val="none"/>
        <c:minorTickMark val="none"/>
        <c:tickLblPos val="none"/>
        <c:crossAx val="374737616"/>
        <c:crosses val="autoZero"/>
        <c:auto val="0"/>
        <c:lblAlgn val="ctr"/>
        <c:lblOffset val="100"/>
        <c:noMultiLvlLbl val="1"/>
      </c:catAx>
      <c:valAx>
        <c:axId val="37473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39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EA-49AF-8581-737FF754EB06}"/>
            </c:ext>
          </c:extLst>
        </c:ser>
        <c:dLbls>
          <c:showLegendKey val="0"/>
          <c:showVal val="0"/>
          <c:showCatName val="0"/>
          <c:showSerName val="0"/>
          <c:showPercent val="0"/>
          <c:showBubbleSize val="0"/>
        </c:dLbls>
        <c:gapWidth val="180"/>
        <c:overlap val="-90"/>
        <c:axId val="374738400"/>
        <c:axId val="37473565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EA-49AF-8581-737FF754EB06}"/>
            </c:ext>
          </c:extLst>
        </c:ser>
        <c:dLbls>
          <c:showLegendKey val="0"/>
          <c:showVal val="0"/>
          <c:showCatName val="0"/>
          <c:showSerName val="0"/>
          <c:showPercent val="0"/>
          <c:showBubbleSize val="0"/>
        </c:dLbls>
        <c:marker val="1"/>
        <c:smooth val="0"/>
        <c:axId val="374738400"/>
        <c:axId val="374735656"/>
      </c:lineChart>
      <c:catAx>
        <c:axId val="374738400"/>
        <c:scaling>
          <c:orientation val="minMax"/>
        </c:scaling>
        <c:delete val="0"/>
        <c:axPos val="b"/>
        <c:numFmt formatCode="ge" sourceLinked="1"/>
        <c:majorTickMark val="none"/>
        <c:minorTickMark val="none"/>
        <c:tickLblPos val="none"/>
        <c:crossAx val="374735656"/>
        <c:crosses val="autoZero"/>
        <c:auto val="0"/>
        <c:lblAlgn val="ctr"/>
        <c:lblOffset val="100"/>
        <c:noMultiLvlLbl val="1"/>
      </c:catAx>
      <c:valAx>
        <c:axId val="374735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38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34-48C0-9090-002E7C068B30}"/>
            </c:ext>
          </c:extLst>
        </c:ser>
        <c:dLbls>
          <c:showLegendKey val="0"/>
          <c:showVal val="0"/>
          <c:showCatName val="0"/>
          <c:showSerName val="0"/>
          <c:showPercent val="0"/>
          <c:showBubbleSize val="0"/>
        </c:dLbls>
        <c:gapWidth val="180"/>
        <c:overlap val="-90"/>
        <c:axId val="374859752"/>
        <c:axId val="37485740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34-48C0-9090-002E7C068B30}"/>
            </c:ext>
          </c:extLst>
        </c:ser>
        <c:dLbls>
          <c:showLegendKey val="0"/>
          <c:showVal val="0"/>
          <c:showCatName val="0"/>
          <c:showSerName val="0"/>
          <c:showPercent val="0"/>
          <c:showBubbleSize val="0"/>
        </c:dLbls>
        <c:marker val="1"/>
        <c:smooth val="0"/>
        <c:axId val="374859752"/>
        <c:axId val="374857400"/>
      </c:lineChart>
      <c:catAx>
        <c:axId val="374859752"/>
        <c:scaling>
          <c:orientation val="minMax"/>
        </c:scaling>
        <c:delete val="0"/>
        <c:axPos val="b"/>
        <c:numFmt formatCode="ge" sourceLinked="1"/>
        <c:majorTickMark val="none"/>
        <c:minorTickMark val="none"/>
        <c:tickLblPos val="none"/>
        <c:crossAx val="374857400"/>
        <c:crosses val="autoZero"/>
        <c:auto val="0"/>
        <c:lblAlgn val="ctr"/>
        <c:lblOffset val="100"/>
        <c:noMultiLvlLbl val="1"/>
      </c:catAx>
      <c:valAx>
        <c:axId val="374857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859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43-4D72-A067-76498F763B5E}"/>
            </c:ext>
          </c:extLst>
        </c:ser>
        <c:dLbls>
          <c:showLegendKey val="0"/>
          <c:showVal val="0"/>
          <c:showCatName val="0"/>
          <c:showSerName val="0"/>
          <c:showPercent val="0"/>
          <c:showBubbleSize val="0"/>
        </c:dLbls>
        <c:gapWidth val="180"/>
        <c:overlap val="-90"/>
        <c:axId val="374862888"/>
        <c:axId val="374861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43-4D72-A067-76498F763B5E}"/>
            </c:ext>
          </c:extLst>
        </c:ser>
        <c:dLbls>
          <c:showLegendKey val="0"/>
          <c:showVal val="0"/>
          <c:showCatName val="0"/>
          <c:showSerName val="0"/>
          <c:showPercent val="0"/>
          <c:showBubbleSize val="0"/>
        </c:dLbls>
        <c:marker val="1"/>
        <c:smooth val="0"/>
        <c:axId val="374862888"/>
        <c:axId val="374861712"/>
      </c:lineChart>
      <c:catAx>
        <c:axId val="374862888"/>
        <c:scaling>
          <c:orientation val="minMax"/>
        </c:scaling>
        <c:delete val="0"/>
        <c:axPos val="b"/>
        <c:numFmt formatCode="ge" sourceLinked="1"/>
        <c:majorTickMark val="none"/>
        <c:minorTickMark val="none"/>
        <c:tickLblPos val="none"/>
        <c:crossAx val="374861712"/>
        <c:crosses val="autoZero"/>
        <c:auto val="0"/>
        <c:lblAlgn val="ctr"/>
        <c:lblOffset val="100"/>
        <c:noMultiLvlLbl val="1"/>
      </c:catAx>
      <c:valAx>
        <c:axId val="374861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748628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37-49E0-B373-EF2945106F18}"/>
            </c:ext>
          </c:extLst>
        </c:ser>
        <c:dLbls>
          <c:showLegendKey val="0"/>
          <c:showVal val="0"/>
          <c:showCatName val="0"/>
          <c:showSerName val="0"/>
          <c:showPercent val="0"/>
          <c:showBubbleSize val="0"/>
        </c:dLbls>
        <c:gapWidth val="180"/>
        <c:overlap val="-90"/>
        <c:axId val="374864064"/>
        <c:axId val="37485779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37-49E0-B373-EF2945106F18}"/>
            </c:ext>
          </c:extLst>
        </c:ser>
        <c:dLbls>
          <c:showLegendKey val="0"/>
          <c:showVal val="0"/>
          <c:showCatName val="0"/>
          <c:showSerName val="0"/>
          <c:showPercent val="0"/>
          <c:showBubbleSize val="0"/>
        </c:dLbls>
        <c:marker val="1"/>
        <c:smooth val="0"/>
        <c:axId val="374864064"/>
        <c:axId val="374857792"/>
      </c:lineChart>
      <c:catAx>
        <c:axId val="374864064"/>
        <c:scaling>
          <c:orientation val="minMax"/>
        </c:scaling>
        <c:delete val="0"/>
        <c:axPos val="b"/>
        <c:numFmt formatCode="ge" sourceLinked="1"/>
        <c:majorTickMark val="none"/>
        <c:minorTickMark val="none"/>
        <c:tickLblPos val="none"/>
        <c:crossAx val="374857792"/>
        <c:crosses val="autoZero"/>
        <c:auto val="0"/>
        <c:lblAlgn val="ctr"/>
        <c:lblOffset val="100"/>
        <c:noMultiLvlLbl val="1"/>
      </c:catAx>
      <c:valAx>
        <c:axId val="374857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86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67-4FA0-B9CA-370B2AA2F4AB}"/>
            </c:ext>
          </c:extLst>
        </c:ser>
        <c:dLbls>
          <c:showLegendKey val="0"/>
          <c:showVal val="0"/>
          <c:showCatName val="0"/>
          <c:showSerName val="0"/>
          <c:showPercent val="0"/>
          <c:showBubbleSize val="0"/>
        </c:dLbls>
        <c:gapWidth val="180"/>
        <c:overlap val="-90"/>
        <c:axId val="374859360"/>
        <c:axId val="37486053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67-4FA0-B9CA-370B2AA2F4AB}"/>
            </c:ext>
          </c:extLst>
        </c:ser>
        <c:dLbls>
          <c:showLegendKey val="0"/>
          <c:showVal val="0"/>
          <c:showCatName val="0"/>
          <c:showSerName val="0"/>
          <c:showPercent val="0"/>
          <c:showBubbleSize val="0"/>
        </c:dLbls>
        <c:marker val="1"/>
        <c:smooth val="0"/>
        <c:axId val="374859360"/>
        <c:axId val="374860536"/>
      </c:lineChart>
      <c:catAx>
        <c:axId val="374859360"/>
        <c:scaling>
          <c:orientation val="minMax"/>
        </c:scaling>
        <c:delete val="0"/>
        <c:axPos val="b"/>
        <c:numFmt formatCode="ge" sourceLinked="1"/>
        <c:majorTickMark val="none"/>
        <c:minorTickMark val="none"/>
        <c:tickLblPos val="none"/>
        <c:crossAx val="374860536"/>
        <c:crosses val="autoZero"/>
        <c:auto val="0"/>
        <c:lblAlgn val="ctr"/>
        <c:lblOffset val="100"/>
        <c:noMultiLvlLbl val="1"/>
      </c:catAx>
      <c:valAx>
        <c:axId val="374860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859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F8-4224-B20A-656439C2D88C}"/>
            </c:ext>
          </c:extLst>
        </c:ser>
        <c:dLbls>
          <c:showLegendKey val="0"/>
          <c:showVal val="0"/>
          <c:showCatName val="0"/>
          <c:showSerName val="0"/>
          <c:showPercent val="0"/>
          <c:showBubbleSize val="0"/>
        </c:dLbls>
        <c:gapWidth val="180"/>
        <c:overlap val="-90"/>
        <c:axId val="374858184"/>
        <c:axId val="37486328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F8-4224-B20A-656439C2D88C}"/>
            </c:ext>
          </c:extLst>
        </c:ser>
        <c:dLbls>
          <c:showLegendKey val="0"/>
          <c:showVal val="0"/>
          <c:showCatName val="0"/>
          <c:showSerName val="0"/>
          <c:showPercent val="0"/>
          <c:showBubbleSize val="0"/>
        </c:dLbls>
        <c:marker val="1"/>
        <c:smooth val="0"/>
        <c:axId val="374858184"/>
        <c:axId val="374863280"/>
      </c:lineChart>
      <c:catAx>
        <c:axId val="374858184"/>
        <c:scaling>
          <c:orientation val="minMax"/>
        </c:scaling>
        <c:delete val="0"/>
        <c:axPos val="b"/>
        <c:numFmt formatCode="ge" sourceLinked="1"/>
        <c:majorTickMark val="none"/>
        <c:minorTickMark val="none"/>
        <c:tickLblPos val="none"/>
        <c:crossAx val="374863280"/>
        <c:crosses val="autoZero"/>
        <c:auto val="0"/>
        <c:lblAlgn val="ctr"/>
        <c:lblOffset val="100"/>
        <c:noMultiLvlLbl val="1"/>
      </c:catAx>
      <c:valAx>
        <c:axId val="37486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858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10-4411-ABE2-741501B25DCA}"/>
            </c:ext>
          </c:extLst>
        </c:ser>
        <c:dLbls>
          <c:showLegendKey val="0"/>
          <c:showVal val="0"/>
          <c:showCatName val="0"/>
          <c:showSerName val="0"/>
          <c:showPercent val="0"/>
          <c:showBubbleSize val="0"/>
        </c:dLbls>
        <c:gapWidth val="180"/>
        <c:overlap val="-90"/>
        <c:axId val="374860928"/>
        <c:axId val="37486132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10-4411-ABE2-741501B25DCA}"/>
            </c:ext>
          </c:extLst>
        </c:ser>
        <c:dLbls>
          <c:showLegendKey val="0"/>
          <c:showVal val="0"/>
          <c:showCatName val="0"/>
          <c:showSerName val="0"/>
          <c:showPercent val="0"/>
          <c:showBubbleSize val="0"/>
        </c:dLbls>
        <c:marker val="1"/>
        <c:smooth val="0"/>
        <c:axId val="374860928"/>
        <c:axId val="374861320"/>
      </c:lineChart>
      <c:catAx>
        <c:axId val="374860928"/>
        <c:scaling>
          <c:orientation val="minMax"/>
        </c:scaling>
        <c:delete val="0"/>
        <c:axPos val="b"/>
        <c:numFmt formatCode="ge" sourceLinked="1"/>
        <c:majorTickMark val="none"/>
        <c:minorTickMark val="none"/>
        <c:tickLblPos val="none"/>
        <c:crossAx val="374861320"/>
        <c:crosses val="autoZero"/>
        <c:auto val="0"/>
        <c:lblAlgn val="ctr"/>
        <c:lblOffset val="100"/>
        <c:noMultiLvlLbl val="1"/>
      </c:catAx>
      <c:valAx>
        <c:axId val="374861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860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42-4E25-AFB9-58AC472AC98F}"/>
            </c:ext>
          </c:extLst>
        </c:ser>
        <c:dLbls>
          <c:showLegendKey val="0"/>
          <c:showVal val="0"/>
          <c:showCatName val="0"/>
          <c:showSerName val="0"/>
          <c:showPercent val="0"/>
          <c:showBubbleSize val="0"/>
        </c:dLbls>
        <c:gapWidth val="180"/>
        <c:overlap val="-90"/>
        <c:axId val="374858576"/>
        <c:axId val="37566175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42-4E25-AFB9-58AC472AC98F}"/>
            </c:ext>
          </c:extLst>
        </c:ser>
        <c:dLbls>
          <c:showLegendKey val="0"/>
          <c:showVal val="0"/>
          <c:showCatName val="0"/>
          <c:showSerName val="0"/>
          <c:showPercent val="0"/>
          <c:showBubbleSize val="0"/>
        </c:dLbls>
        <c:marker val="1"/>
        <c:smooth val="0"/>
        <c:axId val="374858576"/>
        <c:axId val="375661752"/>
      </c:lineChart>
      <c:catAx>
        <c:axId val="374858576"/>
        <c:scaling>
          <c:orientation val="minMax"/>
        </c:scaling>
        <c:delete val="0"/>
        <c:axPos val="b"/>
        <c:numFmt formatCode="ge" sourceLinked="1"/>
        <c:majorTickMark val="none"/>
        <c:minorTickMark val="none"/>
        <c:tickLblPos val="none"/>
        <c:crossAx val="375661752"/>
        <c:crosses val="autoZero"/>
        <c:auto val="0"/>
        <c:lblAlgn val="ctr"/>
        <c:lblOffset val="100"/>
        <c:noMultiLvlLbl val="1"/>
      </c:catAx>
      <c:valAx>
        <c:axId val="375661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858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54-4B71-8A42-52A6B537C2D0}"/>
            </c:ext>
          </c:extLst>
        </c:ser>
        <c:dLbls>
          <c:showLegendKey val="0"/>
          <c:showVal val="0"/>
          <c:showCatName val="0"/>
          <c:showSerName val="0"/>
          <c:showPercent val="0"/>
          <c:showBubbleSize val="0"/>
        </c:dLbls>
        <c:gapWidth val="180"/>
        <c:overlap val="-90"/>
        <c:axId val="375662536"/>
        <c:axId val="37566136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54-4B71-8A42-52A6B537C2D0}"/>
            </c:ext>
          </c:extLst>
        </c:ser>
        <c:dLbls>
          <c:showLegendKey val="0"/>
          <c:showVal val="0"/>
          <c:showCatName val="0"/>
          <c:showSerName val="0"/>
          <c:showPercent val="0"/>
          <c:showBubbleSize val="0"/>
        </c:dLbls>
        <c:marker val="1"/>
        <c:smooth val="0"/>
        <c:axId val="375662536"/>
        <c:axId val="375661360"/>
      </c:lineChart>
      <c:catAx>
        <c:axId val="375662536"/>
        <c:scaling>
          <c:orientation val="minMax"/>
        </c:scaling>
        <c:delete val="0"/>
        <c:axPos val="b"/>
        <c:numFmt formatCode="ge" sourceLinked="1"/>
        <c:majorTickMark val="none"/>
        <c:minorTickMark val="none"/>
        <c:tickLblPos val="none"/>
        <c:crossAx val="375661360"/>
        <c:crosses val="autoZero"/>
        <c:auto val="0"/>
        <c:lblAlgn val="ctr"/>
        <c:lblOffset val="100"/>
        <c:noMultiLvlLbl val="1"/>
      </c:catAx>
      <c:valAx>
        <c:axId val="37566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662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868.2</c:v>
                </c:pt>
                <c:pt idx="1">
                  <c:v>527.29999999999995</c:v>
                </c:pt>
                <c:pt idx="2">
                  <c:v>526.70000000000005</c:v>
                </c:pt>
                <c:pt idx="3">
                  <c:v>746</c:v>
                </c:pt>
                <c:pt idx="4">
                  <c:v>531.1</c:v>
                </c:pt>
              </c:numCache>
            </c:numRef>
          </c:val>
          <c:extLst xmlns:c16r2="http://schemas.microsoft.com/office/drawing/2015/06/chart">
            <c:ext xmlns:c16="http://schemas.microsoft.com/office/drawing/2014/chart" uri="{C3380CC4-5D6E-409C-BE32-E72D297353CC}">
              <c16:uniqueId val="{00000000-37DF-4E78-B76A-746925420965}"/>
            </c:ext>
          </c:extLst>
        </c:ser>
        <c:dLbls>
          <c:showLegendKey val="0"/>
          <c:showVal val="0"/>
          <c:showCatName val="0"/>
          <c:showSerName val="0"/>
          <c:showPercent val="0"/>
          <c:showBubbleSize val="0"/>
        </c:dLbls>
        <c:gapWidth val="180"/>
        <c:overlap val="-90"/>
        <c:axId val="180557192"/>
        <c:axId val="18055405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37DF-4E78-B76A-74692542096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7DF-4E78-B76A-746925420965}"/>
            </c:ext>
          </c:extLst>
        </c:ser>
        <c:dLbls>
          <c:showLegendKey val="0"/>
          <c:showVal val="0"/>
          <c:showCatName val="0"/>
          <c:showSerName val="0"/>
          <c:showPercent val="0"/>
          <c:showBubbleSize val="0"/>
        </c:dLbls>
        <c:marker val="1"/>
        <c:smooth val="0"/>
        <c:axId val="180557192"/>
        <c:axId val="180554056"/>
      </c:lineChart>
      <c:catAx>
        <c:axId val="180557192"/>
        <c:scaling>
          <c:orientation val="minMax"/>
        </c:scaling>
        <c:delete val="0"/>
        <c:axPos val="b"/>
        <c:numFmt formatCode="ge" sourceLinked="1"/>
        <c:majorTickMark val="none"/>
        <c:minorTickMark val="none"/>
        <c:tickLblPos val="none"/>
        <c:crossAx val="180554056"/>
        <c:crosses val="autoZero"/>
        <c:auto val="0"/>
        <c:lblAlgn val="ctr"/>
        <c:lblOffset val="100"/>
        <c:noMultiLvlLbl val="1"/>
      </c:catAx>
      <c:valAx>
        <c:axId val="180554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557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29-48B0-9458-37F2FE28F097}"/>
            </c:ext>
          </c:extLst>
        </c:ser>
        <c:dLbls>
          <c:showLegendKey val="0"/>
          <c:showVal val="0"/>
          <c:showCatName val="0"/>
          <c:showSerName val="0"/>
          <c:showPercent val="0"/>
          <c:showBubbleSize val="0"/>
        </c:dLbls>
        <c:gapWidth val="180"/>
        <c:overlap val="-90"/>
        <c:axId val="375660576"/>
        <c:axId val="37565940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29-48B0-9458-37F2FE28F097}"/>
            </c:ext>
          </c:extLst>
        </c:ser>
        <c:dLbls>
          <c:showLegendKey val="0"/>
          <c:showVal val="0"/>
          <c:showCatName val="0"/>
          <c:showSerName val="0"/>
          <c:showPercent val="0"/>
          <c:showBubbleSize val="0"/>
        </c:dLbls>
        <c:marker val="1"/>
        <c:smooth val="0"/>
        <c:axId val="375660576"/>
        <c:axId val="375659400"/>
      </c:lineChart>
      <c:catAx>
        <c:axId val="375660576"/>
        <c:scaling>
          <c:orientation val="minMax"/>
        </c:scaling>
        <c:delete val="0"/>
        <c:axPos val="b"/>
        <c:numFmt formatCode="ge" sourceLinked="1"/>
        <c:majorTickMark val="none"/>
        <c:minorTickMark val="none"/>
        <c:tickLblPos val="none"/>
        <c:crossAx val="375659400"/>
        <c:crosses val="autoZero"/>
        <c:auto val="0"/>
        <c:lblAlgn val="ctr"/>
        <c:lblOffset val="100"/>
        <c:noMultiLvlLbl val="1"/>
      </c:catAx>
      <c:valAx>
        <c:axId val="375659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66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F8-4AD6-A934-6419F3181D59}"/>
            </c:ext>
          </c:extLst>
        </c:ser>
        <c:dLbls>
          <c:showLegendKey val="0"/>
          <c:showVal val="0"/>
          <c:showCatName val="0"/>
          <c:showSerName val="0"/>
          <c:showPercent val="0"/>
          <c:showBubbleSize val="0"/>
        </c:dLbls>
        <c:gapWidth val="180"/>
        <c:overlap val="-90"/>
        <c:axId val="375662928"/>
        <c:axId val="375663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F8-4AD6-A934-6419F3181D59}"/>
            </c:ext>
          </c:extLst>
        </c:ser>
        <c:dLbls>
          <c:showLegendKey val="0"/>
          <c:showVal val="0"/>
          <c:showCatName val="0"/>
          <c:showSerName val="0"/>
          <c:showPercent val="0"/>
          <c:showBubbleSize val="0"/>
        </c:dLbls>
        <c:marker val="1"/>
        <c:smooth val="0"/>
        <c:axId val="375662928"/>
        <c:axId val="375663712"/>
      </c:lineChart>
      <c:catAx>
        <c:axId val="375662928"/>
        <c:scaling>
          <c:orientation val="minMax"/>
        </c:scaling>
        <c:delete val="0"/>
        <c:axPos val="b"/>
        <c:numFmt formatCode="ge" sourceLinked="1"/>
        <c:majorTickMark val="none"/>
        <c:minorTickMark val="none"/>
        <c:tickLblPos val="none"/>
        <c:crossAx val="375663712"/>
        <c:crosses val="autoZero"/>
        <c:auto val="0"/>
        <c:lblAlgn val="ctr"/>
        <c:lblOffset val="100"/>
        <c:noMultiLvlLbl val="1"/>
      </c:catAx>
      <c:valAx>
        <c:axId val="375663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662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B9-4490-AF55-D68A16EA39F2}"/>
            </c:ext>
          </c:extLst>
        </c:ser>
        <c:dLbls>
          <c:showLegendKey val="0"/>
          <c:showVal val="0"/>
          <c:showCatName val="0"/>
          <c:showSerName val="0"/>
          <c:showPercent val="0"/>
          <c:showBubbleSize val="0"/>
        </c:dLbls>
        <c:gapWidth val="180"/>
        <c:overlap val="-90"/>
        <c:axId val="375656264"/>
        <c:axId val="37565744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B9-4490-AF55-D68A16EA39F2}"/>
            </c:ext>
          </c:extLst>
        </c:ser>
        <c:dLbls>
          <c:showLegendKey val="0"/>
          <c:showVal val="0"/>
          <c:showCatName val="0"/>
          <c:showSerName val="0"/>
          <c:showPercent val="0"/>
          <c:showBubbleSize val="0"/>
        </c:dLbls>
        <c:marker val="1"/>
        <c:smooth val="0"/>
        <c:axId val="375656264"/>
        <c:axId val="375657440"/>
      </c:lineChart>
      <c:catAx>
        <c:axId val="375656264"/>
        <c:scaling>
          <c:orientation val="minMax"/>
        </c:scaling>
        <c:delete val="0"/>
        <c:axPos val="b"/>
        <c:numFmt formatCode="ge" sourceLinked="1"/>
        <c:majorTickMark val="none"/>
        <c:minorTickMark val="none"/>
        <c:tickLblPos val="none"/>
        <c:crossAx val="375657440"/>
        <c:crosses val="autoZero"/>
        <c:auto val="0"/>
        <c:lblAlgn val="ctr"/>
        <c:lblOffset val="100"/>
        <c:noMultiLvlLbl val="1"/>
      </c:catAx>
      <c:valAx>
        <c:axId val="375657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656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A1-4582-8B90-830A4668BAB2}"/>
            </c:ext>
          </c:extLst>
        </c:ser>
        <c:dLbls>
          <c:showLegendKey val="0"/>
          <c:showVal val="0"/>
          <c:showCatName val="0"/>
          <c:showSerName val="0"/>
          <c:showPercent val="0"/>
          <c:showBubbleSize val="0"/>
        </c:dLbls>
        <c:gapWidth val="180"/>
        <c:overlap val="-90"/>
        <c:axId val="375660968"/>
        <c:axId val="37565822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A1-4582-8B90-830A4668BAB2}"/>
            </c:ext>
          </c:extLst>
        </c:ser>
        <c:dLbls>
          <c:showLegendKey val="0"/>
          <c:showVal val="0"/>
          <c:showCatName val="0"/>
          <c:showSerName val="0"/>
          <c:showPercent val="0"/>
          <c:showBubbleSize val="0"/>
        </c:dLbls>
        <c:marker val="1"/>
        <c:smooth val="0"/>
        <c:axId val="375660968"/>
        <c:axId val="375658224"/>
      </c:lineChart>
      <c:catAx>
        <c:axId val="375660968"/>
        <c:scaling>
          <c:orientation val="minMax"/>
        </c:scaling>
        <c:delete val="0"/>
        <c:axPos val="b"/>
        <c:numFmt formatCode="ge" sourceLinked="1"/>
        <c:majorTickMark val="none"/>
        <c:minorTickMark val="none"/>
        <c:tickLblPos val="none"/>
        <c:crossAx val="375658224"/>
        <c:crosses val="autoZero"/>
        <c:auto val="0"/>
        <c:lblAlgn val="ctr"/>
        <c:lblOffset val="100"/>
        <c:noMultiLvlLbl val="1"/>
      </c:catAx>
      <c:valAx>
        <c:axId val="375658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660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BF-40AF-B159-1AD55CB6597D}"/>
            </c:ext>
          </c:extLst>
        </c:ser>
        <c:dLbls>
          <c:showLegendKey val="0"/>
          <c:showVal val="0"/>
          <c:showCatName val="0"/>
          <c:showSerName val="0"/>
          <c:showPercent val="0"/>
          <c:showBubbleSize val="0"/>
        </c:dLbls>
        <c:gapWidth val="180"/>
        <c:overlap val="-90"/>
        <c:axId val="375656656"/>
        <c:axId val="37565783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BF-40AF-B159-1AD55CB6597D}"/>
            </c:ext>
          </c:extLst>
        </c:ser>
        <c:dLbls>
          <c:showLegendKey val="0"/>
          <c:showVal val="0"/>
          <c:showCatName val="0"/>
          <c:showSerName val="0"/>
          <c:showPercent val="0"/>
          <c:showBubbleSize val="0"/>
        </c:dLbls>
        <c:marker val="1"/>
        <c:smooth val="0"/>
        <c:axId val="375656656"/>
        <c:axId val="375657832"/>
      </c:lineChart>
      <c:catAx>
        <c:axId val="375656656"/>
        <c:scaling>
          <c:orientation val="minMax"/>
        </c:scaling>
        <c:delete val="0"/>
        <c:axPos val="b"/>
        <c:numFmt formatCode="ge" sourceLinked="1"/>
        <c:majorTickMark val="none"/>
        <c:minorTickMark val="none"/>
        <c:tickLblPos val="none"/>
        <c:crossAx val="375657832"/>
        <c:crosses val="autoZero"/>
        <c:auto val="0"/>
        <c:lblAlgn val="ctr"/>
        <c:lblOffset val="100"/>
        <c:noMultiLvlLbl val="1"/>
      </c:catAx>
      <c:valAx>
        <c:axId val="375657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6566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A1-477A-8A8E-5EEEBC306D80}"/>
            </c:ext>
          </c:extLst>
        </c:ser>
        <c:dLbls>
          <c:showLegendKey val="0"/>
          <c:showVal val="0"/>
          <c:showCatName val="0"/>
          <c:showSerName val="0"/>
          <c:showPercent val="0"/>
          <c:showBubbleSize val="0"/>
        </c:dLbls>
        <c:gapWidth val="180"/>
        <c:overlap val="-90"/>
        <c:axId val="374862104"/>
        <c:axId val="37584124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A1-477A-8A8E-5EEEBC306D80}"/>
            </c:ext>
          </c:extLst>
        </c:ser>
        <c:dLbls>
          <c:showLegendKey val="0"/>
          <c:showVal val="0"/>
          <c:showCatName val="0"/>
          <c:showSerName val="0"/>
          <c:showPercent val="0"/>
          <c:showBubbleSize val="0"/>
        </c:dLbls>
        <c:marker val="1"/>
        <c:smooth val="0"/>
        <c:axId val="374862104"/>
        <c:axId val="375841248"/>
      </c:lineChart>
      <c:catAx>
        <c:axId val="374862104"/>
        <c:scaling>
          <c:orientation val="minMax"/>
        </c:scaling>
        <c:delete val="0"/>
        <c:axPos val="b"/>
        <c:numFmt formatCode="ge" sourceLinked="1"/>
        <c:majorTickMark val="none"/>
        <c:minorTickMark val="none"/>
        <c:tickLblPos val="none"/>
        <c:crossAx val="375841248"/>
        <c:crosses val="autoZero"/>
        <c:auto val="0"/>
        <c:lblAlgn val="ctr"/>
        <c:lblOffset val="100"/>
        <c:noMultiLvlLbl val="1"/>
      </c:catAx>
      <c:valAx>
        <c:axId val="37584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862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10.1</c:v>
                </c:pt>
                <c:pt idx="1">
                  <c:v>11.6</c:v>
                </c:pt>
                <c:pt idx="2">
                  <c:v>10.7</c:v>
                </c:pt>
                <c:pt idx="3">
                  <c:v>12.5</c:v>
                </c:pt>
                <c:pt idx="4">
                  <c:v>12.1</c:v>
                </c:pt>
              </c:numCache>
            </c:numRef>
          </c:val>
          <c:extLst xmlns:c16r2="http://schemas.microsoft.com/office/drawing/2015/06/chart">
            <c:ext xmlns:c16="http://schemas.microsoft.com/office/drawing/2014/chart" uri="{C3380CC4-5D6E-409C-BE32-E72D297353CC}">
              <c16:uniqueId val="{00000000-4B12-4723-BF33-BA28943B93C1}"/>
            </c:ext>
          </c:extLst>
        </c:ser>
        <c:dLbls>
          <c:showLegendKey val="0"/>
          <c:showVal val="0"/>
          <c:showCatName val="0"/>
          <c:showSerName val="0"/>
          <c:showPercent val="0"/>
          <c:showBubbleSize val="0"/>
        </c:dLbls>
        <c:gapWidth val="180"/>
        <c:overlap val="-90"/>
        <c:axId val="375841640"/>
        <c:axId val="37584673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xmlns:c16r2="http://schemas.microsoft.com/office/drawing/2015/06/chart">
            <c:ext xmlns:c16="http://schemas.microsoft.com/office/drawing/2014/chart" uri="{C3380CC4-5D6E-409C-BE32-E72D297353CC}">
              <c16:uniqueId val="{00000001-4B12-4723-BF33-BA28943B93C1}"/>
            </c:ext>
          </c:extLst>
        </c:ser>
        <c:dLbls>
          <c:showLegendKey val="0"/>
          <c:showVal val="0"/>
          <c:showCatName val="0"/>
          <c:showSerName val="0"/>
          <c:showPercent val="0"/>
          <c:showBubbleSize val="0"/>
        </c:dLbls>
        <c:marker val="1"/>
        <c:smooth val="0"/>
        <c:axId val="375841640"/>
        <c:axId val="375846736"/>
      </c:lineChart>
      <c:catAx>
        <c:axId val="375841640"/>
        <c:scaling>
          <c:orientation val="minMax"/>
        </c:scaling>
        <c:delete val="0"/>
        <c:axPos val="b"/>
        <c:numFmt formatCode="ge" sourceLinked="1"/>
        <c:majorTickMark val="none"/>
        <c:minorTickMark val="none"/>
        <c:tickLblPos val="none"/>
        <c:crossAx val="375846736"/>
        <c:crosses val="autoZero"/>
        <c:auto val="0"/>
        <c:lblAlgn val="ctr"/>
        <c:lblOffset val="100"/>
        <c:noMultiLvlLbl val="1"/>
      </c:catAx>
      <c:valAx>
        <c:axId val="37584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841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7.4</c:v>
                </c:pt>
                <c:pt idx="1">
                  <c:v>9.5</c:v>
                </c:pt>
                <c:pt idx="2">
                  <c:v>0</c:v>
                </c:pt>
                <c:pt idx="3">
                  <c:v>0</c:v>
                </c:pt>
                <c:pt idx="4">
                  <c:v>0</c:v>
                </c:pt>
              </c:numCache>
            </c:numRef>
          </c:val>
          <c:extLst xmlns:c16r2="http://schemas.microsoft.com/office/drawing/2015/06/chart">
            <c:ext xmlns:c16="http://schemas.microsoft.com/office/drawing/2014/chart" uri="{C3380CC4-5D6E-409C-BE32-E72D297353CC}">
              <c16:uniqueId val="{00000000-96E5-4E47-BFB7-86FF49A3E40D}"/>
            </c:ext>
          </c:extLst>
        </c:ser>
        <c:dLbls>
          <c:showLegendKey val="0"/>
          <c:showVal val="0"/>
          <c:showCatName val="0"/>
          <c:showSerName val="0"/>
          <c:showPercent val="0"/>
          <c:showBubbleSize val="0"/>
        </c:dLbls>
        <c:gapWidth val="180"/>
        <c:overlap val="-90"/>
        <c:axId val="375845560"/>
        <c:axId val="3758404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xmlns:c16r2="http://schemas.microsoft.com/office/drawing/2015/06/chart">
            <c:ext xmlns:c16="http://schemas.microsoft.com/office/drawing/2014/chart" uri="{C3380CC4-5D6E-409C-BE32-E72D297353CC}">
              <c16:uniqueId val="{00000001-96E5-4E47-BFB7-86FF49A3E40D}"/>
            </c:ext>
          </c:extLst>
        </c:ser>
        <c:dLbls>
          <c:showLegendKey val="0"/>
          <c:showVal val="0"/>
          <c:showCatName val="0"/>
          <c:showSerName val="0"/>
          <c:showPercent val="0"/>
          <c:showBubbleSize val="0"/>
        </c:dLbls>
        <c:marker val="1"/>
        <c:smooth val="0"/>
        <c:axId val="375845560"/>
        <c:axId val="375840464"/>
      </c:lineChart>
      <c:catAx>
        <c:axId val="375845560"/>
        <c:scaling>
          <c:orientation val="minMax"/>
        </c:scaling>
        <c:delete val="0"/>
        <c:axPos val="b"/>
        <c:numFmt formatCode="ge" sourceLinked="1"/>
        <c:majorTickMark val="none"/>
        <c:minorTickMark val="none"/>
        <c:tickLblPos val="none"/>
        <c:crossAx val="375840464"/>
        <c:crosses val="autoZero"/>
        <c:auto val="0"/>
        <c:lblAlgn val="ctr"/>
        <c:lblOffset val="100"/>
        <c:noMultiLvlLbl val="1"/>
      </c:catAx>
      <c:valAx>
        <c:axId val="37584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845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1268.9000000000001</c:v>
                </c:pt>
                <c:pt idx="1">
                  <c:v>1100.9000000000001</c:v>
                </c:pt>
                <c:pt idx="2">
                  <c:v>1196.0999999999999</c:v>
                </c:pt>
                <c:pt idx="3">
                  <c:v>957.2</c:v>
                </c:pt>
                <c:pt idx="4">
                  <c:v>913.4</c:v>
                </c:pt>
              </c:numCache>
            </c:numRef>
          </c:val>
          <c:extLst xmlns:c16r2="http://schemas.microsoft.com/office/drawing/2015/06/chart">
            <c:ext xmlns:c16="http://schemas.microsoft.com/office/drawing/2014/chart" uri="{C3380CC4-5D6E-409C-BE32-E72D297353CC}">
              <c16:uniqueId val="{00000000-151C-492D-9EFD-3CBDF1A5C2E6}"/>
            </c:ext>
          </c:extLst>
        </c:ser>
        <c:dLbls>
          <c:showLegendKey val="0"/>
          <c:showVal val="0"/>
          <c:showCatName val="0"/>
          <c:showSerName val="0"/>
          <c:showPercent val="0"/>
          <c:showBubbleSize val="0"/>
        </c:dLbls>
        <c:gapWidth val="180"/>
        <c:overlap val="-90"/>
        <c:axId val="375842816"/>
        <c:axId val="37584085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xmlns:c16r2="http://schemas.microsoft.com/office/drawing/2015/06/chart">
            <c:ext xmlns:c16="http://schemas.microsoft.com/office/drawing/2014/chart" uri="{C3380CC4-5D6E-409C-BE32-E72D297353CC}">
              <c16:uniqueId val="{00000001-151C-492D-9EFD-3CBDF1A5C2E6}"/>
            </c:ext>
          </c:extLst>
        </c:ser>
        <c:dLbls>
          <c:showLegendKey val="0"/>
          <c:showVal val="0"/>
          <c:showCatName val="0"/>
          <c:showSerName val="0"/>
          <c:showPercent val="0"/>
          <c:showBubbleSize val="0"/>
        </c:dLbls>
        <c:marker val="1"/>
        <c:smooth val="0"/>
        <c:axId val="375842816"/>
        <c:axId val="375840856"/>
      </c:lineChart>
      <c:catAx>
        <c:axId val="375842816"/>
        <c:scaling>
          <c:orientation val="minMax"/>
        </c:scaling>
        <c:delete val="0"/>
        <c:axPos val="b"/>
        <c:numFmt formatCode="ge" sourceLinked="1"/>
        <c:majorTickMark val="none"/>
        <c:minorTickMark val="none"/>
        <c:tickLblPos val="none"/>
        <c:crossAx val="375840856"/>
        <c:crosses val="autoZero"/>
        <c:auto val="0"/>
        <c:lblAlgn val="ctr"/>
        <c:lblOffset val="100"/>
        <c:noMultiLvlLbl val="1"/>
      </c:catAx>
      <c:valAx>
        <c:axId val="37584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84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7E-4B2C-817A-59FA3AB7B612}"/>
            </c:ext>
          </c:extLst>
        </c:ser>
        <c:dLbls>
          <c:showLegendKey val="0"/>
          <c:showVal val="0"/>
          <c:showCatName val="0"/>
          <c:showSerName val="0"/>
          <c:showPercent val="0"/>
          <c:showBubbleSize val="0"/>
        </c:dLbls>
        <c:gapWidth val="180"/>
        <c:overlap val="-90"/>
        <c:axId val="375847128"/>
        <c:axId val="3758459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7E-4B2C-817A-59FA3AB7B612}"/>
            </c:ext>
          </c:extLst>
        </c:ser>
        <c:dLbls>
          <c:showLegendKey val="0"/>
          <c:showVal val="0"/>
          <c:showCatName val="0"/>
          <c:showSerName val="0"/>
          <c:showPercent val="0"/>
          <c:showBubbleSize val="0"/>
        </c:dLbls>
        <c:marker val="1"/>
        <c:smooth val="0"/>
        <c:axId val="375847128"/>
        <c:axId val="375845952"/>
      </c:lineChart>
      <c:catAx>
        <c:axId val="375847128"/>
        <c:scaling>
          <c:orientation val="minMax"/>
        </c:scaling>
        <c:delete val="0"/>
        <c:axPos val="b"/>
        <c:numFmt formatCode="ge" sourceLinked="1"/>
        <c:majorTickMark val="none"/>
        <c:minorTickMark val="none"/>
        <c:tickLblPos val="none"/>
        <c:crossAx val="375845952"/>
        <c:crosses val="autoZero"/>
        <c:auto val="0"/>
        <c:lblAlgn val="ctr"/>
        <c:lblOffset val="100"/>
        <c:noMultiLvlLbl val="1"/>
      </c:catAx>
      <c:valAx>
        <c:axId val="375845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847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00-4443-A1D4-F3F1E0295FF8}"/>
            </c:ext>
          </c:extLst>
        </c:ser>
        <c:dLbls>
          <c:showLegendKey val="0"/>
          <c:showVal val="0"/>
          <c:showCatName val="0"/>
          <c:showSerName val="0"/>
          <c:showPercent val="0"/>
          <c:showBubbleSize val="0"/>
        </c:dLbls>
        <c:gapWidth val="180"/>
        <c:overlap val="-90"/>
        <c:axId val="180552488"/>
        <c:axId val="18055209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00-4443-A1D4-F3F1E0295FF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AE00-4443-A1D4-F3F1E0295FF8}"/>
            </c:ext>
          </c:extLst>
        </c:ser>
        <c:dLbls>
          <c:showLegendKey val="0"/>
          <c:showVal val="0"/>
          <c:showCatName val="0"/>
          <c:showSerName val="0"/>
          <c:showPercent val="0"/>
          <c:showBubbleSize val="0"/>
        </c:dLbls>
        <c:marker val="1"/>
        <c:smooth val="0"/>
        <c:axId val="180552488"/>
        <c:axId val="180552096"/>
      </c:lineChart>
      <c:catAx>
        <c:axId val="180552488"/>
        <c:scaling>
          <c:orientation val="minMax"/>
        </c:scaling>
        <c:delete val="0"/>
        <c:axPos val="b"/>
        <c:numFmt formatCode="ge" sourceLinked="1"/>
        <c:majorTickMark val="none"/>
        <c:minorTickMark val="none"/>
        <c:tickLblPos val="none"/>
        <c:crossAx val="180552096"/>
        <c:crosses val="autoZero"/>
        <c:auto val="0"/>
        <c:lblAlgn val="ctr"/>
        <c:lblOffset val="100"/>
        <c:noMultiLvlLbl val="1"/>
      </c:catAx>
      <c:valAx>
        <c:axId val="180552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552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F4E-462A-A97E-5C19C20A9629}"/>
            </c:ext>
          </c:extLst>
        </c:ser>
        <c:dLbls>
          <c:showLegendKey val="0"/>
          <c:showVal val="0"/>
          <c:showCatName val="0"/>
          <c:showSerName val="0"/>
          <c:showPercent val="0"/>
          <c:showBubbleSize val="0"/>
        </c:dLbls>
        <c:gapWidth val="180"/>
        <c:overlap val="-90"/>
        <c:axId val="375844776"/>
        <c:axId val="37584203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xmlns:c16r2="http://schemas.microsoft.com/office/drawing/2015/06/chart">
            <c:ext xmlns:c16="http://schemas.microsoft.com/office/drawing/2014/chart" uri="{C3380CC4-5D6E-409C-BE32-E72D297353CC}">
              <c16:uniqueId val="{00000001-8F4E-462A-A97E-5C19C20A9629}"/>
            </c:ext>
          </c:extLst>
        </c:ser>
        <c:dLbls>
          <c:showLegendKey val="0"/>
          <c:showVal val="0"/>
          <c:showCatName val="0"/>
          <c:showSerName val="0"/>
          <c:showPercent val="0"/>
          <c:showBubbleSize val="0"/>
        </c:dLbls>
        <c:marker val="1"/>
        <c:smooth val="0"/>
        <c:axId val="375844776"/>
        <c:axId val="375842032"/>
      </c:lineChart>
      <c:catAx>
        <c:axId val="375844776"/>
        <c:scaling>
          <c:orientation val="minMax"/>
        </c:scaling>
        <c:delete val="0"/>
        <c:axPos val="b"/>
        <c:numFmt formatCode="ge" sourceLinked="1"/>
        <c:majorTickMark val="none"/>
        <c:minorTickMark val="none"/>
        <c:tickLblPos val="none"/>
        <c:crossAx val="375842032"/>
        <c:crosses val="autoZero"/>
        <c:auto val="0"/>
        <c:lblAlgn val="ctr"/>
        <c:lblOffset val="100"/>
        <c:noMultiLvlLbl val="1"/>
      </c:catAx>
      <c:valAx>
        <c:axId val="37584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844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12994.5</c:v>
                </c:pt>
                <c:pt idx="1">
                  <c:v>12000</c:v>
                </c:pt>
                <c:pt idx="2">
                  <c:v>12328.1</c:v>
                </c:pt>
                <c:pt idx="3">
                  <c:v>39350.800000000003</c:v>
                </c:pt>
                <c:pt idx="4">
                  <c:v>42741.9</c:v>
                </c:pt>
              </c:numCache>
            </c:numRef>
          </c:val>
          <c:extLst xmlns:c16r2="http://schemas.microsoft.com/office/drawing/2015/06/chart">
            <c:ext xmlns:c16="http://schemas.microsoft.com/office/drawing/2014/chart" uri="{C3380CC4-5D6E-409C-BE32-E72D297353CC}">
              <c16:uniqueId val="{00000000-C5B2-4C33-A603-25833CD53A4C}"/>
            </c:ext>
          </c:extLst>
        </c:ser>
        <c:dLbls>
          <c:showLegendKey val="0"/>
          <c:showVal val="0"/>
          <c:showCatName val="0"/>
          <c:showSerName val="0"/>
          <c:showPercent val="0"/>
          <c:showBubbleSize val="0"/>
        </c:dLbls>
        <c:gapWidth val="180"/>
        <c:overlap val="-90"/>
        <c:axId val="180554840"/>
        <c:axId val="18055523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C5B2-4C33-A603-25833CD53A4C}"/>
            </c:ext>
          </c:extLst>
        </c:ser>
        <c:dLbls>
          <c:showLegendKey val="0"/>
          <c:showVal val="0"/>
          <c:showCatName val="0"/>
          <c:showSerName val="0"/>
          <c:showPercent val="0"/>
          <c:showBubbleSize val="0"/>
        </c:dLbls>
        <c:marker val="1"/>
        <c:smooth val="0"/>
        <c:axId val="180554840"/>
        <c:axId val="180555232"/>
      </c:lineChart>
      <c:catAx>
        <c:axId val="180554840"/>
        <c:scaling>
          <c:orientation val="minMax"/>
        </c:scaling>
        <c:delete val="0"/>
        <c:axPos val="b"/>
        <c:numFmt formatCode="ge" sourceLinked="1"/>
        <c:majorTickMark val="none"/>
        <c:minorTickMark val="none"/>
        <c:tickLblPos val="none"/>
        <c:crossAx val="180555232"/>
        <c:crosses val="autoZero"/>
        <c:auto val="0"/>
        <c:lblAlgn val="ctr"/>
        <c:lblOffset val="100"/>
        <c:noMultiLvlLbl val="1"/>
      </c:catAx>
      <c:valAx>
        <c:axId val="180555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554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32225</c:v>
                </c:pt>
                <c:pt idx="1">
                  <c:v>21794</c:v>
                </c:pt>
                <c:pt idx="2">
                  <c:v>20062</c:v>
                </c:pt>
                <c:pt idx="3">
                  <c:v>24983</c:v>
                </c:pt>
                <c:pt idx="4">
                  <c:v>22727</c:v>
                </c:pt>
              </c:numCache>
            </c:numRef>
          </c:val>
          <c:extLst xmlns:c16r2="http://schemas.microsoft.com/office/drawing/2015/06/chart">
            <c:ext xmlns:c16="http://schemas.microsoft.com/office/drawing/2014/chart" uri="{C3380CC4-5D6E-409C-BE32-E72D297353CC}">
              <c16:uniqueId val="{00000000-E560-4859-BC85-E95382465951}"/>
            </c:ext>
          </c:extLst>
        </c:ser>
        <c:dLbls>
          <c:showLegendKey val="0"/>
          <c:showVal val="0"/>
          <c:showCatName val="0"/>
          <c:showSerName val="0"/>
          <c:showPercent val="0"/>
          <c:showBubbleSize val="0"/>
        </c:dLbls>
        <c:gapWidth val="180"/>
        <c:overlap val="-90"/>
        <c:axId val="180556016"/>
        <c:axId val="37473448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E560-4859-BC85-E95382465951}"/>
            </c:ext>
          </c:extLst>
        </c:ser>
        <c:dLbls>
          <c:showLegendKey val="0"/>
          <c:showVal val="0"/>
          <c:showCatName val="0"/>
          <c:showSerName val="0"/>
          <c:showPercent val="0"/>
          <c:showBubbleSize val="0"/>
        </c:dLbls>
        <c:marker val="1"/>
        <c:smooth val="0"/>
        <c:axId val="180556016"/>
        <c:axId val="374734480"/>
      </c:lineChart>
      <c:catAx>
        <c:axId val="180556016"/>
        <c:scaling>
          <c:orientation val="minMax"/>
        </c:scaling>
        <c:delete val="0"/>
        <c:axPos val="b"/>
        <c:numFmt formatCode="ge" sourceLinked="1"/>
        <c:majorTickMark val="none"/>
        <c:minorTickMark val="none"/>
        <c:tickLblPos val="none"/>
        <c:crossAx val="374734480"/>
        <c:crosses val="autoZero"/>
        <c:auto val="0"/>
        <c:lblAlgn val="ctr"/>
        <c:lblOffset val="100"/>
        <c:noMultiLvlLbl val="1"/>
      </c:catAx>
      <c:valAx>
        <c:axId val="3747344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556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10.1</c:v>
                </c:pt>
                <c:pt idx="1">
                  <c:v>11.6</c:v>
                </c:pt>
                <c:pt idx="2">
                  <c:v>10.7</c:v>
                </c:pt>
                <c:pt idx="3">
                  <c:v>12.5</c:v>
                </c:pt>
                <c:pt idx="4">
                  <c:v>12.1</c:v>
                </c:pt>
              </c:numCache>
            </c:numRef>
          </c:val>
          <c:extLst xmlns:c16r2="http://schemas.microsoft.com/office/drawing/2015/06/chart">
            <c:ext xmlns:c16="http://schemas.microsoft.com/office/drawing/2014/chart" uri="{C3380CC4-5D6E-409C-BE32-E72D297353CC}">
              <c16:uniqueId val="{00000000-6A4D-4855-B283-117A4A135087}"/>
            </c:ext>
          </c:extLst>
        </c:ser>
        <c:dLbls>
          <c:showLegendKey val="0"/>
          <c:showVal val="0"/>
          <c:showCatName val="0"/>
          <c:showSerName val="0"/>
          <c:showPercent val="0"/>
          <c:showBubbleSize val="0"/>
        </c:dLbls>
        <c:gapWidth val="180"/>
        <c:overlap val="-90"/>
        <c:axId val="374736440"/>
        <c:axId val="37473996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6A4D-4855-B283-117A4A135087}"/>
            </c:ext>
          </c:extLst>
        </c:ser>
        <c:dLbls>
          <c:showLegendKey val="0"/>
          <c:showVal val="0"/>
          <c:showCatName val="0"/>
          <c:showSerName val="0"/>
          <c:showPercent val="0"/>
          <c:showBubbleSize val="0"/>
        </c:dLbls>
        <c:marker val="1"/>
        <c:smooth val="0"/>
        <c:axId val="374736440"/>
        <c:axId val="374739968"/>
      </c:lineChart>
      <c:catAx>
        <c:axId val="374736440"/>
        <c:scaling>
          <c:orientation val="minMax"/>
        </c:scaling>
        <c:delete val="0"/>
        <c:axPos val="b"/>
        <c:numFmt formatCode="ge" sourceLinked="1"/>
        <c:majorTickMark val="none"/>
        <c:minorTickMark val="none"/>
        <c:tickLblPos val="none"/>
        <c:crossAx val="374739968"/>
        <c:crosses val="autoZero"/>
        <c:auto val="0"/>
        <c:lblAlgn val="ctr"/>
        <c:lblOffset val="100"/>
        <c:noMultiLvlLbl val="1"/>
      </c:catAx>
      <c:valAx>
        <c:axId val="37473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36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7.4</c:v>
                </c:pt>
                <c:pt idx="1">
                  <c:v>9.5</c:v>
                </c:pt>
                <c:pt idx="2">
                  <c:v>0</c:v>
                </c:pt>
                <c:pt idx="3">
                  <c:v>0</c:v>
                </c:pt>
                <c:pt idx="4">
                  <c:v>0</c:v>
                </c:pt>
              </c:numCache>
            </c:numRef>
          </c:val>
          <c:extLst xmlns:c16r2="http://schemas.microsoft.com/office/drawing/2015/06/chart">
            <c:ext xmlns:c16="http://schemas.microsoft.com/office/drawing/2014/chart" uri="{C3380CC4-5D6E-409C-BE32-E72D297353CC}">
              <c16:uniqueId val="{00000000-089D-4DC1-B572-1BC2D6CDA0F2}"/>
            </c:ext>
          </c:extLst>
        </c:ser>
        <c:dLbls>
          <c:showLegendKey val="0"/>
          <c:showVal val="0"/>
          <c:showCatName val="0"/>
          <c:showSerName val="0"/>
          <c:showPercent val="0"/>
          <c:showBubbleSize val="0"/>
        </c:dLbls>
        <c:gapWidth val="180"/>
        <c:overlap val="-90"/>
        <c:axId val="374741144"/>
        <c:axId val="37474153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089D-4DC1-B572-1BC2D6CDA0F2}"/>
            </c:ext>
          </c:extLst>
        </c:ser>
        <c:dLbls>
          <c:showLegendKey val="0"/>
          <c:showVal val="0"/>
          <c:showCatName val="0"/>
          <c:showSerName val="0"/>
          <c:showPercent val="0"/>
          <c:showBubbleSize val="0"/>
        </c:dLbls>
        <c:marker val="1"/>
        <c:smooth val="0"/>
        <c:axId val="374741144"/>
        <c:axId val="374741536"/>
      </c:lineChart>
      <c:catAx>
        <c:axId val="374741144"/>
        <c:scaling>
          <c:orientation val="minMax"/>
        </c:scaling>
        <c:delete val="0"/>
        <c:axPos val="b"/>
        <c:numFmt formatCode="ge" sourceLinked="1"/>
        <c:majorTickMark val="none"/>
        <c:minorTickMark val="none"/>
        <c:tickLblPos val="none"/>
        <c:crossAx val="374741536"/>
        <c:crosses val="autoZero"/>
        <c:auto val="0"/>
        <c:lblAlgn val="ctr"/>
        <c:lblOffset val="100"/>
        <c:noMultiLvlLbl val="1"/>
      </c:catAx>
      <c:valAx>
        <c:axId val="37474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41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1268.9000000000001</c:v>
                </c:pt>
                <c:pt idx="1">
                  <c:v>1100.9000000000001</c:v>
                </c:pt>
                <c:pt idx="2">
                  <c:v>1196.0999999999999</c:v>
                </c:pt>
                <c:pt idx="3">
                  <c:v>957.2</c:v>
                </c:pt>
                <c:pt idx="4">
                  <c:v>913.4</c:v>
                </c:pt>
              </c:numCache>
            </c:numRef>
          </c:val>
          <c:extLst xmlns:c16r2="http://schemas.microsoft.com/office/drawing/2015/06/chart">
            <c:ext xmlns:c16="http://schemas.microsoft.com/office/drawing/2014/chart" uri="{C3380CC4-5D6E-409C-BE32-E72D297353CC}">
              <c16:uniqueId val="{00000000-D943-4CFF-B1CF-0B7DAFF0579B}"/>
            </c:ext>
          </c:extLst>
        </c:ser>
        <c:dLbls>
          <c:showLegendKey val="0"/>
          <c:showVal val="0"/>
          <c:showCatName val="0"/>
          <c:showSerName val="0"/>
          <c:showPercent val="0"/>
          <c:showBubbleSize val="0"/>
        </c:dLbls>
        <c:gapWidth val="180"/>
        <c:overlap val="-90"/>
        <c:axId val="374734872"/>
        <c:axId val="37473722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D943-4CFF-B1CF-0B7DAFF0579B}"/>
            </c:ext>
          </c:extLst>
        </c:ser>
        <c:dLbls>
          <c:showLegendKey val="0"/>
          <c:showVal val="0"/>
          <c:showCatName val="0"/>
          <c:showSerName val="0"/>
          <c:showPercent val="0"/>
          <c:showBubbleSize val="0"/>
        </c:dLbls>
        <c:marker val="1"/>
        <c:smooth val="0"/>
        <c:axId val="374734872"/>
        <c:axId val="374737224"/>
      </c:lineChart>
      <c:catAx>
        <c:axId val="374734872"/>
        <c:scaling>
          <c:orientation val="minMax"/>
        </c:scaling>
        <c:delete val="0"/>
        <c:axPos val="b"/>
        <c:numFmt formatCode="ge" sourceLinked="1"/>
        <c:majorTickMark val="none"/>
        <c:minorTickMark val="none"/>
        <c:tickLblPos val="none"/>
        <c:crossAx val="374737224"/>
        <c:crosses val="autoZero"/>
        <c:auto val="0"/>
        <c:lblAlgn val="ctr"/>
        <c:lblOffset val="100"/>
        <c:noMultiLvlLbl val="1"/>
      </c:catAx>
      <c:valAx>
        <c:axId val="374737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34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23-4F9C-A913-4741775AF61C}"/>
            </c:ext>
          </c:extLst>
        </c:ser>
        <c:dLbls>
          <c:showLegendKey val="0"/>
          <c:showVal val="0"/>
          <c:showCatName val="0"/>
          <c:showSerName val="0"/>
          <c:showPercent val="0"/>
          <c:showBubbleSize val="0"/>
        </c:dLbls>
        <c:gapWidth val="180"/>
        <c:overlap val="-90"/>
        <c:axId val="374740752"/>
        <c:axId val="37473879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23-4F9C-A913-4741775AF61C}"/>
            </c:ext>
          </c:extLst>
        </c:ser>
        <c:dLbls>
          <c:showLegendKey val="0"/>
          <c:showVal val="0"/>
          <c:showCatName val="0"/>
          <c:showSerName val="0"/>
          <c:showPercent val="0"/>
          <c:showBubbleSize val="0"/>
        </c:dLbls>
        <c:marker val="1"/>
        <c:smooth val="0"/>
        <c:axId val="374740752"/>
        <c:axId val="374738792"/>
      </c:lineChart>
      <c:catAx>
        <c:axId val="374740752"/>
        <c:scaling>
          <c:orientation val="minMax"/>
        </c:scaling>
        <c:delete val="0"/>
        <c:axPos val="b"/>
        <c:numFmt formatCode="ge" sourceLinked="1"/>
        <c:majorTickMark val="none"/>
        <c:minorTickMark val="none"/>
        <c:tickLblPos val="none"/>
        <c:crossAx val="374738792"/>
        <c:crosses val="autoZero"/>
        <c:auto val="0"/>
        <c:lblAlgn val="ctr"/>
        <c:lblOffset val="100"/>
        <c:noMultiLvlLbl val="1"/>
      </c:catAx>
      <c:valAx>
        <c:axId val="374738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7474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01298" y="12140045"/>
          <a:ext cx="5182453" cy="2893989"/>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01298" y="15188046"/>
          <a:ext cx="5182453" cy="288965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01298" y="18249034"/>
          <a:ext cx="5182453" cy="288965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01298" y="21292705"/>
          <a:ext cx="5182453" cy="288966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01298" y="24303183"/>
          <a:ext cx="5182453" cy="288965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877108" y="12140045"/>
          <a:ext cx="5191977" cy="2893989"/>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877108" y="15188046"/>
          <a:ext cx="5191977" cy="288965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877108" y="18249034"/>
          <a:ext cx="5191977" cy="288965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877108" y="21292705"/>
          <a:ext cx="5191977" cy="288966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877108" y="24303183"/>
          <a:ext cx="5191977" cy="288965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731269"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731269"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731269"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731269"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731269"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64295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64295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64295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64295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64295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8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8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8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8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8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89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89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89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89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89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89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90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90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90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90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90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905"/>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90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907"/>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908"/>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909"/>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910"/>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911"/>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912"/>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913"/>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914"/>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915"/>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916"/>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917"/>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918"/>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919"/>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920"/>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921"/>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922"/>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923"/>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924"/>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925"/>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926"/>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927"/>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928"/>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929"/>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930"/>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931"/>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932"/>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933"/>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934"/>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935"/>
                </a:ext>
              </a:extLst>
            </xdr:cNvPicPr>
          </xdr:nvPicPr>
          <xdr:blipFill>
            <a:blip xmlns:r="http://schemas.openxmlformats.org/officeDocument/2006/relationships" r:embed="rId5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936"/>
                </a:ext>
              </a:extLst>
            </xdr:cNvPicPr>
          </xdr:nvPicPr>
          <xdr:blipFill>
            <a:blip xmlns:r="http://schemas.openxmlformats.org/officeDocument/2006/relationships" r:embed="rId5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C21" sqref="C2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鳥取市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305</v>
      </c>
      <c r="T3" s="132"/>
      <c r="U3" s="132"/>
      <c r="V3" s="132"/>
      <c r="W3" s="132"/>
      <c r="X3" s="132"/>
      <c r="Y3" s="132"/>
      <c r="Z3" s="132"/>
      <c r="AA3" s="132"/>
      <c r="AB3" s="132"/>
      <c r="AC3" s="132"/>
      <c r="AD3" s="132"/>
      <c r="AE3" s="132"/>
      <c r="AF3" s="132"/>
      <c r="AG3" s="132"/>
      <c r="AH3" s="133"/>
      <c r="AI3" s="1"/>
      <c r="AJ3" s="1"/>
      <c r="AK3" s="118" t="s">
        <v>306</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541</v>
      </c>
      <c r="G15" s="171"/>
      <c r="H15" s="171">
        <f>データ!AM6</f>
        <v>622</v>
      </c>
      <c r="I15" s="171"/>
      <c r="J15" s="171">
        <f>データ!AN6</f>
        <v>573</v>
      </c>
      <c r="K15" s="171"/>
      <c r="L15" s="171">
        <f>データ!AO6</f>
        <v>667</v>
      </c>
      <c r="M15" s="171"/>
      <c r="N15" s="172">
        <f>データ!AP6</f>
        <v>647</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541</v>
      </c>
      <c r="G16" s="177"/>
      <c r="H16" s="177">
        <f>データ!AR6</f>
        <v>622</v>
      </c>
      <c r="I16" s="177"/>
      <c r="J16" s="177">
        <f>データ!AS6</f>
        <v>573</v>
      </c>
      <c r="K16" s="177"/>
      <c r="L16" s="177">
        <f>データ!AT6</f>
        <v>667</v>
      </c>
      <c r="M16" s="177"/>
      <c r="N16" s="166">
        <f>データ!AU6</f>
        <v>647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27987</v>
      </c>
      <c r="J19" s="180"/>
      <c r="K19" s="180"/>
      <c r="L19" s="180">
        <f>データ!AX6</f>
        <v>27987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307</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304</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pjjZ0QMl9hODdsamTdiL5TD+7RgA4wviW9isY2V43DlWKqWcViZyq6waBae5+NIHU5p6EVVLhEqQ4CGUtg3sQA==" saltValue="THaL4cP6+glCsdTyNqk1k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7.5" x14ac:dyDescent="0.15">
      <c r="A6" s="49" t="s">
        <v>114</v>
      </c>
      <c r="B6" s="67" t="str">
        <f>B7</f>
        <v>2018</v>
      </c>
      <c r="C6" s="67" t="str">
        <f t="shared" ref="C6:AX6" si="6">C7</f>
        <v>312011</v>
      </c>
      <c r="D6" s="67" t="str">
        <f t="shared" si="6"/>
        <v>47</v>
      </c>
      <c r="E6" s="67" t="str">
        <f t="shared" si="6"/>
        <v>04</v>
      </c>
      <c r="F6" s="67" t="str">
        <f t="shared" si="6"/>
        <v>0</v>
      </c>
      <c r="G6" s="67" t="str">
        <f t="shared" si="6"/>
        <v>000</v>
      </c>
      <c r="H6" s="67" t="str">
        <f t="shared" si="6"/>
        <v>鳥取県　鳥取市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令和16年3月31日　鳥取市青谷町いかり原太陽光発電所</v>
      </c>
      <c r="S6" s="71" t="str">
        <f t="shared" si="6"/>
        <v>令和16年3月31日　鳥取市青谷町いかり原太陽光発電所</v>
      </c>
      <c r="T6" s="67" t="str">
        <f t="shared" si="6"/>
        <v>無</v>
      </c>
      <c r="U6" s="71" t="str">
        <f t="shared" si="6"/>
        <v>とっとり市民電力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541</v>
      </c>
      <c r="AM6" s="69">
        <f t="shared" si="6"/>
        <v>622</v>
      </c>
      <c r="AN6" s="69">
        <f t="shared" si="6"/>
        <v>573</v>
      </c>
      <c r="AO6" s="69">
        <f t="shared" si="6"/>
        <v>667</v>
      </c>
      <c r="AP6" s="69">
        <f t="shared" si="6"/>
        <v>647</v>
      </c>
      <c r="AQ6" s="69">
        <f t="shared" si="6"/>
        <v>541</v>
      </c>
      <c r="AR6" s="69">
        <f t="shared" si="6"/>
        <v>622</v>
      </c>
      <c r="AS6" s="69">
        <f t="shared" si="6"/>
        <v>573</v>
      </c>
      <c r="AT6" s="69">
        <f t="shared" si="6"/>
        <v>667</v>
      </c>
      <c r="AU6" s="69">
        <f t="shared" si="6"/>
        <v>647</v>
      </c>
      <c r="AV6" s="69" t="str">
        <f t="shared" si="6"/>
        <v>-</v>
      </c>
      <c r="AW6" s="69">
        <f t="shared" si="6"/>
        <v>27987</v>
      </c>
      <c r="AX6" s="69">
        <f t="shared" si="6"/>
        <v>27987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1</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v>541</v>
      </c>
      <c r="AM7" s="80">
        <v>622</v>
      </c>
      <c r="AN7" s="80">
        <v>573</v>
      </c>
      <c r="AO7" s="80">
        <v>667</v>
      </c>
      <c r="AP7" s="80">
        <v>647</v>
      </c>
      <c r="AQ7" s="80">
        <v>541</v>
      </c>
      <c r="AR7" s="80">
        <v>622</v>
      </c>
      <c r="AS7" s="80">
        <v>573</v>
      </c>
      <c r="AT7" s="80">
        <v>667</v>
      </c>
      <c r="AU7" s="80">
        <v>647</v>
      </c>
      <c r="AV7" s="80" t="s">
        <v>126</v>
      </c>
      <c r="AW7" s="80">
        <v>27987</v>
      </c>
      <c r="AX7" s="80">
        <v>27987</v>
      </c>
      <c r="AY7" s="83">
        <v>531</v>
      </c>
      <c r="AZ7" s="83">
        <v>360.3</v>
      </c>
      <c r="BA7" s="83">
        <v>350.5</v>
      </c>
      <c r="BB7" s="83">
        <v>109.9</v>
      </c>
      <c r="BC7" s="83">
        <v>101.2</v>
      </c>
      <c r="BD7" s="83">
        <v>124.4</v>
      </c>
      <c r="BE7" s="83">
        <v>118.8</v>
      </c>
      <c r="BF7" s="83">
        <v>88.8</v>
      </c>
      <c r="BG7" s="83">
        <v>121.3</v>
      </c>
      <c r="BH7" s="83">
        <v>123.2</v>
      </c>
      <c r="BI7" s="83">
        <v>100</v>
      </c>
      <c r="BJ7" s="83">
        <v>868.2</v>
      </c>
      <c r="BK7" s="83">
        <v>527.29999999999995</v>
      </c>
      <c r="BL7" s="83">
        <v>526.70000000000005</v>
      </c>
      <c r="BM7" s="83">
        <v>746</v>
      </c>
      <c r="BN7" s="83">
        <v>531.1</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12994.5</v>
      </c>
      <c r="CG7" s="83">
        <v>12000</v>
      </c>
      <c r="CH7" s="83">
        <v>12328.1</v>
      </c>
      <c r="CI7" s="83">
        <v>39350.800000000003</v>
      </c>
      <c r="CJ7" s="83">
        <v>42741.9</v>
      </c>
      <c r="CK7" s="83">
        <v>17642.5</v>
      </c>
      <c r="CL7" s="83">
        <v>18815.8</v>
      </c>
      <c r="CM7" s="83">
        <v>22847.9</v>
      </c>
      <c r="CN7" s="83">
        <v>19199</v>
      </c>
      <c r="CO7" s="83">
        <v>19830.400000000001</v>
      </c>
      <c r="CP7" s="80">
        <v>32225</v>
      </c>
      <c r="CQ7" s="80">
        <v>21794</v>
      </c>
      <c r="CR7" s="80">
        <v>20062</v>
      </c>
      <c r="CS7" s="80">
        <v>24983</v>
      </c>
      <c r="CT7" s="80">
        <v>22727</v>
      </c>
      <c r="CU7" s="80">
        <v>58539</v>
      </c>
      <c r="CV7" s="80">
        <v>37685</v>
      </c>
      <c r="CW7" s="80">
        <v>2390</v>
      </c>
      <c r="CX7" s="80">
        <v>32739</v>
      </c>
      <c r="CY7" s="80">
        <v>34140</v>
      </c>
      <c r="CZ7" s="80">
        <v>610</v>
      </c>
      <c r="DA7" s="83">
        <v>10.1</v>
      </c>
      <c r="DB7" s="83">
        <v>11.6</v>
      </c>
      <c r="DC7" s="83">
        <v>10.7</v>
      </c>
      <c r="DD7" s="83">
        <v>12.5</v>
      </c>
      <c r="DE7" s="83">
        <v>12.1</v>
      </c>
      <c r="DF7" s="83">
        <v>33.9</v>
      </c>
      <c r="DG7" s="83">
        <v>31</v>
      </c>
      <c r="DH7" s="83">
        <v>34.700000000000003</v>
      </c>
      <c r="DI7" s="83">
        <v>30</v>
      </c>
      <c r="DJ7" s="83">
        <v>30.2</v>
      </c>
      <c r="DK7" s="83">
        <v>7.4</v>
      </c>
      <c r="DL7" s="83">
        <v>9.5</v>
      </c>
      <c r="DM7" s="83">
        <v>0</v>
      </c>
      <c r="DN7" s="83">
        <v>0</v>
      </c>
      <c r="DO7" s="83">
        <v>0</v>
      </c>
      <c r="DP7" s="83">
        <v>14.6</v>
      </c>
      <c r="DQ7" s="83">
        <v>17.5</v>
      </c>
      <c r="DR7" s="83">
        <v>14.4</v>
      </c>
      <c r="DS7" s="83">
        <v>11.8</v>
      </c>
      <c r="DT7" s="83">
        <v>14.2</v>
      </c>
      <c r="DU7" s="83">
        <v>1268.9000000000001</v>
      </c>
      <c r="DV7" s="83">
        <v>1100.9000000000001</v>
      </c>
      <c r="DW7" s="83">
        <v>1196.0999999999999</v>
      </c>
      <c r="DX7" s="83">
        <v>957.2</v>
      </c>
      <c r="DY7" s="83">
        <v>913.4</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72.5</v>
      </c>
      <c r="EU7" s="83">
        <v>75.599999999999994</v>
      </c>
      <c r="EV7" s="83">
        <v>78.8</v>
      </c>
      <c r="EW7" s="83">
        <v>87.3</v>
      </c>
      <c r="EX7" s="83">
        <v>82.1</v>
      </c>
      <c r="EY7" s="80" t="s">
        <v>126</v>
      </c>
      <c r="EZ7" s="83" t="s">
        <v>126</v>
      </c>
      <c r="FA7" s="83" t="s">
        <v>126</v>
      </c>
      <c r="FB7" s="83" t="s">
        <v>126</v>
      </c>
      <c r="FC7" s="83" t="s">
        <v>126</v>
      </c>
      <c r="FD7" s="83" t="s">
        <v>126</v>
      </c>
      <c r="FE7" s="83">
        <v>56.1</v>
      </c>
      <c r="FF7" s="83">
        <v>61.8</v>
      </c>
      <c r="FG7" s="83">
        <v>61.6</v>
      </c>
      <c r="FH7" s="83">
        <v>57.7</v>
      </c>
      <c r="FI7" s="83">
        <v>57.6</v>
      </c>
      <c r="FJ7" s="83" t="s">
        <v>126</v>
      </c>
      <c r="FK7" s="83" t="s">
        <v>126</v>
      </c>
      <c r="FL7" s="83" t="s">
        <v>126</v>
      </c>
      <c r="FM7" s="83" t="s">
        <v>126</v>
      </c>
      <c r="FN7" s="83" t="s">
        <v>126</v>
      </c>
      <c r="FO7" s="83">
        <v>16.7</v>
      </c>
      <c r="FP7" s="83">
        <v>8.6999999999999993</v>
      </c>
      <c r="FQ7" s="83">
        <v>6.4</v>
      </c>
      <c r="FR7" s="83">
        <v>5.4</v>
      </c>
      <c r="FS7" s="83">
        <v>8.6999999999999993</v>
      </c>
      <c r="FT7" s="83" t="s">
        <v>126</v>
      </c>
      <c r="FU7" s="83" t="s">
        <v>126</v>
      </c>
      <c r="FV7" s="83" t="s">
        <v>126</v>
      </c>
      <c r="FW7" s="83" t="s">
        <v>126</v>
      </c>
      <c r="FX7" s="83" t="s">
        <v>126</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t="s">
        <v>126</v>
      </c>
      <c r="IX7" s="83" t="s">
        <v>126</v>
      </c>
      <c r="IY7" s="83" t="s">
        <v>126</v>
      </c>
      <c r="IZ7" s="83" t="s">
        <v>126</v>
      </c>
      <c r="JA7" s="83" t="s">
        <v>126</v>
      </c>
      <c r="JB7" s="83" t="s">
        <v>126</v>
      </c>
      <c r="JC7" s="83">
        <v>18.5</v>
      </c>
      <c r="JD7" s="83">
        <v>16.100000000000001</v>
      </c>
      <c r="JE7" s="83">
        <v>19.600000000000001</v>
      </c>
      <c r="JF7" s="83">
        <v>17.899999999999999</v>
      </c>
      <c r="JG7" s="83">
        <v>16.399999999999999</v>
      </c>
      <c r="JH7" s="83" t="s">
        <v>126</v>
      </c>
      <c r="JI7" s="83" t="s">
        <v>126</v>
      </c>
      <c r="JJ7" s="83" t="s">
        <v>126</v>
      </c>
      <c r="JK7" s="83" t="s">
        <v>126</v>
      </c>
      <c r="JL7" s="83" t="s">
        <v>126</v>
      </c>
      <c r="JM7" s="83">
        <v>46.6</v>
      </c>
      <c r="JN7" s="83">
        <v>48.3</v>
      </c>
      <c r="JO7" s="83">
        <v>48.2</v>
      </c>
      <c r="JP7" s="83">
        <v>34.5</v>
      </c>
      <c r="JQ7" s="83">
        <v>45.8</v>
      </c>
      <c r="JR7" s="83" t="s">
        <v>126</v>
      </c>
      <c r="JS7" s="83" t="s">
        <v>126</v>
      </c>
      <c r="JT7" s="83" t="s">
        <v>126</v>
      </c>
      <c r="JU7" s="83" t="s">
        <v>126</v>
      </c>
      <c r="JV7" s="83" t="s">
        <v>126</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98.4</v>
      </c>
      <c r="KR7" s="83">
        <v>98.4</v>
      </c>
      <c r="KS7" s="83">
        <v>99.1</v>
      </c>
      <c r="KT7" s="83">
        <v>98.8</v>
      </c>
      <c r="KU7" s="83">
        <v>94.9</v>
      </c>
      <c r="KV7" s="80">
        <v>610</v>
      </c>
      <c r="KW7" s="83">
        <v>10.1</v>
      </c>
      <c r="KX7" s="83">
        <v>11.6</v>
      </c>
      <c r="KY7" s="83">
        <v>10.7</v>
      </c>
      <c r="KZ7" s="83">
        <v>12.5</v>
      </c>
      <c r="LA7" s="83">
        <v>12.1</v>
      </c>
      <c r="LB7" s="83">
        <v>13.7</v>
      </c>
      <c r="LC7" s="83">
        <v>12</v>
      </c>
      <c r="LD7" s="83">
        <v>14.5</v>
      </c>
      <c r="LE7" s="83">
        <v>14.9</v>
      </c>
      <c r="LF7" s="83">
        <v>15.2</v>
      </c>
      <c r="LG7" s="83">
        <v>7.4</v>
      </c>
      <c r="LH7" s="83">
        <v>9.5</v>
      </c>
      <c r="LI7" s="83">
        <v>0</v>
      </c>
      <c r="LJ7" s="83">
        <v>0</v>
      </c>
      <c r="LK7" s="83">
        <v>0</v>
      </c>
      <c r="LL7" s="83">
        <v>2.5</v>
      </c>
      <c r="LM7" s="83">
        <v>0.3</v>
      </c>
      <c r="LN7" s="83">
        <v>0.3</v>
      </c>
      <c r="LO7" s="83">
        <v>0.3</v>
      </c>
      <c r="LP7" s="83">
        <v>0.7</v>
      </c>
      <c r="LQ7" s="83">
        <v>1268.9000000000001</v>
      </c>
      <c r="LR7" s="83">
        <v>1100.9000000000001</v>
      </c>
      <c r="LS7" s="83">
        <v>1196.0999999999999</v>
      </c>
      <c r="LT7" s="83">
        <v>957.2</v>
      </c>
      <c r="LU7" s="83">
        <v>913.4</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v>100</v>
      </c>
      <c r="ML7" s="83">
        <v>100</v>
      </c>
      <c r="MM7" s="83">
        <v>100</v>
      </c>
      <c r="MN7" s="83">
        <v>100</v>
      </c>
      <c r="MO7" s="83">
        <v>100</v>
      </c>
      <c r="MP7" s="83">
        <v>100</v>
      </c>
      <c r="MQ7" s="83">
        <v>98.2</v>
      </c>
      <c r="MR7" s="83">
        <v>98.8</v>
      </c>
      <c r="MS7" s="83">
        <v>98.3</v>
      </c>
      <c r="MT7" s="83">
        <v>98.7</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（最大出力合計610kW）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（最大出力合計610kW）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531</v>
      </c>
      <c r="AZ11" s="95">
        <f>AZ7</f>
        <v>360.3</v>
      </c>
      <c r="BA11" s="95">
        <f>BA7</f>
        <v>350.5</v>
      </c>
      <c r="BB11" s="95">
        <f>BB7</f>
        <v>109.9</v>
      </c>
      <c r="BC11" s="95">
        <f>BC7</f>
        <v>101.2</v>
      </c>
      <c r="BD11" s="84"/>
      <c r="BE11" s="84"/>
      <c r="BF11" s="84"/>
      <c r="BG11" s="84"/>
      <c r="BH11" s="84"/>
      <c r="BI11" s="94" t="s">
        <v>140</v>
      </c>
      <c r="BJ11" s="95">
        <f>BJ7</f>
        <v>868.2</v>
      </c>
      <c r="BK11" s="95">
        <f>BK7</f>
        <v>527.29999999999995</v>
      </c>
      <c r="BL11" s="95">
        <f>BL7</f>
        <v>526.70000000000005</v>
      </c>
      <c r="BM11" s="95">
        <f>BM7</f>
        <v>746</v>
      </c>
      <c r="BN11" s="95">
        <f>BN7</f>
        <v>531.1</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142</v>
      </c>
      <c r="CF11" s="95">
        <f>CF7</f>
        <v>12994.5</v>
      </c>
      <c r="CG11" s="95">
        <f>CG7</f>
        <v>12000</v>
      </c>
      <c r="CH11" s="95">
        <f>CH7</f>
        <v>12328.1</v>
      </c>
      <c r="CI11" s="95">
        <f>CI7</f>
        <v>39350.800000000003</v>
      </c>
      <c r="CJ11" s="95">
        <f>CJ7</f>
        <v>42741.9</v>
      </c>
      <c r="CK11" s="84"/>
      <c r="CL11" s="84"/>
      <c r="CM11" s="84"/>
      <c r="CN11" s="84"/>
      <c r="CO11" s="94" t="s">
        <v>143</v>
      </c>
      <c r="CP11" s="96">
        <f>CP7</f>
        <v>32225</v>
      </c>
      <c r="CQ11" s="96">
        <f>CQ7</f>
        <v>21794</v>
      </c>
      <c r="CR11" s="96">
        <f>CR7</f>
        <v>20062</v>
      </c>
      <c r="CS11" s="96">
        <f>CS7</f>
        <v>24983</v>
      </c>
      <c r="CT11" s="96">
        <f>CT7</f>
        <v>22727</v>
      </c>
      <c r="CU11" s="84"/>
      <c r="CV11" s="84"/>
      <c r="CW11" s="84"/>
      <c r="CX11" s="84"/>
      <c r="CY11" s="84"/>
      <c r="CZ11" s="94" t="s">
        <v>144</v>
      </c>
      <c r="DA11" s="95">
        <f>DA7</f>
        <v>10.1</v>
      </c>
      <c r="DB11" s="95">
        <f>DB7</f>
        <v>11.6</v>
      </c>
      <c r="DC11" s="95">
        <f>DC7</f>
        <v>10.7</v>
      </c>
      <c r="DD11" s="95">
        <f>DD7</f>
        <v>12.5</v>
      </c>
      <c r="DE11" s="95">
        <f>DE7</f>
        <v>12.1</v>
      </c>
      <c r="DF11" s="84"/>
      <c r="DG11" s="84"/>
      <c r="DH11" s="84"/>
      <c r="DI11" s="84"/>
      <c r="DJ11" s="94" t="s">
        <v>144</v>
      </c>
      <c r="DK11" s="95">
        <f>DK7</f>
        <v>7.4</v>
      </c>
      <c r="DL11" s="95">
        <f>DL7</f>
        <v>9.5</v>
      </c>
      <c r="DM11" s="95">
        <f>DM7</f>
        <v>0</v>
      </c>
      <c r="DN11" s="95">
        <f>DN7</f>
        <v>0</v>
      </c>
      <c r="DO11" s="95">
        <f>DO7</f>
        <v>0</v>
      </c>
      <c r="DP11" s="84"/>
      <c r="DQ11" s="84"/>
      <c r="DR11" s="84"/>
      <c r="DS11" s="84"/>
      <c r="DT11" s="94" t="s">
        <v>145</v>
      </c>
      <c r="DU11" s="95">
        <f>DU7</f>
        <v>1268.9000000000001</v>
      </c>
      <c r="DV11" s="95">
        <f>DV7</f>
        <v>1100.9000000000001</v>
      </c>
      <c r="DW11" s="95">
        <f>DW7</f>
        <v>1196.0999999999999</v>
      </c>
      <c r="DX11" s="95">
        <f>DX7</f>
        <v>957.2</v>
      </c>
      <c r="DY11" s="95">
        <f>DY7</f>
        <v>913.4</v>
      </c>
      <c r="DZ11" s="84"/>
      <c r="EA11" s="84"/>
      <c r="EB11" s="84"/>
      <c r="EC11" s="84"/>
      <c r="ED11" s="94" t="s">
        <v>146</v>
      </c>
      <c r="EE11" s="95" t="str">
        <f>EE7</f>
        <v>-</v>
      </c>
      <c r="EF11" s="95" t="str">
        <f>EF7</f>
        <v>-</v>
      </c>
      <c r="EG11" s="95" t="str">
        <f>EG7</f>
        <v>-</v>
      </c>
      <c r="EH11" s="95" t="str">
        <f>EH7</f>
        <v>-</v>
      </c>
      <c r="EI11" s="95" t="str">
        <f>EI7</f>
        <v>-</v>
      </c>
      <c r="EJ11" s="84"/>
      <c r="EK11" s="84"/>
      <c r="EL11" s="84"/>
      <c r="EM11" s="84"/>
      <c r="EN11" s="94" t="s">
        <v>147</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148</v>
      </c>
      <c r="FJ11" s="95" t="str">
        <f>FJ7</f>
        <v>-</v>
      </c>
      <c r="FK11" s="95" t="str">
        <f>FK7</f>
        <v>-</v>
      </c>
      <c r="FL11" s="95" t="str">
        <f>FL7</f>
        <v>-</v>
      </c>
      <c r="FM11" s="95" t="str">
        <f>FM7</f>
        <v>-</v>
      </c>
      <c r="FN11" s="95" t="str">
        <f>FN7</f>
        <v>-</v>
      </c>
      <c r="FO11" s="84"/>
      <c r="FP11" s="84"/>
      <c r="FQ11" s="84"/>
      <c r="FR11" s="84"/>
      <c r="FS11" s="94" t="s">
        <v>145</v>
      </c>
      <c r="FT11" s="95" t="str">
        <f>FT7</f>
        <v>-</v>
      </c>
      <c r="FU11" s="95" t="str">
        <f>FU7</f>
        <v>-</v>
      </c>
      <c r="FV11" s="95" t="str">
        <f>FV7</f>
        <v>-</v>
      </c>
      <c r="FW11" s="95" t="str">
        <f>FW7</f>
        <v>-</v>
      </c>
      <c r="FX11" s="95" t="str">
        <f>FX7</f>
        <v>-</v>
      </c>
      <c r="FY11" s="84"/>
      <c r="FZ11" s="84"/>
      <c r="GA11" s="84"/>
      <c r="GB11" s="84"/>
      <c r="GC11" s="94" t="s">
        <v>149</v>
      </c>
      <c r="GD11" s="95" t="str">
        <f>GD7</f>
        <v>-</v>
      </c>
      <c r="GE11" s="95" t="str">
        <f>GE7</f>
        <v>-</v>
      </c>
      <c r="GF11" s="95" t="str">
        <f>GF7</f>
        <v>-</v>
      </c>
      <c r="GG11" s="95" t="str">
        <f>GG7</f>
        <v>-</v>
      </c>
      <c r="GH11" s="95" t="str">
        <f>GH7</f>
        <v>-</v>
      </c>
      <c r="GI11" s="84"/>
      <c r="GJ11" s="84"/>
      <c r="GK11" s="84"/>
      <c r="GL11" s="84"/>
      <c r="GM11" s="94" t="s">
        <v>149</v>
      </c>
      <c r="GN11" s="95" t="str">
        <f>GN7</f>
        <v>-</v>
      </c>
      <c r="GO11" s="95" t="str">
        <f>GO7</f>
        <v>-</v>
      </c>
      <c r="GP11" s="95" t="str">
        <f>GP7</f>
        <v>-</v>
      </c>
      <c r="GQ11" s="95" t="str">
        <f>GQ7</f>
        <v>-</v>
      </c>
      <c r="GR11" s="95" t="str">
        <f>GR7</f>
        <v>-</v>
      </c>
      <c r="GS11" s="84"/>
      <c r="GT11" s="84"/>
      <c r="GU11" s="84"/>
      <c r="GV11" s="84"/>
      <c r="GW11" s="84"/>
      <c r="GX11" s="94" t="s">
        <v>150</v>
      </c>
      <c r="GY11" s="95" t="str">
        <f>GY7</f>
        <v>-</v>
      </c>
      <c r="GZ11" s="95" t="str">
        <f>GZ7</f>
        <v>-</v>
      </c>
      <c r="HA11" s="95" t="str">
        <f>HA7</f>
        <v>-</v>
      </c>
      <c r="HB11" s="95" t="str">
        <f>HB7</f>
        <v>-</v>
      </c>
      <c r="HC11" s="95" t="str">
        <f>HC7</f>
        <v>-</v>
      </c>
      <c r="HD11" s="84"/>
      <c r="HE11" s="84"/>
      <c r="HF11" s="84"/>
      <c r="HG11" s="84"/>
      <c r="HH11" s="94" t="s">
        <v>151</v>
      </c>
      <c r="HI11" s="95" t="str">
        <f>HI7</f>
        <v>-</v>
      </c>
      <c r="HJ11" s="95" t="str">
        <f>HJ7</f>
        <v>-</v>
      </c>
      <c r="HK11" s="95" t="str">
        <f>HK7</f>
        <v>-</v>
      </c>
      <c r="HL11" s="95" t="str">
        <f>HL7</f>
        <v>-</v>
      </c>
      <c r="HM11" s="95" t="str">
        <f>HM7</f>
        <v>-</v>
      </c>
      <c r="HN11" s="84"/>
      <c r="HO11" s="84"/>
      <c r="HP11" s="84"/>
      <c r="HQ11" s="84"/>
      <c r="HR11" s="94" t="s">
        <v>152</v>
      </c>
      <c r="HS11" s="95" t="str">
        <f>HS7</f>
        <v>-</v>
      </c>
      <c r="HT11" s="95" t="str">
        <f>HT7</f>
        <v>-</v>
      </c>
      <c r="HU11" s="95" t="str">
        <f>HU7</f>
        <v>-</v>
      </c>
      <c r="HV11" s="95" t="str">
        <f>HV7</f>
        <v>-</v>
      </c>
      <c r="HW11" s="95" t="str">
        <f>HW7</f>
        <v>-</v>
      </c>
      <c r="HX11" s="84"/>
      <c r="HY11" s="84"/>
      <c r="HZ11" s="84"/>
      <c r="IA11" s="84"/>
      <c r="IB11" s="94" t="s">
        <v>153</v>
      </c>
      <c r="IC11" s="95" t="str">
        <f>IC7</f>
        <v>-</v>
      </c>
      <c r="ID11" s="95" t="str">
        <f>ID7</f>
        <v>-</v>
      </c>
      <c r="IE11" s="95" t="str">
        <f>IE7</f>
        <v>-</v>
      </c>
      <c r="IF11" s="95" t="str">
        <f>IF7</f>
        <v>-</v>
      </c>
      <c r="IG11" s="95" t="str">
        <f>IG7</f>
        <v>-</v>
      </c>
      <c r="IH11" s="84"/>
      <c r="II11" s="84"/>
      <c r="IJ11" s="84"/>
      <c r="IK11" s="84"/>
      <c r="IL11" s="94" t="s">
        <v>154</v>
      </c>
      <c r="IM11" s="95" t="str">
        <f>IM7</f>
        <v>-</v>
      </c>
      <c r="IN11" s="95" t="str">
        <f>IN7</f>
        <v>-</v>
      </c>
      <c r="IO11" s="95" t="str">
        <f>IO7</f>
        <v>-</v>
      </c>
      <c r="IP11" s="95" t="str">
        <f>IP7</f>
        <v>-</v>
      </c>
      <c r="IQ11" s="95" t="str">
        <f>IQ7</f>
        <v>-</v>
      </c>
      <c r="IR11" s="84"/>
      <c r="IS11" s="84"/>
      <c r="IT11" s="84"/>
      <c r="IU11" s="84"/>
      <c r="IV11" s="84"/>
      <c r="IW11" s="94" t="s">
        <v>155</v>
      </c>
      <c r="IX11" s="95" t="str">
        <f>IX7</f>
        <v>-</v>
      </c>
      <c r="IY11" s="95" t="str">
        <f>IY7</f>
        <v>-</v>
      </c>
      <c r="IZ11" s="95" t="str">
        <f>IZ7</f>
        <v>-</v>
      </c>
      <c r="JA11" s="95" t="str">
        <f>JA7</f>
        <v>-</v>
      </c>
      <c r="JB11" s="95" t="str">
        <f>JB7</f>
        <v>-</v>
      </c>
      <c r="JC11" s="84"/>
      <c r="JD11" s="84"/>
      <c r="JE11" s="84"/>
      <c r="JF11" s="84"/>
      <c r="JG11" s="94" t="s">
        <v>156</v>
      </c>
      <c r="JH11" s="95" t="str">
        <f>JH7</f>
        <v>-</v>
      </c>
      <c r="JI11" s="95" t="str">
        <f>JI7</f>
        <v>-</v>
      </c>
      <c r="JJ11" s="95" t="str">
        <f>JJ7</f>
        <v>-</v>
      </c>
      <c r="JK11" s="95" t="str">
        <f>JK7</f>
        <v>-</v>
      </c>
      <c r="JL11" s="95" t="str">
        <f>JL7</f>
        <v>-</v>
      </c>
      <c r="JM11" s="84"/>
      <c r="JN11" s="84"/>
      <c r="JO11" s="84"/>
      <c r="JP11" s="84"/>
      <c r="JQ11" s="94" t="s">
        <v>157</v>
      </c>
      <c r="JR11" s="95" t="str">
        <f>JR7</f>
        <v>-</v>
      </c>
      <c r="JS11" s="95" t="str">
        <f>JS7</f>
        <v>-</v>
      </c>
      <c r="JT11" s="95" t="str">
        <f>JT7</f>
        <v>-</v>
      </c>
      <c r="JU11" s="95" t="str">
        <f>JU7</f>
        <v>-</v>
      </c>
      <c r="JV11" s="95" t="str">
        <f>JV7</f>
        <v>-</v>
      </c>
      <c r="JW11" s="84"/>
      <c r="JX11" s="84"/>
      <c r="JY11" s="84"/>
      <c r="JZ11" s="84"/>
      <c r="KA11" s="94" t="s">
        <v>157</v>
      </c>
      <c r="KB11" s="95" t="str">
        <f>KB7</f>
        <v>-</v>
      </c>
      <c r="KC11" s="95" t="str">
        <f>KC7</f>
        <v>-</v>
      </c>
      <c r="KD11" s="95" t="str">
        <f>KD7</f>
        <v>-</v>
      </c>
      <c r="KE11" s="95" t="str">
        <f>KE7</f>
        <v>-</v>
      </c>
      <c r="KF11" s="95" t="str">
        <f>KF7</f>
        <v>-</v>
      </c>
      <c r="KG11" s="84"/>
      <c r="KH11" s="84"/>
      <c r="KI11" s="84"/>
      <c r="KJ11" s="84"/>
      <c r="KK11" s="94" t="s">
        <v>158</v>
      </c>
      <c r="KL11" s="95" t="str">
        <f>KL7</f>
        <v>-</v>
      </c>
      <c r="KM11" s="95" t="str">
        <f>KM7</f>
        <v>-</v>
      </c>
      <c r="KN11" s="95" t="str">
        <f>KN7</f>
        <v>-</v>
      </c>
      <c r="KO11" s="95" t="str">
        <f>KO7</f>
        <v>-</v>
      </c>
      <c r="KP11" s="95" t="str">
        <f>KP7</f>
        <v>-</v>
      </c>
      <c r="KQ11" s="84"/>
      <c r="KR11" s="84"/>
      <c r="KS11" s="84"/>
      <c r="KT11" s="84"/>
      <c r="KU11" s="84"/>
      <c r="KV11" s="94" t="s">
        <v>158</v>
      </c>
      <c r="KW11" s="95">
        <f>KW7</f>
        <v>10.1</v>
      </c>
      <c r="KX11" s="95">
        <f>KX7</f>
        <v>11.6</v>
      </c>
      <c r="KY11" s="95">
        <f>KY7</f>
        <v>10.7</v>
      </c>
      <c r="KZ11" s="95">
        <f>KZ7</f>
        <v>12.5</v>
      </c>
      <c r="LA11" s="95">
        <f>LA7</f>
        <v>12.1</v>
      </c>
      <c r="LB11" s="84"/>
      <c r="LC11" s="84"/>
      <c r="LD11" s="84"/>
      <c r="LE11" s="84"/>
      <c r="LF11" s="94" t="s">
        <v>159</v>
      </c>
      <c r="LG11" s="95">
        <f>LG7</f>
        <v>7.4</v>
      </c>
      <c r="LH11" s="95">
        <f>LH7</f>
        <v>9.5</v>
      </c>
      <c r="LI11" s="95">
        <f>LI7</f>
        <v>0</v>
      </c>
      <c r="LJ11" s="95">
        <f>LJ7</f>
        <v>0</v>
      </c>
      <c r="LK11" s="95">
        <f>LK7</f>
        <v>0</v>
      </c>
      <c r="LL11" s="84"/>
      <c r="LM11" s="84"/>
      <c r="LN11" s="84"/>
      <c r="LO11" s="84"/>
      <c r="LP11" s="94" t="s">
        <v>160</v>
      </c>
      <c r="LQ11" s="95">
        <f>LQ7</f>
        <v>1268.9000000000001</v>
      </c>
      <c r="LR11" s="95">
        <f>LR7</f>
        <v>1100.9000000000001</v>
      </c>
      <c r="LS11" s="95">
        <f>LS7</f>
        <v>1196.0999999999999</v>
      </c>
      <c r="LT11" s="95">
        <f>LT7</f>
        <v>957.2</v>
      </c>
      <c r="LU11" s="95">
        <f>LU7</f>
        <v>913.4</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161</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162</v>
      </c>
      <c r="AY12" s="95">
        <f>BD7</f>
        <v>124.4</v>
      </c>
      <c r="AZ12" s="95">
        <f>BE7</f>
        <v>118.8</v>
      </c>
      <c r="BA12" s="95">
        <f>BF7</f>
        <v>88.8</v>
      </c>
      <c r="BB12" s="95">
        <f>BG7</f>
        <v>121.3</v>
      </c>
      <c r="BC12" s="95">
        <f>BH7</f>
        <v>123.2</v>
      </c>
      <c r="BD12" s="84"/>
      <c r="BE12" s="84"/>
      <c r="BF12" s="84"/>
      <c r="BG12" s="84"/>
      <c r="BH12" s="84"/>
      <c r="BI12" s="94" t="s">
        <v>163</v>
      </c>
      <c r="BJ12" s="95">
        <f>BO7</f>
        <v>324.60000000000002</v>
      </c>
      <c r="BK12" s="95">
        <f>BP7</f>
        <v>255.4</v>
      </c>
      <c r="BL12" s="95">
        <f>BQ7</f>
        <v>269.8</v>
      </c>
      <c r="BM12" s="95">
        <f>BR7</f>
        <v>247.9</v>
      </c>
      <c r="BN12" s="95">
        <f>BS7</f>
        <v>240.1</v>
      </c>
      <c r="BO12" s="84"/>
      <c r="BP12" s="84"/>
      <c r="BQ12" s="84"/>
      <c r="BR12" s="84"/>
      <c r="BS12" s="84"/>
      <c r="BT12" s="94" t="s">
        <v>164</v>
      </c>
      <c r="BU12" s="95" t="str">
        <f>BZ7</f>
        <v>-</v>
      </c>
      <c r="BV12" s="95" t="str">
        <f>CA7</f>
        <v>-</v>
      </c>
      <c r="BW12" s="95" t="str">
        <f>CB7</f>
        <v>-</v>
      </c>
      <c r="BX12" s="95" t="str">
        <f>CC7</f>
        <v>-</v>
      </c>
      <c r="BY12" s="95" t="str">
        <f>CD7</f>
        <v>-</v>
      </c>
      <c r="BZ12" s="84"/>
      <c r="CA12" s="84"/>
      <c r="CB12" s="84"/>
      <c r="CC12" s="84"/>
      <c r="CD12" s="84"/>
      <c r="CE12" s="94" t="s">
        <v>162</v>
      </c>
      <c r="CF12" s="95">
        <f>CK7</f>
        <v>17642.5</v>
      </c>
      <c r="CG12" s="95">
        <f>CL7</f>
        <v>18815.8</v>
      </c>
      <c r="CH12" s="95">
        <f>CM7</f>
        <v>22847.9</v>
      </c>
      <c r="CI12" s="95">
        <f>CN7</f>
        <v>19199</v>
      </c>
      <c r="CJ12" s="95">
        <f>CO7</f>
        <v>19830.400000000001</v>
      </c>
      <c r="CK12" s="84"/>
      <c r="CL12" s="84"/>
      <c r="CM12" s="84"/>
      <c r="CN12" s="84"/>
      <c r="CO12" s="94" t="s">
        <v>165</v>
      </c>
      <c r="CP12" s="96">
        <f>CU7</f>
        <v>58539</v>
      </c>
      <c r="CQ12" s="96">
        <f>CV7</f>
        <v>37685</v>
      </c>
      <c r="CR12" s="96">
        <f>CW7</f>
        <v>2390</v>
      </c>
      <c r="CS12" s="96">
        <f>CX7</f>
        <v>32739</v>
      </c>
      <c r="CT12" s="96">
        <f>CY7</f>
        <v>34140</v>
      </c>
      <c r="CU12" s="84"/>
      <c r="CV12" s="84"/>
      <c r="CW12" s="84"/>
      <c r="CX12" s="84"/>
      <c r="CY12" s="84"/>
      <c r="CZ12" s="94" t="s">
        <v>166</v>
      </c>
      <c r="DA12" s="95">
        <f>DF7</f>
        <v>33.9</v>
      </c>
      <c r="DB12" s="95">
        <f>DG7</f>
        <v>31</v>
      </c>
      <c r="DC12" s="95">
        <f>DH7</f>
        <v>34.700000000000003</v>
      </c>
      <c r="DD12" s="95">
        <f>DI7</f>
        <v>30</v>
      </c>
      <c r="DE12" s="95">
        <f>DJ7</f>
        <v>30.2</v>
      </c>
      <c r="DF12" s="84"/>
      <c r="DG12" s="84"/>
      <c r="DH12" s="84"/>
      <c r="DI12" s="84"/>
      <c r="DJ12" s="94" t="s">
        <v>167</v>
      </c>
      <c r="DK12" s="95">
        <f>DP7</f>
        <v>14.6</v>
      </c>
      <c r="DL12" s="95">
        <f>DQ7</f>
        <v>17.5</v>
      </c>
      <c r="DM12" s="95">
        <f>DR7</f>
        <v>14.4</v>
      </c>
      <c r="DN12" s="95">
        <f>DS7</f>
        <v>11.8</v>
      </c>
      <c r="DO12" s="95">
        <f>DT7</f>
        <v>14.2</v>
      </c>
      <c r="DP12" s="84"/>
      <c r="DQ12" s="84"/>
      <c r="DR12" s="84"/>
      <c r="DS12" s="84"/>
      <c r="DT12" s="94" t="s">
        <v>168</v>
      </c>
      <c r="DU12" s="95">
        <f>DZ7</f>
        <v>109.9</v>
      </c>
      <c r="DV12" s="95">
        <f>EA7</f>
        <v>107.3</v>
      </c>
      <c r="DW12" s="95">
        <f>EB7</f>
        <v>104.1</v>
      </c>
      <c r="DX12" s="95">
        <f>EC7</f>
        <v>136</v>
      </c>
      <c r="DY12" s="95">
        <f>ED7</f>
        <v>133.5</v>
      </c>
      <c r="DZ12" s="84"/>
      <c r="EA12" s="84"/>
      <c r="EB12" s="84"/>
      <c r="EC12" s="84"/>
      <c r="ED12" s="94" t="s">
        <v>169</v>
      </c>
      <c r="EE12" s="95" t="str">
        <f>EJ7</f>
        <v>-</v>
      </c>
      <c r="EF12" s="95" t="str">
        <f>EK7</f>
        <v>-</v>
      </c>
      <c r="EG12" s="95" t="str">
        <f>EL7</f>
        <v>-</v>
      </c>
      <c r="EH12" s="95" t="str">
        <f>EM7</f>
        <v>-</v>
      </c>
      <c r="EI12" s="95" t="str">
        <f>EN7</f>
        <v>-</v>
      </c>
      <c r="EJ12" s="84"/>
      <c r="EK12" s="84"/>
      <c r="EL12" s="84"/>
      <c r="EM12" s="84"/>
      <c r="EN12" s="94" t="s">
        <v>169</v>
      </c>
      <c r="EO12" s="95">
        <f>ET7</f>
        <v>72.5</v>
      </c>
      <c r="EP12" s="95">
        <f>EU7</f>
        <v>75.599999999999994</v>
      </c>
      <c r="EQ12" s="95">
        <f>EV7</f>
        <v>78.8</v>
      </c>
      <c r="ER12" s="95">
        <f>EW7</f>
        <v>87.3</v>
      </c>
      <c r="ES12" s="95">
        <f>EX7</f>
        <v>82.1</v>
      </c>
      <c r="ET12" s="84"/>
      <c r="EU12" s="84"/>
      <c r="EV12" s="84"/>
      <c r="EW12" s="84"/>
      <c r="EX12" s="84"/>
      <c r="EY12" s="94" t="s">
        <v>170</v>
      </c>
      <c r="EZ12" s="95" t="str">
        <f>IF($EZ$8,FE7,"-")</f>
        <v>-</v>
      </c>
      <c r="FA12" s="95" t="str">
        <f>IF($EZ$8,FF7,"-")</f>
        <v>-</v>
      </c>
      <c r="FB12" s="95" t="str">
        <f>IF($EZ$8,FG7,"-")</f>
        <v>-</v>
      </c>
      <c r="FC12" s="95" t="str">
        <f>IF($EZ$8,FH7,"-")</f>
        <v>-</v>
      </c>
      <c r="FD12" s="95" t="str">
        <f>IF($EZ$8,FI7,"-")</f>
        <v>-</v>
      </c>
      <c r="FE12" s="84"/>
      <c r="FF12" s="84"/>
      <c r="FG12" s="84"/>
      <c r="FH12" s="84"/>
      <c r="FI12" s="94" t="s">
        <v>171</v>
      </c>
      <c r="FJ12" s="95" t="str">
        <f>IF($FJ$8,FO7,"-")</f>
        <v>-</v>
      </c>
      <c r="FK12" s="95" t="str">
        <f>IF($FJ$8,FP7,"-")</f>
        <v>-</v>
      </c>
      <c r="FL12" s="95" t="str">
        <f>IF($FJ$8,FQ7,"-")</f>
        <v>-</v>
      </c>
      <c r="FM12" s="95" t="str">
        <f>IF($FJ$8,FR7,"-")</f>
        <v>-</v>
      </c>
      <c r="FN12" s="95" t="str">
        <f>IF($FJ$8,FS7,"-")</f>
        <v>-</v>
      </c>
      <c r="FO12" s="84"/>
      <c r="FP12" s="84"/>
      <c r="FQ12" s="84"/>
      <c r="FR12" s="84"/>
      <c r="FS12" s="94" t="s">
        <v>170</v>
      </c>
      <c r="FT12" s="95" t="str">
        <f>IF($FT$8,FY7,"-")</f>
        <v>-</v>
      </c>
      <c r="FU12" s="95" t="str">
        <f>IF($FT$8,FZ7,"-")</f>
        <v>-</v>
      </c>
      <c r="FV12" s="95" t="str">
        <f>IF($FT$8,GA7,"-")</f>
        <v>-</v>
      </c>
      <c r="FW12" s="95" t="str">
        <f>IF($FT$8,GB7,"-")</f>
        <v>-</v>
      </c>
      <c r="FX12" s="95" t="str">
        <f>IF($FT$8,GC7,"-")</f>
        <v>-</v>
      </c>
      <c r="FY12" s="84"/>
      <c r="FZ12" s="84"/>
      <c r="GA12" s="84"/>
      <c r="GB12" s="84"/>
      <c r="GC12" s="94" t="s">
        <v>170</v>
      </c>
      <c r="GD12" s="95" t="str">
        <f>IF($GD$8,GI7,"-")</f>
        <v>-</v>
      </c>
      <c r="GE12" s="95" t="str">
        <f>IF($GD$8,GJ7,"-")</f>
        <v>-</v>
      </c>
      <c r="GF12" s="95" t="str">
        <f>IF($GD$8,GK7,"-")</f>
        <v>-</v>
      </c>
      <c r="GG12" s="95" t="str">
        <f>IF($GD$8,GL7,"-")</f>
        <v>-</v>
      </c>
      <c r="GH12" s="95" t="str">
        <f>IF($GD$8,GM7,"-")</f>
        <v>-</v>
      </c>
      <c r="GI12" s="84"/>
      <c r="GJ12" s="84"/>
      <c r="GK12" s="84"/>
      <c r="GL12" s="84"/>
      <c r="GM12" s="94" t="s">
        <v>172</v>
      </c>
      <c r="GN12" s="95" t="str">
        <f>IF($GN$8,GS7,"-")</f>
        <v>-</v>
      </c>
      <c r="GO12" s="95" t="str">
        <f>IF($GN$8,GT7,"-")</f>
        <v>-</v>
      </c>
      <c r="GP12" s="95" t="str">
        <f>IF($GN$8,GU7,"-")</f>
        <v>-</v>
      </c>
      <c r="GQ12" s="95" t="str">
        <f>IF($GN$8,GV7,"-")</f>
        <v>-</v>
      </c>
      <c r="GR12" s="95" t="str">
        <f>IF($GN$8,GW7,"-")</f>
        <v>-</v>
      </c>
      <c r="GS12" s="84"/>
      <c r="GT12" s="84"/>
      <c r="GU12" s="84"/>
      <c r="GV12" s="84"/>
      <c r="GW12" s="84"/>
      <c r="GX12" s="94" t="s">
        <v>173</v>
      </c>
      <c r="GY12" s="95" t="str">
        <f>IF($GY$8,HD7,"-")</f>
        <v>-</v>
      </c>
      <c r="GZ12" s="95" t="str">
        <f>IF($GY$8,HE7,"-")</f>
        <v>-</v>
      </c>
      <c r="HA12" s="95" t="str">
        <f>IF($GY$8,HF7,"-")</f>
        <v>-</v>
      </c>
      <c r="HB12" s="95" t="str">
        <f>IF($GY$8,HG7,"-")</f>
        <v>-</v>
      </c>
      <c r="HC12" s="95" t="str">
        <f>IF($GY$8,HH7,"-")</f>
        <v>-</v>
      </c>
      <c r="HD12" s="84"/>
      <c r="HE12" s="84"/>
      <c r="HF12" s="84"/>
      <c r="HG12" s="84"/>
      <c r="HH12" s="94" t="s">
        <v>174</v>
      </c>
      <c r="HI12" s="95" t="str">
        <f>IF($HI$8,HN7,"-")</f>
        <v>-</v>
      </c>
      <c r="HJ12" s="95" t="str">
        <f>IF($HI$8,HO7,"-")</f>
        <v>-</v>
      </c>
      <c r="HK12" s="95" t="str">
        <f>IF($HI$8,HP7,"-")</f>
        <v>-</v>
      </c>
      <c r="HL12" s="95" t="str">
        <f>IF($HI$8,HQ7,"-")</f>
        <v>-</v>
      </c>
      <c r="HM12" s="95" t="str">
        <f>IF($HI$8,HR7,"-")</f>
        <v>-</v>
      </c>
      <c r="HN12" s="84"/>
      <c r="HO12" s="84"/>
      <c r="HP12" s="84"/>
      <c r="HQ12" s="84"/>
      <c r="HR12" s="94" t="s">
        <v>175</v>
      </c>
      <c r="HS12" s="95" t="str">
        <f>IF($HS$8,HX7,"-")</f>
        <v>-</v>
      </c>
      <c r="HT12" s="95" t="str">
        <f>IF($HS$8,HY7,"-")</f>
        <v>-</v>
      </c>
      <c r="HU12" s="95" t="str">
        <f>IF($HS$8,HZ7,"-")</f>
        <v>-</v>
      </c>
      <c r="HV12" s="95" t="str">
        <f>IF($HS$8,IA7,"-")</f>
        <v>-</v>
      </c>
      <c r="HW12" s="95" t="str">
        <f>IF($HS$8,IB7,"-")</f>
        <v>-</v>
      </c>
      <c r="HX12" s="84"/>
      <c r="HY12" s="84"/>
      <c r="HZ12" s="84"/>
      <c r="IA12" s="84"/>
      <c r="IB12" s="94" t="s">
        <v>170</v>
      </c>
      <c r="IC12" s="95" t="str">
        <f>IF($IC$8,IH7,"-")</f>
        <v>-</v>
      </c>
      <c r="ID12" s="95" t="str">
        <f>IF($IC$8,II7,"-")</f>
        <v>-</v>
      </c>
      <c r="IE12" s="95" t="str">
        <f>IF($IC$8,IJ7,"-")</f>
        <v>-</v>
      </c>
      <c r="IF12" s="95" t="str">
        <f>IF($IC$8,IK7,"-")</f>
        <v>-</v>
      </c>
      <c r="IG12" s="95" t="str">
        <f>IF($IC$8,IL7,"-")</f>
        <v>-</v>
      </c>
      <c r="IH12" s="84"/>
      <c r="II12" s="84"/>
      <c r="IJ12" s="84"/>
      <c r="IK12" s="84"/>
      <c r="IL12" s="94" t="s">
        <v>176</v>
      </c>
      <c r="IM12" s="95" t="str">
        <f>IF($IM$8,IR7,"-")</f>
        <v>-</v>
      </c>
      <c r="IN12" s="95" t="str">
        <f>IF($IM$8,IS7,"-")</f>
        <v>-</v>
      </c>
      <c r="IO12" s="95" t="str">
        <f>IF($IM$8,IT7,"-")</f>
        <v>-</v>
      </c>
      <c r="IP12" s="95" t="str">
        <f>IF($IM$8,IU7,"-")</f>
        <v>-</v>
      </c>
      <c r="IQ12" s="95" t="str">
        <f>IF($IM$8,IV7,"-")</f>
        <v>-</v>
      </c>
      <c r="IR12" s="84"/>
      <c r="IS12" s="84"/>
      <c r="IT12" s="84"/>
      <c r="IU12" s="84"/>
      <c r="IV12" s="84"/>
      <c r="IW12" s="94" t="s">
        <v>177</v>
      </c>
      <c r="IX12" s="95" t="str">
        <f>IF($IX$8,JC7,"-")</f>
        <v>-</v>
      </c>
      <c r="IY12" s="95" t="str">
        <f>IF($IX$8,JD7,"-")</f>
        <v>-</v>
      </c>
      <c r="IZ12" s="95" t="str">
        <f>IF($IX$8,JE7,"-")</f>
        <v>-</v>
      </c>
      <c r="JA12" s="95" t="str">
        <f>IF($IX$8,JF7,"-")</f>
        <v>-</v>
      </c>
      <c r="JB12" s="95" t="str">
        <f>IF($IX$8,JG7,"-")</f>
        <v>-</v>
      </c>
      <c r="JC12" s="84"/>
      <c r="JD12" s="84"/>
      <c r="JE12" s="84"/>
      <c r="JF12" s="84"/>
      <c r="JG12" s="94" t="s">
        <v>178</v>
      </c>
      <c r="JH12" s="95" t="str">
        <f>IF($JH$8,JM7,"-")</f>
        <v>-</v>
      </c>
      <c r="JI12" s="95" t="str">
        <f>IF($JH$8,JN7,"-")</f>
        <v>-</v>
      </c>
      <c r="JJ12" s="95" t="str">
        <f>IF($JH$8,JO7,"-")</f>
        <v>-</v>
      </c>
      <c r="JK12" s="95" t="str">
        <f>IF($JH$8,JP7,"-")</f>
        <v>-</v>
      </c>
      <c r="JL12" s="95" t="str">
        <f>IF($JH$8,JQ7,"-")</f>
        <v>-</v>
      </c>
      <c r="JM12" s="84"/>
      <c r="JN12" s="84"/>
      <c r="JO12" s="84"/>
      <c r="JP12" s="84"/>
      <c r="JQ12" s="94" t="s">
        <v>175</v>
      </c>
      <c r="JR12" s="95" t="str">
        <f>IF($JR$8,JW7,"-")</f>
        <v>-</v>
      </c>
      <c r="JS12" s="95" t="str">
        <f>IF($JR$8,JX7,"-")</f>
        <v>-</v>
      </c>
      <c r="JT12" s="95" t="str">
        <f>IF($JR$8,JY7,"-")</f>
        <v>-</v>
      </c>
      <c r="JU12" s="95" t="str">
        <f>IF($JR$8,JZ7,"-")</f>
        <v>-</v>
      </c>
      <c r="JV12" s="95" t="str">
        <f>IF($JR$8,KA7,"-")</f>
        <v>-</v>
      </c>
      <c r="JW12" s="84"/>
      <c r="JX12" s="84"/>
      <c r="JY12" s="84"/>
      <c r="JZ12" s="84"/>
      <c r="KA12" s="94" t="s">
        <v>179</v>
      </c>
      <c r="KB12" s="95" t="str">
        <f>IF($KB$8,KG7,"-")</f>
        <v>-</v>
      </c>
      <c r="KC12" s="95" t="str">
        <f>IF($KB$8,KH7,"-")</f>
        <v>-</v>
      </c>
      <c r="KD12" s="95" t="str">
        <f>IF($KB$8,KI7,"-")</f>
        <v>-</v>
      </c>
      <c r="KE12" s="95" t="str">
        <f>IF($KB$8,KJ7,"-")</f>
        <v>-</v>
      </c>
      <c r="KF12" s="95" t="str">
        <f>IF($KB$8,KK7,"-")</f>
        <v>-</v>
      </c>
      <c r="KG12" s="84"/>
      <c r="KH12" s="84"/>
      <c r="KI12" s="84"/>
      <c r="KJ12" s="84"/>
      <c r="KK12" s="94" t="s">
        <v>180</v>
      </c>
      <c r="KL12" s="95" t="str">
        <f>IF($KL$8,KQ7,"-")</f>
        <v>-</v>
      </c>
      <c r="KM12" s="95" t="str">
        <f>IF($KL$8,KR7,"-")</f>
        <v>-</v>
      </c>
      <c r="KN12" s="95" t="str">
        <f>IF($KL$8,KS7,"-")</f>
        <v>-</v>
      </c>
      <c r="KO12" s="95" t="str">
        <f>IF($KL$8,KT7,"-")</f>
        <v>-</v>
      </c>
      <c r="KP12" s="95" t="str">
        <f>IF($KL$8,KU7,"-")</f>
        <v>-</v>
      </c>
      <c r="KQ12" s="84"/>
      <c r="KR12" s="84"/>
      <c r="KS12" s="84"/>
      <c r="KT12" s="84"/>
      <c r="KU12" s="84"/>
      <c r="KV12" s="94" t="s">
        <v>170</v>
      </c>
      <c r="KW12" s="95">
        <f>IF($KW$8,LB7,"-")</f>
        <v>13.7</v>
      </c>
      <c r="KX12" s="95">
        <f>IF($KW$8,LC7,"-")</f>
        <v>12</v>
      </c>
      <c r="KY12" s="95">
        <f>IF($KW$8,LD7,"-")</f>
        <v>14.5</v>
      </c>
      <c r="KZ12" s="95">
        <f>IF($KW$8,LE7,"-")</f>
        <v>14.9</v>
      </c>
      <c r="LA12" s="95">
        <f>IF($KW$8,LF7,"-")</f>
        <v>15.2</v>
      </c>
      <c r="LB12" s="84"/>
      <c r="LC12" s="84"/>
      <c r="LD12" s="84"/>
      <c r="LE12" s="84"/>
      <c r="LF12" s="94" t="s">
        <v>181</v>
      </c>
      <c r="LG12" s="95">
        <f>IF($LG$8,LL7,"-")</f>
        <v>2.5</v>
      </c>
      <c r="LH12" s="95">
        <f>IF($LG$8,LM7,"-")</f>
        <v>0.3</v>
      </c>
      <c r="LI12" s="95">
        <f>IF($LG$8,LN7,"-")</f>
        <v>0.3</v>
      </c>
      <c r="LJ12" s="95">
        <f>IF($LG$8,LO7,"-")</f>
        <v>0.3</v>
      </c>
      <c r="LK12" s="95">
        <f>IF($LG$8,LP7,"-")</f>
        <v>0.7</v>
      </c>
      <c r="LL12" s="84"/>
      <c r="LM12" s="84"/>
      <c r="LN12" s="84"/>
      <c r="LO12" s="84"/>
      <c r="LP12" s="94" t="s">
        <v>182</v>
      </c>
      <c r="LQ12" s="95">
        <f>IF($LQ$8,LV7,"-")</f>
        <v>259</v>
      </c>
      <c r="LR12" s="95">
        <f>IF($LQ$8,LW7,"-")</f>
        <v>197.2</v>
      </c>
      <c r="LS12" s="95">
        <f>IF($LQ$8,LX7,"-")</f>
        <v>181.3</v>
      </c>
      <c r="LT12" s="95">
        <f>IF($LQ$8,LY7,"-")</f>
        <v>164.9</v>
      </c>
      <c r="LU12" s="95">
        <f>IF($LQ$8,LZ7,"-")</f>
        <v>146.19999999999999</v>
      </c>
      <c r="LV12" s="84"/>
      <c r="LW12" s="84"/>
      <c r="LX12" s="84"/>
      <c r="LY12" s="84"/>
      <c r="LZ12" s="94" t="s">
        <v>172</v>
      </c>
      <c r="MA12" s="95" t="str">
        <f>IF($MA$8,MF7,"-")</f>
        <v>-</v>
      </c>
      <c r="MB12" s="95" t="str">
        <f>IF($MA$8,MG7,"-")</f>
        <v>-</v>
      </c>
      <c r="MC12" s="95" t="str">
        <f>IF($MA$8,MH7,"-")</f>
        <v>-</v>
      </c>
      <c r="MD12" s="95" t="str">
        <f>IF($MA$8,MI7,"-")</f>
        <v>-</v>
      </c>
      <c r="ME12" s="95" t="str">
        <f>IF($MA$8,MJ7,"-")</f>
        <v>-</v>
      </c>
      <c r="MF12" s="84"/>
      <c r="MG12" s="84"/>
      <c r="MH12" s="84"/>
      <c r="MI12" s="84"/>
      <c r="MJ12" s="94" t="s">
        <v>183</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184</v>
      </c>
      <c r="AY13" s="95">
        <f>$BI$7</f>
        <v>100</v>
      </c>
      <c r="AZ13" s="95">
        <f>$BI$7</f>
        <v>100</v>
      </c>
      <c r="BA13" s="95">
        <f>$BI$7</f>
        <v>100</v>
      </c>
      <c r="BB13" s="95">
        <f>$BI$7</f>
        <v>100</v>
      </c>
      <c r="BC13" s="95">
        <f>$BI$7</f>
        <v>100</v>
      </c>
      <c r="BD13" s="84"/>
      <c r="BE13" s="84"/>
      <c r="BF13" s="84"/>
      <c r="BG13" s="84"/>
      <c r="BH13" s="84"/>
      <c r="BI13" s="94" t="s">
        <v>184</v>
      </c>
      <c r="BJ13" s="95">
        <f>$BT$7</f>
        <v>100</v>
      </c>
      <c r="BK13" s="95">
        <f>$BT$7</f>
        <v>100</v>
      </c>
      <c r="BL13" s="95">
        <f>$BT$7</f>
        <v>100</v>
      </c>
      <c r="BM13" s="95">
        <f>$BT$7</f>
        <v>100</v>
      </c>
      <c r="BN13" s="95">
        <f>$BT$7</f>
        <v>100</v>
      </c>
      <c r="BO13" s="84"/>
      <c r="BP13" s="84"/>
      <c r="BQ13" s="84"/>
      <c r="BR13" s="84"/>
      <c r="BS13" s="84"/>
      <c r="BT13" s="94" t="s">
        <v>184</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185</v>
      </c>
      <c r="C14" s="99"/>
      <c r="D14" s="100"/>
      <c r="E14" s="99"/>
      <c r="F14" s="197" t="s">
        <v>186</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187</v>
      </c>
      <c r="C15" s="196"/>
      <c r="D15" s="100"/>
      <c r="E15" s="97">
        <v>1</v>
      </c>
      <c r="F15" s="196" t="s">
        <v>188</v>
      </c>
      <c r="G15" s="196"/>
      <c r="H15" s="102" t="s">
        <v>189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190</v>
      </c>
      <c r="AY15" s="103"/>
      <c r="AZ15" s="103"/>
      <c r="BA15" s="103"/>
      <c r="BB15" s="103"/>
      <c r="BC15" s="103"/>
      <c r="BD15" s="100"/>
      <c r="BE15" s="100"/>
      <c r="BF15" s="100"/>
      <c r="BG15" s="100"/>
      <c r="BH15" s="100"/>
      <c r="BI15" s="101" t="s">
        <v>190</v>
      </c>
      <c r="BJ15" s="103"/>
      <c r="BK15" s="103"/>
      <c r="BL15" s="103"/>
      <c r="BM15" s="103"/>
      <c r="BN15" s="103"/>
      <c r="BO15" s="100"/>
      <c r="BP15" s="100"/>
      <c r="BQ15" s="100"/>
      <c r="BR15" s="100"/>
      <c r="BS15" s="100"/>
      <c r="BT15" s="101" t="s">
        <v>190</v>
      </c>
      <c r="BU15" s="103"/>
      <c r="BV15" s="103"/>
      <c r="BW15" s="103"/>
      <c r="BX15" s="103"/>
      <c r="BY15" s="103"/>
      <c r="BZ15" s="100"/>
      <c r="CA15" s="100"/>
      <c r="CB15" s="100"/>
      <c r="CC15" s="100"/>
      <c r="CD15" s="100"/>
      <c r="CE15" s="101" t="s">
        <v>190</v>
      </c>
      <c r="CF15" s="103"/>
      <c r="CG15" s="103"/>
      <c r="CH15" s="103"/>
      <c r="CI15" s="103"/>
      <c r="CJ15" s="103"/>
      <c r="CK15" s="100"/>
      <c r="CL15" s="100"/>
      <c r="CM15" s="100"/>
      <c r="CN15" s="100"/>
      <c r="CO15" s="101" t="s">
        <v>190</v>
      </c>
      <c r="CP15" s="103"/>
      <c r="CQ15" s="103"/>
      <c r="CR15" s="103"/>
      <c r="CS15" s="103"/>
      <c r="CT15" s="103"/>
      <c r="CU15" s="100"/>
      <c r="CV15" s="100"/>
      <c r="CW15" s="100"/>
      <c r="CX15" s="100"/>
      <c r="CY15" s="100"/>
      <c r="CZ15" s="101" t="s">
        <v>190</v>
      </c>
      <c r="DA15" s="103"/>
      <c r="DB15" s="103"/>
      <c r="DC15" s="103"/>
      <c r="DD15" s="103"/>
      <c r="DE15" s="103"/>
      <c r="DF15" s="100"/>
      <c r="DG15" s="100"/>
      <c r="DH15" s="100"/>
      <c r="DI15" s="100"/>
      <c r="DJ15" s="101" t="s">
        <v>190</v>
      </c>
      <c r="DK15" s="103"/>
      <c r="DL15" s="103"/>
      <c r="DM15" s="103"/>
      <c r="DN15" s="103"/>
      <c r="DO15" s="103"/>
      <c r="DP15" s="100"/>
      <c r="DQ15" s="100"/>
      <c r="DR15" s="100"/>
      <c r="DS15" s="100"/>
      <c r="DT15" s="101" t="s">
        <v>190</v>
      </c>
      <c r="DU15" s="103"/>
      <c r="DV15" s="103"/>
      <c r="DW15" s="103"/>
      <c r="DX15" s="103"/>
      <c r="DY15" s="103"/>
      <c r="DZ15" s="100"/>
      <c r="EA15" s="100"/>
      <c r="EB15" s="100"/>
      <c r="EC15" s="100"/>
      <c r="ED15" s="101" t="s">
        <v>190</v>
      </c>
      <c r="EE15" s="103"/>
      <c r="EF15" s="103"/>
      <c r="EG15" s="103"/>
      <c r="EH15" s="103"/>
      <c r="EI15" s="103"/>
      <c r="EJ15" s="100"/>
      <c r="EK15" s="100"/>
      <c r="EL15" s="100"/>
      <c r="EM15" s="100"/>
      <c r="EN15" s="101" t="s">
        <v>190</v>
      </c>
      <c r="EO15" s="103"/>
      <c r="EP15" s="103"/>
      <c r="EQ15" s="103"/>
      <c r="ER15" s="103"/>
      <c r="ES15" s="103"/>
      <c r="ET15" s="100"/>
      <c r="EU15" s="100"/>
      <c r="EV15" s="100"/>
      <c r="EW15" s="100"/>
      <c r="EX15" s="100"/>
      <c r="EY15" s="101" t="s">
        <v>190</v>
      </c>
      <c r="EZ15" s="103"/>
      <c r="FA15" s="103"/>
      <c r="FB15" s="103"/>
      <c r="FC15" s="103"/>
      <c r="FD15" s="103"/>
      <c r="FE15" s="100"/>
      <c r="FF15" s="100"/>
      <c r="FG15" s="100"/>
      <c r="FH15" s="100"/>
      <c r="FI15" s="101" t="s">
        <v>190</v>
      </c>
      <c r="FJ15" s="103"/>
      <c r="FK15" s="103"/>
      <c r="FL15" s="103"/>
      <c r="FM15" s="103"/>
      <c r="FN15" s="103"/>
      <c r="FO15" s="100"/>
      <c r="FP15" s="100"/>
      <c r="FQ15" s="100"/>
      <c r="FR15" s="100"/>
      <c r="FS15" s="101" t="s">
        <v>190</v>
      </c>
      <c r="FT15" s="103"/>
      <c r="FU15" s="103"/>
      <c r="FV15" s="103"/>
      <c r="FW15" s="103"/>
      <c r="FX15" s="103"/>
      <c r="FY15" s="100"/>
      <c r="FZ15" s="100"/>
      <c r="GA15" s="100"/>
      <c r="GB15" s="100"/>
      <c r="GC15" s="101" t="s">
        <v>190</v>
      </c>
      <c r="GD15" s="103"/>
      <c r="GE15" s="103"/>
      <c r="GF15" s="103"/>
      <c r="GG15" s="103"/>
      <c r="GH15" s="103"/>
      <c r="GI15" s="100"/>
      <c r="GJ15" s="100"/>
      <c r="GK15" s="100"/>
      <c r="GL15" s="100"/>
      <c r="GM15" s="101" t="s">
        <v>190</v>
      </c>
      <c r="GN15" s="103"/>
      <c r="GO15" s="103"/>
      <c r="GP15" s="103"/>
      <c r="GQ15" s="103"/>
      <c r="GR15" s="103"/>
      <c r="GS15" s="100"/>
      <c r="GT15" s="100"/>
      <c r="GU15" s="100"/>
      <c r="GV15" s="100"/>
      <c r="GW15" s="100"/>
      <c r="GX15" s="101" t="s">
        <v>190</v>
      </c>
      <c r="GY15" s="103"/>
      <c r="GZ15" s="103"/>
      <c r="HA15" s="103"/>
      <c r="HB15" s="103"/>
      <c r="HC15" s="103"/>
      <c r="HD15" s="100"/>
      <c r="HE15" s="100"/>
      <c r="HF15" s="100"/>
      <c r="HG15" s="100"/>
      <c r="HH15" s="101" t="s">
        <v>190</v>
      </c>
      <c r="HI15" s="103"/>
      <c r="HJ15" s="103"/>
      <c r="HK15" s="103"/>
      <c r="HL15" s="103"/>
      <c r="HM15" s="103"/>
      <c r="HN15" s="100"/>
      <c r="HO15" s="100"/>
      <c r="HP15" s="100"/>
      <c r="HQ15" s="100"/>
      <c r="HR15" s="101" t="s">
        <v>190</v>
      </c>
      <c r="HS15" s="103"/>
      <c r="HT15" s="103"/>
      <c r="HU15" s="103"/>
      <c r="HV15" s="103"/>
      <c r="HW15" s="103"/>
      <c r="HX15" s="100"/>
      <c r="HY15" s="100"/>
      <c r="HZ15" s="100"/>
      <c r="IA15" s="100"/>
      <c r="IB15" s="101" t="s">
        <v>190</v>
      </c>
      <c r="IC15" s="103"/>
      <c r="ID15" s="103"/>
      <c r="IE15" s="103"/>
      <c r="IF15" s="103"/>
      <c r="IG15" s="103"/>
      <c r="IH15" s="100"/>
      <c r="II15" s="100"/>
      <c r="IJ15" s="100"/>
      <c r="IK15" s="100"/>
      <c r="IL15" s="101" t="s">
        <v>190</v>
      </c>
      <c r="IM15" s="103"/>
      <c r="IN15" s="103"/>
      <c r="IO15" s="103"/>
      <c r="IP15" s="103"/>
      <c r="IQ15" s="103"/>
      <c r="IR15" s="100"/>
      <c r="IS15" s="100"/>
      <c r="IT15" s="100"/>
      <c r="IU15" s="100"/>
      <c r="IV15" s="100"/>
      <c r="IW15" s="101" t="s">
        <v>190</v>
      </c>
      <c r="IX15" s="103"/>
      <c r="IY15" s="103"/>
      <c r="IZ15" s="103"/>
      <c r="JA15" s="103"/>
      <c r="JB15" s="103"/>
      <c r="JC15" s="100"/>
      <c r="JD15" s="100"/>
      <c r="JE15" s="100"/>
      <c r="JF15" s="100"/>
      <c r="JG15" s="101" t="s">
        <v>190</v>
      </c>
      <c r="JH15" s="103"/>
      <c r="JI15" s="103"/>
      <c r="JJ15" s="103"/>
      <c r="JK15" s="103"/>
      <c r="JL15" s="103"/>
      <c r="JM15" s="100"/>
      <c r="JN15" s="100"/>
      <c r="JO15" s="100"/>
      <c r="JP15" s="100"/>
      <c r="JQ15" s="101" t="s">
        <v>190</v>
      </c>
      <c r="JR15" s="103"/>
      <c r="JS15" s="103"/>
      <c r="JT15" s="103"/>
      <c r="JU15" s="103"/>
      <c r="JV15" s="103"/>
      <c r="JW15" s="100"/>
      <c r="JX15" s="100"/>
      <c r="JY15" s="100"/>
      <c r="JZ15" s="100"/>
      <c r="KA15" s="101" t="s">
        <v>190</v>
      </c>
      <c r="KB15" s="103"/>
      <c r="KC15" s="103"/>
      <c r="KD15" s="103"/>
      <c r="KE15" s="103"/>
      <c r="KF15" s="103"/>
      <c r="KG15" s="100"/>
      <c r="KH15" s="100"/>
      <c r="KI15" s="100"/>
      <c r="KJ15" s="100"/>
      <c r="KK15" s="101" t="s">
        <v>190</v>
      </c>
      <c r="KL15" s="103"/>
      <c r="KM15" s="103"/>
      <c r="KN15" s="103"/>
      <c r="KO15" s="103"/>
      <c r="KP15" s="103"/>
      <c r="KQ15" s="100"/>
      <c r="KR15" s="100"/>
      <c r="KS15" s="100"/>
      <c r="KT15" s="100"/>
      <c r="KU15" s="100"/>
      <c r="KV15" s="101" t="s">
        <v>190</v>
      </c>
      <c r="KW15" s="103"/>
      <c r="KX15" s="103"/>
      <c r="KY15" s="103"/>
      <c r="KZ15" s="103"/>
      <c r="LA15" s="103"/>
      <c r="LB15" s="100"/>
      <c r="LC15" s="100"/>
      <c r="LD15" s="100"/>
      <c r="LE15" s="100"/>
      <c r="LF15" s="101" t="s">
        <v>190</v>
      </c>
      <c r="LG15" s="103"/>
      <c r="LH15" s="103"/>
      <c r="LI15" s="103"/>
      <c r="LJ15" s="103"/>
      <c r="LK15" s="103"/>
      <c r="LL15" s="100"/>
      <c r="LM15" s="100"/>
      <c r="LN15" s="100"/>
      <c r="LO15" s="100"/>
      <c r="LP15" s="101" t="s">
        <v>190</v>
      </c>
      <c r="LQ15" s="103"/>
      <c r="LR15" s="103"/>
      <c r="LS15" s="103"/>
      <c r="LT15" s="103"/>
      <c r="LU15" s="103"/>
      <c r="LV15" s="100"/>
      <c r="LW15" s="100"/>
      <c r="LX15" s="100"/>
      <c r="LY15" s="100"/>
      <c r="LZ15" s="101" t="s">
        <v>190</v>
      </c>
      <c r="MA15" s="103"/>
      <c r="MB15" s="103"/>
      <c r="MC15" s="103"/>
      <c r="MD15" s="103"/>
      <c r="ME15" s="103"/>
      <c r="MF15" s="100"/>
      <c r="MG15" s="100"/>
      <c r="MH15" s="100"/>
      <c r="MI15" s="100"/>
      <c r="MJ15" s="101" t="s">
        <v>190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191</v>
      </c>
      <c r="C16" s="196"/>
      <c r="D16" s="100"/>
      <c r="E16" s="97">
        <f>E15+1</f>
        <v>2</v>
      </c>
      <c r="F16" s="196" t="s">
        <v>192</v>
      </c>
      <c r="G16" s="196"/>
      <c r="H16" s="102" t="s">
        <v>193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194</v>
      </c>
      <c r="C17" s="196"/>
      <c r="D17" s="100"/>
      <c r="E17" s="97">
        <f t="shared" ref="E17" si="8">E16+1</f>
        <v>3</v>
      </c>
      <c r="F17" s="196" t="s">
        <v>195</v>
      </c>
      <c r="G17" s="196"/>
      <c r="H17" s="102" t="s">
        <v>196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197</v>
      </c>
      <c r="AY17" s="106">
        <f>IF(AY7="-",NA(),AY7)</f>
        <v>531</v>
      </c>
      <c r="AZ17" s="106">
        <f t="shared" ref="AZ17:BC17" si="9">IF(AZ7="-",NA(),AZ7)</f>
        <v>360.3</v>
      </c>
      <c r="BA17" s="106">
        <f t="shared" si="9"/>
        <v>350.5</v>
      </c>
      <c r="BB17" s="106">
        <f t="shared" si="9"/>
        <v>109.9</v>
      </c>
      <c r="BC17" s="106">
        <f t="shared" si="9"/>
        <v>101.2</v>
      </c>
      <c r="BD17" s="100"/>
      <c r="BE17" s="100"/>
      <c r="BF17" s="100"/>
      <c r="BG17" s="100"/>
      <c r="BH17" s="100"/>
      <c r="BI17" s="105" t="s">
        <v>197</v>
      </c>
      <c r="BJ17" s="106">
        <f>IF(BJ7="-",NA(),BJ7)</f>
        <v>868.2</v>
      </c>
      <c r="BK17" s="106">
        <f t="shared" ref="BK17:BN17" si="10">IF(BK7="-",NA(),BK7)</f>
        <v>527.29999999999995</v>
      </c>
      <c r="BL17" s="106">
        <f t="shared" si="10"/>
        <v>526.70000000000005</v>
      </c>
      <c r="BM17" s="106">
        <f t="shared" si="10"/>
        <v>746</v>
      </c>
      <c r="BN17" s="106">
        <f t="shared" si="10"/>
        <v>531.1</v>
      </c>
      <c r="BO17" s="100"/>
      <c r="BP17" s="100"/>
      <c r="BQ17" s="100"/>
      <c r="BR17" s="100"/>
      <c r="BS17" s="100"/>
      <c r="BT17" s="105" t="s">
        <v>197</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197</v>
      </c>
      <c r="CF17" s="106">
        <f>IF(CF7="-",NA(),CF7)</f>
        <v>12994.5</v>
      </c>
      <c r="CG17" s="106">
        <f t="shared" ref="CG17:CJ17" si="12">IF(CG7="-",NA(),CG7)</f>
        <v>12000</v>
      </c>
      <c r="CH17" s="106">
        <f t="shared" si="12"/>
        <v>12328.1</v>
      </c>
      <c r="CI17" s="106">
        <f t="shared" si="12"/>
        <v>39350.800000000003</v>
      </c>
      <c r="CJ17" s="106">
        <f t="shared" si="12"/>
        <v>42741.9</v>
      </c>
      <c r="CK17" s="100"/>
      <c r="CL17" s="100"/>
      <c r="CM17" s="100"/>
      <c r="CN17" s="100"/>
      <c r="CO17" s="105" t="s">
        <v>197</v>
      </c>
      <c r="CP17" s="107">
        <f>IF(CP7="-",NA(),CP7)</f>
        <v>32225</v>
      </c>
      <c r="CQ17" s="107">
        <f t="shared" ref="CQ17:CT17" si="13">IF(CQ7="-",NA(),CQ7)</f>
        <v>21794</v>
      </c>
      <c r="CR17" s="107">
        <f t="shared" si="13"/>
        <v>20062</v>
      </c>
      <c r="CS17" s="107">
        <f t="shared" si="13"/>
        <v>24983</v>
      </c>
      <c r="CT17" s="107">
        <f t="shared" si="13"/>
        <v>22727</v>
      </c>
      <c r="CU17" s="100"/>
      <c r="CV17" s="100"/>
      <c r="CW17" s="100"/>
      <c r="CX17" s="100"/>
      <c r="CY17" s="100"/>
      <c r="CZ17" s="105" t="s">
        <v>197</v>
      </c>
      <c r="DA17" s="106">
        <f>IF(DA7="-",NA(),DA7)</f>
        <v>10.1</v>
      </c>
      <c r="DB17" s="106">
        <f t="shared" ref="DB17:DE17" si="14">IF(DB7="-",NA(),DB7)</f>
        <v>11.6</v>
      </c>
      <c r="DC17" s="106">
        <f t="shared" si="14"/>
        <v>10.7</v>
      </c>
      <c r="DD17" s="106">
        <f t="shared" si="14"/>
        <v>12.5</v>
      </c>
      <c r="DE17" s="106">
        <f t="shared" si="14"/>
        <v>12.1</v>
      </c>
      <c r="DF17" s="100"/>
      <c r="DG17" s="100"/>
      <c r="DH17" s="100"/>
      <c r="DI17" s="100"/>
      <c r="DJ17" s="105" t="s">
        <v>197</v>
      </c>
      <c r="DK17" s="106">
        <f>IF(DK7="-",NA(),DK7)</f>
        <v>7.4</v>
      </c>
      <c r="DL17" s="106">
        <f t="shared" ref="DL17:DO17" si="15">IF(DL7="-",NA(),DL7)</f>
        <v>9.5</v>
      </c>
      <c r="DM17" s="106">
        <f t="shared" si="15"/>
        <v>0</v>
      </c>
      <c r="DN17" s="106">
        <f t="shared" si="15"/>
        <v>0</v>
      </c>
      <c r="DO17" s="106">
        <f t="shared" si="15"/>
        <v>0</v>
      </c>
      <c r="DP17" s="100"/>
      <c r="DQ17" s="100"/>
      <c r="DR17" s="100"/>
      <c r="DS17" s="100"/>
      <c r="DT17" s="105" t="s">
        <v>197</v>
      </c>
      <c r="DU17" s="106">
        <f>IF(DU7="-",NA(),DU7)</f>
        <v>1268.9000000000001</v>
      </c>
      <c r="DV17" s="106">
        <f t="shared" ref="DV17:DY17" si="16">IF(DV7="-",NA(),DV7)</f>
        <v>1100.9000000000001</v>
      </c>
      <c r="DW17" s="106">
        <f t="shared" si="16"/>
        <v>1196.0999999999999</v>
      </c>
      <c r="DX17" s="106">
        <f t="shared" si="16"/>
        <v>957.2</v>
      </c>
      <c r="DY17" s="106">
        <f t="shared" si="16"/>
        <v>913.4</v>
      </c>
      <c r="DZ17" s="100"/>
      <c r="EA17" s="100"/>
      <c r="EB17" s="100"/>
      <c r="EC17" s="100"/>
      <c r="ED17" s="105" t="s">
        <v>197</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197</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197</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197</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197</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197</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197</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197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197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197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197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197</v>
      </c>
      <c r="KW17" s="106">
        <f>IF(KW7="-",NA(),KW7)</f>
        <v>10.1</v>
      </c>
      <c r="KX17" s="106">
        <f t="shared" ref="KX17:LA17" si="34">IF(KX7="-",NA(),KX7)</f>
        <v>11.6</v>
      </c>
      <c r="KY17" s="106">
        <f t="shared" si="34"/>
        <v>10.7</v>
      </c>
      <c r="KZ17" s="106">
        <f t="shared" si="34"/>
        <v>12.5</v>
      </c>
      <c r="LA17" s="106">
        <f t="shared" si="34"/>
        <v>12.1</v>
      </c>
      <c r="LB17" s="100"/>
      <c r="LC17" s="100"/>
      <c r="LD17" s="100"/>
      <c r="LE17" s="100"/>
      <c r="LF17" s="105" t="s">
        <v>197</v>
      </c>
      <c r="LG17" s="106">
        <f>IF(LG7="-",NA(),LG7)</f>
        <v>7.4</v>
      </c>
      <c r="LH17" s="106">
        <f t="shared" ref="LH17:LK17" si="35">IF(LH7="-",NA(),LH7)</f>
        <v>9.5</v>
      </c>
      <c r="LI17" s="106">
        <f t="shared" si="35"/>
        <v>0</v>
      </c>
      <c r="LJ17" s="106">
        <f t="shared" si="35"/>
        <v>0</v>
      </c>
      <c r="LK17" s="106">
        <f t="shared" si="35"/>
        <v>0</v>
      </c>
      <c r="LL17" s="100"/>
      <c r="LM17" s="100"/>
      <c r="LN17" s="100"/>
      <c r="LO17" s="100"/>
      <c r="LP17" s="105" t="s">
        <v>197</v>
      </c>
      <c r="LQ17" s="106">
        <f>IF(LQ7="-",NA(),LQ7)</f>
        <v>1268.9000000000001</v>
      </c>
      <c r="LR17" s="106">
        <f t="shared" ref="LR17:LU17" si="36">IF(LR7="-",NA(),LR7)</f>
        <v>1100.9000000000001</v>
      </c>
      <c r="LS17" s="106">
        <f t="shared" si="36"/>
        <v>1196.0999999999999</v>
      </c>
      <c r="LT17" s="106">
        <f t="shared" si="36"/>
        <v>957.2</v>
      </c>
      <c r="LU17" s="106">
        <f t="shared" si="36"/>
        <v>913.4</v>
      </c>
      <c r="LV17" s="100"/>
      <c r="LW17" s="100"/>
      <c r="LX17" s="100"/>
      <c r="LY17" s="100"/>
      <c r="LZ17" s="105" t="s">
        <v>197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197</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199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200</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200</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200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200</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200</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201</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200</v>
      </c>
      <c r="DK18" s="106">
        <f>IF(DP7="-",NA(),DP7)</f>
        <v>14.6</v>
      </c>
      <c r="DL18" s="106">
        <f t="shared" ref="DL18:DO18" si="45">IF(DQ7="-",NA(),DQ7)</f>
        <v>17.5</v>
      </c>
      <c r="DM18" s="106">
        <f t="shared" si="45"/>
        <v>14.4</v>
      </c>
      <c r="DN18" s="106">
        <f t="shared" si="45"/>
        <v>11.8</v>
      </c>
      <c r="DO18" s="106">
        <f t="shared" si="45"/>
        <v>14.2</v>
      </c>
      <c r="DP18" s="100"/>
      <c r="DQ18" s="100"/>
      <c r="DR18" s="100"/>
      <c r="DS18" s="100"/>
      <c r="DT18" s="105" t="s">
        <v>200</v>
      </c>
      <c r="DU18" s="106">
        <f>IF(DZ7="-",NA(),DZ7)</f>
        <v>109.9</v>
      </c>
      <c r="DV18" s="106">
        <f t="shared" ref="DV18:DY18" si="46">IF(EA7="-",NA(),EA7)</f>
        <v>107.3</v>
      </c>
      <c r="DW18" s="106">
        <f t="shared" si="46"/>
        <v>104.1</v>
      </c>
      <c r="DX18" s="106">
        <f t="shared" si="46"/>
        <v>136</v>
      </c>
      <c r="DY18" s="106">
        <f t="shared" si="46"/>
        <v>133.5</v>
      </c>
      <c r="DZ18" s="100"/>
      <c r="EA18" s="100"/>
      <c r="EB18" s="100"/>
      <c r="EC18" s="100"/>
      <c r="ED18" s="105" t="s">
        <v>200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202</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200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200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200</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200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200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200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200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200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202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200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200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200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200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200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200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200</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200</v>
      </c>
      <c r="LG18" s="106">
        <f>IF(OR(NOT($LG$8),LL7="-"),NA(),LL7)</f>
        <v>2.5</v>
      </c>
      <c r="LH18" s="106">
        <f>IF(OR(NOT($LG$8),LM7="-"),NA(),LM7)</f>
        <v>0.3</v>
      </c>
      <c r="LI18" s="106">
        <f>IF(OR(NOT($LG$8),LN7="-"),NA(),LN7)</f>
        <v>0.3</v>
      </c>
      <c r="LJ18" s="106">
        <f>IF(OR(NOT($LG$8),LO7="-"),NA(),LO7)</f>
        <v>0.3</v>
      </c>
      <c r="LK18" s="106">
        <f>IF(OR(NOT($LG$8),LP7="-"),NA(),LP7)</f>
        <v>0.7</v>
      </c>
      <c r="LL18" s="100"/>
      <c r="LM18" s="100"/>
      <c r="LN18" s="100"/>
      <c r="LO18" s="100"/>
      <c r="LP18" s="105" t="s">
        <v>200</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200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200</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203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184</v>
      </c>
      <c r="AY19" s="106">
        <f>$BI$7</f>
        <v>100</v>
      </c>
      <c r="AZ19" s="106">
        <f t="shared" ref="AZ19:BC19" si="49">$BI$7</f>
        <v>100</v>
      </c>
      <c r="BA19" s="106">
        <f t="shared" si="49"/>
        <v>100</v>
      </c>
      <c r="BB19" s="106">
        <f t="shared" si="49"/>
        <v>100</v>
      </c>
      <c r="BC19" s="106">
        <f t="shared" si="49"/>
        <v>100</v>
      </c>
      <c r="BD19" s="100"/>
      <c r="BE19" s="100"/>
      <c r="BF19" s="100"/>
      <c r="BG19" s="100"/>
      <c r="BH19" s="100"/>
      <c r="BI19" s="108" t="s">
        <v>184</v>
      </c>
      <c r="BJ19" s="106">
        <f>$BT$7</f>
        <v>100</v>
      </c>
      <c r="BK19" s="106">
        <f>$BT$7</f>
        <v>100</v>
      </c>
      <c r="BL19" s="106">
        <f>$BT$7</f>
        <v>100</v>
      </c>
      <c r="BM19" s="106">
        <f>$BT$7</f>
        <v>100</v>
      </c>
      <c r="BN19" s="106">
        <f>$BT$7</f>
        <v>100</v>
      </c>
      <c r="BO19" s="100"/>
      <c r="BP19" s="100"/>
      <c r="BQ19" s="100"/>
      <c r="BR19" s="100"/>
      <c r="BS19" s="100"/>
      <c r="BT19" s="108" t="s">
        <v>184</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204</v>
      </c>
      <c r="C20" s="196"/>
      <c r="D20" s="100"/>
    </row>
    <row r="21" spans="1:374" x14ac:dyDescent="0.15">
      <c r="A21" s="97">
        <f t="shared" si="7"/>
        <v>7</v>
      </c>
      <c r="B21" s="196" t="s">
        <v>205</v>
      </c>
      <c r="C21" s="196"/>
      <c r="D21" s="100"/>
    </row>
    <row r="22" spans="1:374" x14ac:dyDescent="0.15">
      <c r="A22" s="97">
        <f t="shared" si="7"/>
        <v>8</v>
      </c>
      <c r="B22" s="196" t="s">
        <v>206</v>
      </c>
      <c r="C22" s="196"/>
      <c r="D22" s="100"/>
      <c r="E22" s="198" t="s">
        <v>207</v>
      </c>
      <c r="F22" s="199"/>
      <c r="G22" s="199"/>
      <c r="H22" s="199"/>
      <c r="I22" s="200"/>
    </row>
    <row r="23" spans="1:374" x14ac:dyDescent="0.15">
      <c r="A23" s="97">
        <f t="shared" si="7"/>
        <v>9</v>
      </c>
      <c r="B23" s="196" t="s">
        <v>208</v>
      </c>
      <c r="C23" s="196"/>
      <c r="D23" s="100"/>
      <c r="E23" s="201"/>
      <c r="F23" s="202"/>
      <c r="G23" s="202"/>
      <c r="H23" s="202"/>
      <c r="I23" s="203"/>
    </row>
    <row r="24" spans="1:374" x14ac:dyDescent="0.15">
      <c r="A24" s="97">
        <f t="shared" si="7"/>
        <v>10</v>
      </c>
      <c r="B24" s="196" t="s">
        <v>209</v>
      </c>
      <c r="C24" s="196"/>
      <c r="D24" s="100"/>
      <c r="E24" s="201"/>
      <c r="F24" s="202"/>
      <c r="G24" s="202"/>
      <c r="H24" s="202"/>
      <c r="I24" s="203"/>
    </row>
    <row r="25" spans="1:374" x14ac:dyDescent="0.15">
      <c r="A25" s="97">
        <f t="shared" si="7"/>
        <v>11</v>
      </c>
      <c r="B25" s="196" t="s">
        <v>210</v>
      </c>
      <c r="C25" s="196"/>
      <c r="D25" s="100"/>
      <c r="E25" s="201"/>
      <c r="F25" s="202"/>
      <c r="G25" s="202"/>
      <c r="H25" s="202"/>
      <c r="I25" s="203"/>
    </row>
    <row r="26" spans="1:374" x14ac:dyDescent="0.15">
      <c r="A26" s="97">
        <f t="shared" si="7"/>
        <v>12</v>
      </c>
      <c r="B26" s="196" t="s">
        <v>211</v>
      </c>
      <c r="C26" s="196"/>
      <c r="D26" s="100"/>
      <c r="E26" s="201"/>
      <c r="F26" s="202"/>
      <c r="G26" s="202"/>
      <c r="H26" s="202"/>
      <c r="I26" s="203"/>
    </row>
    <row r="27" spans="1:374" x14ac:dyDescent="0.15">
      <c r="A27" s="97">
        <f t="shared" si="7"/>
        <v>13</v>
      </c>
      <c r="B27" s="196" t="s">
        <v>212</v>
      </c>
      <c r="C27" s="196"/>
      <c r="D27" s="100"/>
      <c r="E27" s="201"/>
      <c r="F27" s="202"/>
      <c r="G27" s="202"/>
      <c r="H27" s="202"/>
      <c r="I27" s="203"/>
    </row>
    <row r="28" spans="1:374" x14ac:dyDescent="0.15">
      <c r="A28" s="97">
        <f t="shared" si="7"/>
        <v>14</v>
      </c>
      <c r="B28" s="196" t="s">
        <v>213</v>
      </c>
      <c r="C28" s="196"/>
      <c r="D28" s="100"/>
      <c r="E28" s="201"/>
      <c r="F28" s="202"/>
      <c r="G28" s="202"/>
      <c r="H28" s="202"/>
      <c r="I28" s="203"/>
    </row>
    <row r="29" spans="1:374" x14ac:dyDescent="0.15">
      <c r="A29" s="97">
        <f t="shared" si="7"/>
        <v>15</v>
      </c>
      <c r="B29" s="196" t="s">
        <v>214</v>
      </c>
      <c r="C29" s="196"/>
      <c r="D29" s="100"/>
      <c r="E29" s="201"/>
      <c r="F29" s="202"/>
      <c r="G29" s="202"/>
      <c r="H29" s="202"/>
      <c r="I29" s="203"/>
    </row>
    <row r="30" spans="1:374" x14ac:dyDescent="0.15">
      <c r="A30" s="97">
        <f t="shared" si="7"/>
        <v>16</v>
      </c>
      <c r="B30" s="196" t="s">
        <v>215</v>
      </c>
      <c r="C30" s="196"/>
      <c r="D30" s="100"/>
      <c r="E30" s="201"/>
      <c r="F30" s="202"/>
      <c r="G30" s="202"/>
      <c r="H30" s="202"/>
      <c r="I30" s="203"/>
    </row>
    <row r="31" spans="1:374" x14ac:dyDescent="0.15">
      <c r="A31" s="97">
        <f t="shared" si="7"/>
        <v>17</v>
      </c>
      <c r="B31" s="196" t="s">
        <v>216</v>
      </c>
      <c r="C31" s="196"/>
      <c r="D31" s="100"/>
      <c r="E31" s="201"/>
      <c r="F31" s="202"/>
      <c r="G31" s="202"/>
      <c r="H31" s="202"/>
      <c r="I31" s="203"/>
    </row>
    <row r="32" spans="1:374" x14ac:dyDescent="0.15">
      <c r="A32" s="97">
        <f t="shared" si="7"/>
        <v>18</v>
      </c>
      <c r="B32" s="196" t="s">
        <v>217</v>
      </c>
      <c r="C32" s="196"/>
      <c r="D32" s="100"/>
      <c r="E32" s="201"/>
      <c r="F32" s="202"/>
      <c r="G32" s="202"/>
      <c r="H32" s="202"/>
      <c r="I32" s="203"/>
    </row>
    <row r="33" spans="1:16" x14ac:dyDescent="0.15">
      <c r="A33" s="97">
        <f t="shared" si="7"/>
        <v>19</v>
      </c>
      <c r="B33" s="196" t="s">
        <v>218</v>
      </c>
      <c r="C33" s="196"/>
      <c r="D33" s="100"/>
      <c r="E33" s="201"/>
      <c r="F33" s="202"/>
      <c r="G33" s="202"/>
      <c r="H33" s="202"/>
      <c r="I33" s="203"/>
    </row>
    <row r="34" spans="1:16" x14ac:dyDescent="0.15">
      <c r="A34" s="97">
        <f t="shared" si="7"/>
        <v>20</v>
      </c>
      <c r="B34" s="196" t="s">
        <v>219</v>
      </c>
      <c r="C34" s="196"/>
      <c r="D34" s="100"/>
      <c r="E34" s="201"/>
      <c r="F34" s="202"/>
      <c r="G34" s="202"/>
      <c r="H34" s="202"/>
      <c r="I34" s="203"/>
    </row>
    <row r="35" spans="1:16" ht="25.5" customHeight="1" x14ac:dyDescent="0.15">
      <c r="E35" s="204"/>
      <c r="F35" s="205"/>
      <c r="G35" s="205"/>
      <c r="H35" s="205"/>
      <c r="I35" s="206"/>
    </row>
    <row r="36" spans="1:16" x14ac:dyDescent="0.15">
      <c r="A36" t="s">
        <v>220</v>
      </c>
      <c r="B36" t="s">
        <v>221</v>
      </c>
    </row>
    <row r="37" spans="1:16" x14ac:dyDescent="0.15">
      <c r="A37" t="s">
        <v>222</v>
      </c>
      <c r="B37" t="s">
        <v>223</v>
      </c>
      <c r="L37" s="198" t="s">
        <v>207</v>
      </c>
      <c r="M37" s="199"/>
      <c r="N37" s="199"/>
      <c r="O37" s="199"/>
      <c r="P37" s="200"/>
    </row>
    <row r="38" spans="1:16" x14ac:dyDescent="0.15">
      <c r="A38" t="s">
        <v>224</v>
      </c>
      <c r="B38" t="s">
        <v>225</v>
      </c>
      <c r="L38" s="201"/>
      <c r="M38" s="202"/>
      <c r="N38" s="202"/>
      <c r="O38" s="202"/>
      <c r="P38" s="203"/>
    </row>
    <row r="39" spans="1:16" x14ac:dyDescent="0.15">
      <c r="A39" t="s">
        <v>226</v>
      </c>
      <c r="B39" t="s">
        <v>227</v>
      </c>
      <c r="L39" s="201"/>
      <c r="M39" s="202"/>
      <c r="N39" s="202"/>
      <c r="O39" s="202"/>
      <c r="P39" s="203"/>
    </row>
    <row r="40" spans="1:16" x14ac:dyDescent="0.15">
      <c r="A40" t="s">
        <v>228</v>
      </c>
      <c r="B40" t="s">
        <v>229</v>
      </c>
      <c r="L40" s="201"/>
      <c r="M40" s="202"/>
      <c r="N40" s="202"/>
      <c r="O40" s="202"/>
      <c r="P40" s="203"/>
    </row>
    <row r="41" spans="1:16" x14ac:dyDescent="0.15">
      <c r="A41" t="s">
        <v>230</v>
      </c>
      <c r="B41" t="s">
        <v>231</v>
      </c>
      <c r="L41" s="201"/>
      <c r="M41" s="202"/>
      <c r="N41" s="202"/>
      <c r="O41" s="202"/>
      <c r="P41" s="203"/>
    </row>
    <row r="42" spans="1:16" x14ac:dyDescent="0.15">
      <c r="A42" t="s">
        <v>232</v>
      </c>
      <c r="B42" t="s">
        <v>233</v>
      </c>
      <c r="L42" s="201"/>
      <c r="M42" s="202"/>
      <c r="N42" s="202"/>
      <c r="O42" s="202"/>
      <c r="P42" s="203"/>
    </row>
    <row r="43" spans="1:16" x14ac:dyDescent="0.15">
      <c r="A43" t="s">
        <v>234</v>
      </c>
      <c r="B43" t="s">
        <v>235</v>
      </c>
      <c r="L43" s="201"/>
      <c r="M43" s="202"/>
      <c r="N43" s="202"/>
      <c r="O43" s="202"/>
      <c r="P43" s="203"/>
    </row>
    <row r="44" spans="1:16" x14ac:dyDescent="0.15">
      <c r="A44" t="s">
        <v>236</v>
      </c>
      <c r="B44" t="s">
        <v>237</v>
      </c>
      <c r="L44" s="201"/>
      <c r="M44" s="202"/>
      <c r="N44" s="202"/>
      <c r="O44" s="202"/>
      <c r="P44" s="203"/>
    </row>
    <row r="45" spans="1:16" x14ac:dyDescent="0.15">
      <c r="A45" t="s">
        <v>238</v>
      </c>
      <c r="B45" t="s">
        <v>239</v>
      </c>
      <c r="L45" s="201"/>
      <c r="M45" s="202"/>
      <c r="N45" s="202"/>
      <c r="O45" s="202"/>
      <c r="P45" s="203"/>
    </row>
    <row r="46" spans="1:16" x14ac:dyDescent="0.15">
      <c r="A46" t="s">
        <v>240</v>
      </c>
      <c r="B46" t="s">
        <v>241</v>
      </c>
      <c r="L46" s="201"/>
      <c r="M46" s="202"/>
      <c r="N46" s="202"/>
      <c r="O46" s="202"/>
      <c r="P46" s="203"/>
    </row>
    <row r="47" spans="1:16" x14ac:dyDescent="0.15">
      <c r="A47" t="s">
        <v>242</v>
      </c>
      <c r="B47" t="s">
        <v>243</v>
      </c>
      <c r="L47" s="201"/>
      <c r="M47" s="202"/>
      <c r="N47" s="202"/>
      <c r="O47" s="202"/>
      <c r="P47" s="203"/>
    </row>
    <row r="48" spans="1:16" x14ac:dyDescent="0.15">
      <c r="A48" t="s">
        <v>244</v>
      </c>
      <c r="B48" t="s">
        <v>245</v>
      </c>
      <c r="L48" s="201"/>
      <c r="M48" s="202"/>
      <c r="N48" s="202"/>
      <c r="O48" s="202"/>
      <c r="P48" s="203"/>
    </row>
    <row r="49" spans="1:16" x14ac:dyDescent="0.15">
      <c r="A49" t="s">
        <v>246</v>
      </c>
      <c r="B49" t="s">
        <v>247</v>
      </c>
      <c r="L49" s="201"/>
      <c r="M49" s="202"/>
      <c r="N49" s="202"/>
      <c r="O49" s="202"/>
      <c r="P49" s="203"/>
    </row>
    <row r="50" spans="1:16" ht="26.25" customHeight="1" x14ac:dyDescent="0.15">
      <c r="A50" t="s">
        <v>248</v>
      </c>
      <c r="B50" t="s">
        <v>249</v>
      </c>
      <c r="L50" s="204"/>
      <c r="M50" s="205"/>
      <c r="N50" s="205"/>
      <c r="O50" s="205"/>
      <c r="P50" s="206"/>
    </row>
    <row r="51" spans="1:16" x14ac:dyDescent="0.15">
      <c r="A51" t="s">
        <v>250</v>
      </c>
      <c r="B51" t="s">
        <v>251</v>
      </c>
    </row>
    <row r="52" spans="1:16" x14ac:dyDescent="0.15">
      <c r="A52" t="s">
        <v>252</v>
      </c>
      <c r="B52" t="s">
        <v>253</v>
      </c>
    </row>
    <row r="53" spans="1:16" x14ac:dyDescent="0.15">
      <c r="A53" t="s">
        <v>254</v>
      </c>
      <c r="B53" t="s">
        <v>255</v>
      </c>
    </row>
    <row r="54" spans="1:16" x14ac:dyDescent="0.15">
      <c r="A54" t="s">
        <v>256</v>
      </c>
      <c r="B54" t="s">
        <v>257</v>
      </c>
    </row>
    <row r="55" spans="1:16" x14ac:dyDescent="0.15">
      <c r="A55" t="s">
        <v>258</v>
      </c>
      <c r="B55" t="s">
        <v>259</v>
      </c>
    </row>
    <row r="56" spans="1:16" x14ac:dyDescent="0.15">
      <c r="A56" t="s">
        <v>260</v>
      </c>
      <c r="B56" t="s">
        <v>261</v>
      </c>
    </row>
    <row r="57" spans="1:16" x14ac:dyDescent="0.15">
      <c r="A57" t="s">
        <v>262</v>
      </c>
      <c r="B57" t="s">
        <v>263</v>
      </c>
    </row>
    <row r="58" spans="1:16" x14ac:dyDescent="0.15">
      <c r="A58" t="s">
        <v>264</v>
      </c>
      <c r="B58" t="s">
        <v>265</v>
      </c>
    </row>
    <row r="59" spans="1:16" x14ac:dyDescent="0.15">
      <c r="A59" t="s">
        <v>266</v>
      </c>
      <c r="B59" t="s">
        <v>267</v>
      </c>
    </row>
    <row r="60" spans="1:16" x14ac:dyDescent="0.15">
      <c r="A60" t="s">
        <v>268</v>
      </c>
      <c r="B60" t="s">
        <v>269</v>
      </c>
    </row>
    <row r="61" spans="1:16" x14ac:dyDescent="0.15">
      <c r="A61" t="s">
        <v>270</v>
      </c>
      <c r="B61" t="s">
        <v>271</v>
      </c>
    </row>
    <row r="62" spans="1:16" x14ac:dyDescent="0.15">
      <c r="A62" t="s">
        <v>272</v>
      </c>
      <c r="B62" t="s">
        <v>273</v>
      </c>
    </row>
    <row r="63" spans="1:16" x14ac:dyDescent="0.15">
      <c r="A63" t="s">
        <v>274</v>
      </c>
      <c r="B63" t="s">
        <v>275</v>
      </c>
    </row>
    <row r="64" spans="1:16" x14ac:dyDescent="0.15">
      <c r="A64" t="s">
        <v>276</v>
      </c>
      <c r="B64" t="s">
        <v>277</v>
      </c>
    </row>
    <row r="65" spans="1:2" x14ac:dyDescent="0.15">
      <c r="A65" t="s">
        <v>278</v>
      </c>
      <c r="B65" t="s">
        <v>279</v>
      </c>
    </row>
    <row r="66" spans="1:2" x14ac:dyDescent="0.15">
      <c r="A66" t="s">
        <v>280</v>
      </c>
      <c r="B66" t="s">
        <v>281</v>
      </c>
    </row>
    <row r="67" spans="1:2" x14ac:dyDescent="0.15">
      <c r="A67" t="s">
        <v>282</v>
      </c>
      <c r="B67" t="s">
        <v>281</v>
      </c>
    </row>
    <row r="68" spans="1:2" x14ac:dyDescent="0.15">
      <c r="A68" t="s">
        <v>283</v>
      </c>
      <c r="B68" t="s">
        <v>281</v>
      </c>
    </row>
    <row r="69" spans="1:2" x14ac:dyDescent="0.15">
      <c r="A69" t="s">
        <v>284</v>
      </c>
      <c r="B69" t="s">
        <v>281</v>
      </c>
    </row>
    <row r="70" spans="1:2" x14ac:dyDescent="0.15">
      <c r="A70" t="s">
        <v>285</v>
      </c>
      <c r="B70" t="s">
        <v>281</v>
      </c>
    </row>
    <row r="71" spans="1:2" x14ac:dyDescent="0.15">
      <c r="A71" t="s">
        <v>286</v>
      </c>
      <c r="B71" t="s">
        <v>281</v>
      </c>
    </row>
    <row r="72" spans="1:2" x14ac:dyDescent="0.15">
      <c r="A72" t="s">
        <v>287</v>
      </c>
      <c r="B72" t="s">
        <v>281</v>
      </c>
    </row>
    <row r="73" spans="1:2" x14ac:dyDescent="0.15">
      <c r="A73" t="s">
        <v>288</v>
      </c>
      <c r="B73" t="s">
        <v>281</v>
      </c>
    </row>
    <row r="74" spans="1:2" x14ac:dyDescent="0.15">
      <c r="A74" t="s">
        <v>289</v>
      </c>
      <c r="B74" t="s">
        <v>281</v>
      </c>
    </row>
    <row r="75" spans="1:2" x14ac:dyDescent="0.15">
      <c r="A75" t="s">
        <v>290</v>
      </c>
      <c r="B75" t="s">
        <v>281</v>
      </c>
    </row>
    <row r="76" spans="1:2" x14ac:dyDescent="0.15">
      <c r="A76" t="s">
        <v>291</v>
      </c>
      <c r="B76" t="s">
        <v>281</v>
      </c>
    </row>
    <row r="77" spans="1:2" x14ac:dyDescent="0.15">
      <c r="A77" t="s">
        <v>292</v>
      </c>
      <c r="B77" t="s">
        <v>281</v>
      </c>
    </row>
    <row r="78" spans="1:2" x14ac:dyDescent="0.15">
      <c r="A78" t="s">
        <v>293</v>
      </c>
      <c r="B78" t="s">
        <v>281</v>
      </c>
    </row>
    <row r="79" spans="1:2" x14ac:dyDescent="0.15">
      <c r="A79" t="s">
        <v>294</v>
      </c>
      <c r="B79" t="s">
        <v>281</v>
      </c>
    </row>
    <row r="80" spans="1:2" x14ac:dyDescent="0.15">
      <c r="A80" t="s">
        <v>295</v>
      </c>
      <c r="B80" t="s">
        <v>281</v>
      </c>
    </row>
    <row r="81" spans="1:2" x14ac:dyDescent="0.15">
      <c r="A81" t="s">
        <v>296</v>
      </c>
      <c r="B81" t="s">
        <v>281</v>
      </c>
    </row>
    <row r="82" spans="1:2" x14ac:dyDescent="0.15">
      <c r="A82" t="s">
        <v>297</v>
      </c>
      <c r="B82" t="s">
        <v>281</v>
      </c>
    </row>
    <row r="83" spans="1:2" x14ac:dyDescent="0.15">
      <c r="A83" t="s">
        <v>298</v>
      </c>
      <c r="B83" t="s">
        <v>281</v>
      </c>
    </row>
    <row r="84" spans="1:2" x14ac:dyDescent="0.15">
      <c r="A84" t="s">
        <v>299</v>
      </c>
      <c r="B84" t="s">
        <v>281</v>
      </c>
    </row>
    <row r="85" spans="1:2" x14ac:dyDescent="0.15">
      <c r="A85" t="s">
        <v>300</v>
      </c>
      <c r="B85" t="s">
        <v>281</v>
      </c>
    </row>
    <row r="86" spans="1:2" x14ac:dyDescent="0.15">
      <c r="A86" t="s">
        <v>301</v>
      </c>
      <c r="B86" t="s">
        <v>302</v>
      </c>
    </row>
    <row r="87" spans="1:2" x14ac:dyDescent="0.15">
      <c r="A87" t="s">
        <v>303</v>
      </c>
      <c r="B87" t="s">
        <v>302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2020-02-03T06:35:01Z</cp:lastPrinted>
  <dcterms:created xsi:type="dcterms:W3CDTF">2019-12-05T07:49:37Z</dcterms:created>
  <dcterms:modified xsi:type="dcterms:W3CDTF">2020-02-03T06:35:06Z</dcterms:modified>
  <cp:category/>
</cp:coreProperties>
</file>