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cwo/oXTArvaYc2/9flc0JK4vMp5TaJfjqJzVtJNpB934XzzjygExUT7i8CnKJzrgda3mxa5tNxF8EHQWS6QVg==" workbookSaltValue="SUWagD1IwIEbKXUkeOnWWQ=="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2" i="5" l="1"/>
  <c r="CU11" i="5"/>
  <c r="BZ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PT56" i="4" s="1"/>
  <c r="CY6" i="5"/>
  <c r="CU12" i="5" s="1"/>
  <c r="CX6" i="5"/>
  <c r="CT12" i="5" s="1"/>
  <c r="CW6" i="5"/>
  <c r="CX11" i="5" s="1"/>
  <c r="CV6" i="5"/>
  <c r="QN55" i="4" s="1"/>
  <c r="CU6" i="5"/>
  <c r="CV11" i="5" s="1"/>
  <c r="CT6" i="5"/>
  <c r="CS6" i="5"/>
  <c r="CT11" i="5" s="1"/>
  <c r="CR6" i="5"/>
  <c r="CQ6" i="5"/>
  <c r="CM12" i="5" s="1"/>
  <c r="CP6" i="5"/>
  <c r="LT56" i="4" s="1"/>
  <c r="CO6" i="5"/>
  <c r="CK12" i="5" s="1"/>
  <c r="CN6" i="5"/>
  <c r="CJ12" i="5" s="1"/>
  <c r="CM6" i="5"/>
  <c r="CI12" i="5" s="1"/>
  <c r="CL6" i="5"/>
  <c r="CM11" i="5" s="1"/>
  <c r="CK6" i="5"/>
  <c r="CL11" i="5" s="1"/>
  <c r="CJ6" i="5"/>
  <c r="KZ55" i="4" s="1"/>
  <c r="CI6" i="5"/>
  <c r="CJ11" i="5" s="1"/>
  <c r="CH6" i="5"/>
  <c r="CI11" i="5" s="1"/>
  <c r="CG6" i="5"/>
  <c r="EH90" i="4" s="1"/>
  <c r="CF6" i="5"/>
  <c r="HT56" i="4"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PT33" i="4" s="1"/>
  <c r="BG6" i="5"/>
  <c r="BC12" i="5" s="1"/>
  <c r="BF6" i="5"/>
  <c r="BB12" i="5" s="1"/>
  <c r="BE6" i="5"/>
  <c r="BF11" i="5" s="1"/>
  <c r="BD6" i="5"/>
  <c r="QN32" i="4" s="1"/>
  <c r="BC6" i="5"/>
  <c r="BD11" i="5" s="1"/>
  <c r="BB6" i="5"/>
  <c r="OZ32" i="4"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D90" i="4" s="1"/>
  <c r="AN6" i="5"/>
  <c r="HT33" i="4"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AR33" i="4"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MW81" i="4"/>
  <c r="KO81" i="4"/>
  <c r="JN81" i="4"/>
  <c r="GK81" i="4"/>
  <c r="CA81" i="4"/>
  <c r="AZ81" i="4"/>
  <c r="Y81" i="4"/>
  <c r="RA80" i="4"/>
  <c r="OY80" i="4"/>
  <c r="NX80" i="4"/>
  <c r="MW80" i="4"/>
  <c r="KO80" i="4"/>
  <c r="JN80" i="4"/>
  <c r="IM80" i="4"/>
  <c r="GK80" i="4"/>
  <c r="EC80" i="4"/>
  <c r="DB80" i="4"/>
  <c r="CA80" i="4"/>
  <c r="Y80" i="4"/>
  <c r="PZ79" i="4"/>
  <c r="OY79" i="4"/>
  <c r="JN79" i="4"/>
  <c r="IM79" i="4"/>
  <c r="HL79" i="4"/>
  <c r="DB79" i="4"/>
  <c r="RH56" i="4"/>
  <c r="OZ56" i="4"/>
  <c r="OF56" i="4"/>
  <c r="MN56" i="4"/>
  <c r="KF56" i="4"/>
  <c r="JL56" i="4"/>
  <c r="GZ56" i="4"/>
  <c r="CZ56" i="4"/>
  <c r="CF56" i="4"/>
  <c r="BL56" i="4"/>
  <c r="AR56" i="4"/>
  <c r="X56" i="4"/>
  <c r="PT55" i="4"/>
  <c r="OZ55" i="4"/>
  <c r="OF55" i="4"/>
  <c r="KF55" i="4"/>
  <c r="JL55" i="4"/>
  <c r="HT55" i="4"/>
  <c r="ER55" i="4"/>
  <c r="CF55" i="4"/>
  <c r="RH54" i="4"/>
  <c r="QN54" i="4"/>
  <c r="OF54" i="4"/>
  <c r="LT54" i="4"/>
  <c r="GZ54" i="4"/>
  <c r="GF54" i="4"/>
  <c r="CF54" i="4"/>
  <c r="BL54" i="4"/>
  <c r="OZ33" i="4"/>
  <c r="MN33" i="4"/>
  <c r="LT33" i="4"/>
  <c r="KZ33" i="4"/>
  <c r="KF33" i="4"/>
  <c r="JL33" i="4"/>
  <c r="GZ33" i="4"/>
  <c r="GF33" i="4"/>
  <c r="CF33" i="4"/>
  <c r="BL33" i="4"/>
  <c r="PT32" i="4"/>
  <c r="MN32" i="4"/>
  <c r="LT32" i="4"/>
  <c r="KF32" i="4"/>
  <c r="HT32" i="4"/>
  <c r="GZ32" i="4"/>
  <c r="ER32" i="4"/>
  <c r="CF32" i="4"/>
  <c r="BL32" i="4"/>
  <c r="RH31" i="4"/>
  <c r="QN31" i="4"/>
  <c r="PT31" i="4"/>
  <c r="OF31" i="4"/>
  <c r="LT31" i="4"/>
  <c r="KZ31" i="4"/>
  <c r="GZ31" i="4"/>
  <c r="GF31" i="4"/>
  <c r="FL31" i="4"/>
  <c r="CF31" i="4"/>
  <c r="LZ10" i="4"/>
  <c r="IT10" i="4"/>
  <c r="FN10" i="4"/>
  <c r="CH10" i="4"/>
  <c r="B10" i="4"/>
  <c r="PF8" i="4"/>
  <c r="LZ8" i="4"/>
  <c r="IT8" i="4"/>
  <c r="FN8" i="4"/>
  <c r="CH8" i="4"/>
  <c r="B8" i="4"/>
  <c r="B5" i="4"/>
  <c r="RH32" i="4" l="1"/>
  <c r="OZ54" i="4"/>
  <c r="GF55" i="4"/>
  <c r="FL56" i="4"/>
  <c r="AZ79" i="4"/>
  <c r="HL81" i="4"/>
  <c r="AH10" i="5"/>
  <c r="CJ10" i="5"/>
  <c r="CL12" i="5"/>
  <c r="BL31" i="4"/>
  <c r="JL32" i="4"/>
  <c r="OF32" i="4"/>
  <c r="X33" i="4"/>
  <c r="CZ33" i="4"/>
  <c r="RH33" i="4"/>
  <c r="FL54" i="4"/>
  <c r="KZ54" i="4"/>
  <c r="PT54" i="4"/>
  <c r="BL55" i="4"/>
  <c r="GZ55" i="4"/>
  <c r="LT55" i="4"/>
  <c r="GF56" i="4"/>
  <c r="KZ56" i="4"/>
  <c r="CA79" i="4"/>
  <c r="PZ80" i="4"/>
  <c r="IM81" i="4"/>
  <c r="OY81" i="4"/>
  <c r="AR10" i="5"/>
  <c r="DH10" i="5"/>
  <c r="BC11" i="5"/>
  <c r="V12" i="5"/>
  <c r="EB10" i="5"/>
  <c r="AR31" i="4"/>
  <c r="QN33" i="4"/>
  <c r="KF54" i="4"/>
  <c r="AR55" i="4"/>
  <c r="KF31" i="4"/>
  <c r="OZ31" i="4"/>
  <c r="AR32" i="4"/>
  <c r="GF32" i="4"/>
  <c r="FL33" i="4"/>
  <c r="OF33" i="4"/>
  <c r="AR54" i="4"/>
  <c r="MN55" i="4"/>
  <c r="RH55" i="4"/>
  <c r="QN56" i="4"/>
  <c r="NX79" i="4"/>
  <c r="AZ80" i="4"/>
  <c r="EC81" i="4"/>
  <c r="BP10" i="5"/>
  <c r="DR10" i="5"/>
  <c r="BB10" i="5"/>
  <c r="CX10" i="5"/>
  <c r="U11" i="5"/>
  <c r="AS11" i="5"/>
  <c r="BQ11" i="5"/>
  <c r="AJ12" i="5"/>
  <c r="BD12" i="5"/>
  <c r="CV12" i="5"/>
  <c r="HT31" i="4"/>
  <c r="ER33" i="4"/>
  <c r="HT54" i="4"/>
  <c r="ER56" i="4"/>
  <c r="DB81" i="4"/>
  <c r="NX81" i="4"/>
  <c r="V10" i="5"/>
  <c r="AF10" i="5"/>
  <c r="AJ10" i="5"/>
  <c r="AT10" i="5"/>
  <c r="BD10" i="5"/>
  <c r="BN10" i="5"/>
  <c r="BX10" i="5"/>
  <c r="CB10" i="5"/>
  <c r="CL10" i="5"/>
  <c r="CV10" i="5"/>
  <c r="DF10" i="5"/>
  <c r="DP10" i="5"/>
  <c r="DT10" i="5"/>
  <c r="ED10" i="5"/>
  <c r="AG11" i="5"/>
  <c r="BE11" i="5"/>
  <c r="BY11" i="5"/>
  <c r="CW11" i="5"/>
  <c r="DQ11" i="5"/>
  <c r="BF10" i="5"/>
  <c r="BM11" i="5"/>
  <c r="CK11" i="5"/>
  <c r="CB12" i="5"/>
  <c r="ER31" i="4"/>
  <c r="ER54" i="4"/>
  <c r="GK79" i="4"/>
  <c r="KO79" i="4"/>
  <c r="JL31" i="4"/>
  <c r="MN31" i="4"/>
  <c r="JL54" i="4"/>
  <c r="MN54" i="4"/>
  <c r="MW79" i="4"/>
  <c r="RA79" i="4"/>
  <c r="W10" i="5"/>
  <c r="AG10" i="5"/>
  <c r="AQ10" i="5"/>
  <c r="AU10" i="5"/>
  <c r="BE10" i="5"/>
  <c r="BO10" i="5"/>
  <c r="BY10" i="5"/>
  <c r="CI10" i="5"/>
  <c r="CM10" i="5"/>
  <c r="CW10" i="5"/>
  <c r="DG10" i="5"/>
  <c r="DQ10" i="5"/>
  <c r="EA10" i="5"/>
  <c r="EE10" i="5"/>
  <c r="CT10" i="5"/>
  <c r="Y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<sst xmlns="http://schemas.openxmlformats.org/spreadsheetml/2006/main" count="262" uniqueCount="106">
  <si>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</si>
  <si>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</si>
  <si>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</si>
  <si>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</si>
  <si>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</si>
  <si>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</si>
  <si>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</si>
  <si>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</si>
  <si>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</si>
  <si>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</si>
  <si>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</si>
  <si>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</si>
  <si>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</si>
  <si>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</si>
  <si>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</si>
  <si>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</si>
  <si>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</si>
  <si>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</si>
  <si>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</si>
  <si>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</si>
  <si>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</si>
  <si>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</si>
  <si>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</si>
  <si>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</si>
  <si>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</si>
  <si>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</si>
  <si>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</si>
  <si>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</si>
  <si>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</si>
  <si>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</si>
  <si>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</si>
  <si>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</si>
  <si>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</si>
  <si>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</si>
  <si>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</si>
  <si>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</si>
  <si>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</si>
  <si>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</si>
  <si>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</si>
  <si>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</si>
  <si>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</si>
  <si>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</si>
  <si>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</si>
  <si>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</si>
  <si>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</si>
  <si>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</si>
  <si>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</si>
  <si>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</si>
  <si>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</si>
  <si>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</si>
  <si>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</si>
  <si>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</si>
  <si>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</si>
  <si>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</si>
  <si>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</si>
  <si>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</si>
  <si>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</si>
  <si>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</si>
  <si>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</si>
  <si>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</si>
  <si>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</si>
  <si>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</si>
  <si>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</si>
  <si>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</si>
  <si>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</si>
  <si>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</si>
  <si>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</si>
  <si>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</si>
  <si>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</si>
  <si>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</si>
  <si>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</si>
  <si>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</si>
  <si>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</si>
  <si>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</si>
  <si>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</si>
  <si>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</si>
  <si>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</si>
  <si>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</si>
  <si>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</si>
  <si>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</si>
  <si>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</si>
  <si>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</si>
  <si>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</si>
  <si>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</si>
  <si>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</si>
  <si>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</si>
  <si>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</si>
  <si>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312011</t>
  </si>
  <si>
    <t>46</t>
  </si>
  <si>
    <t>02</t>
  </si>
  <si>
    <t>0</t>
  </si>
  <si>
    <t>000</t>
  </si>
  <si>
    <t>鳥取県　鳥取市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</si>
  <si>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</si>
  <si>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</si>
  <si>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</si>
  <si>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</si>
  <si>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</si>
  <si>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</si>
  <si>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</si>
  <si>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</si>
  <si>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</si>
  <si>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</si>
  <si>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・平成25年10月から供給先企業が１社となり、200㎥／日を供給している現況である。近年の経済情勢から水需要の伸びが期待できないことから、今後も厳しい経営環境(状態)が続くことが考えられる。</t>
    <rPh sb="1" eb="3">
      <t>ヘイセイ</t>
    </rPh>
    <rPh sb="5" eb="6">
      <t>ネン</t>
    </rPh>
    <rPh sb="8" eb="9">
      <t>ガツ</t>
    </rPh>
    <rPh sb="11" eb="14">
      <t>キョウキュウサキ</t>
    </rPh>
    <rPh sb="14" eb="16">
      <t>キギョウ</t>
    </rPh>
    <rPh sb="18" eb="19">
      <t>シャ</t>
    </rPh>
    <rPh sb="28" eb="29">
      <t>ニチ</t>
    </rPh>
    <rPh sb="30" eb="32">
      <t>キョウキュウ</t>
    </rPh>
    <rPh sb="36" eb="38">
      <t>ゲンキョウ</t>
    </rPh>
    <rPh sb="42" eb="44">
      <t>キンネン</t>
    </rPh>
    <rPh sb="45" eb="47">
      <t>ケイザイ</t>
    </rPh>
    <rPh sb="47" eb="49">
      <t>ジョウセイ</t>
    </rPh>
    <rPh sb="51" eb="52">
      <t>ミズ</t>
    </rPh>
    <rPh sb="52" eb="54">
      <t>ジュヨウ</t>
    </rPh>
    <rPh sb="55" eb="56">
      <t>ノ</t>
    </rPh>
    <rPh sb="58" eb="60">
      <t>キタイ</t>
    </rPh>
    <rPh sb="69" eb="71">
      <t>コンゴ</t>
    </rPh>
    <rPh sb="72" eb="73">
      <t>キビ</t>
    </rPh>
    <rPh sb="75" eb="77">
      <t>ケイエイ</t>
    </rPh>
    <rPh sb="77" eb="79">
      <t>カンキョウ</t>
    </rPh>
    <rPh sb="80" eb="82">
      <t>ジョウタイ</t>
    </rPh>
    <rPh sb="84" eb="85">
      <t>ツヅ</t>
    </rPh>
    <rPh sb="89" eb="90">
      <t>カンガ</t>
    </rPh>
    <phoneticPr fontId="5"/>
  </si>
  <si>
    <t>・有形固定資産減価償却比率が全国平均及び類似団体平均より高く、施設の更新等の必要性が高いと考えられる。しかし、定期点検及び修繕を行い、長寿命化に努めている。</t>
    <rPh sb="28" eb="29">
      <t>タカ</t>
    </rPh>
    <rPh sb="31" eb="33">
      <t>シセツ</t>
    </rPh>
    <rPh sb="34" eb="36">
      <t>コウシン</t>
    </rPh>
    <rPh sb="36" eb="37">
      <t>トウ</t>
    </rPh>
    <rPh sb="38" eb="41">
      <t>ヒツヨウセイ</t>
    </rPh>
    <rPh sb="42" eb="43">
      <t>タカ</t>
    </rPh>
    <rPh sb="45" eb="46">
      <t>カンガ</t>
    </rPh>
    <rPh sb="55" eb="57">
      <t>テイキ</t>
    </rPh>
    <rPh sb="57" eb="59">
      <t>テンケン</t>
    </rPh>
    <rPh sb="59" eb="60">
      <t>オヨ</t>
    </rPh>
    <rPh sb="61" eb="63">
      <t>シュウゼン</t>
    </rPh>
    <rPh sb="64" eb="65">
      <t>オコナ</t>
    </rPh>
    <rPh sb="67" eb="71">
      <t>チョウジュミョウカ</t>
    </rPh>
    <rPh sb="72" eb="73">
      <t>ツト</t>
    </rPh>
    <phoneticPr fontId="5"/>
  </si>
  <si>
    <t>・現在、契約企業１社のみで施設利用率、契約率とも低い数値で厳しい事業実態である。令和２年度に経営戦略を策定するとともに今後の事業計画を幅広く検討する。</t>
    <rPh sb="1" eb="3">
      <t>ゲンザイ</t>
    </rPh>
    <rPh sb="4" eb="6">
      <t>ケイヤク</t>
    </rPh>
    <rPh sb="6" eb="8">
      <t>キギョウ</t>
    </rPh>
    <rPh sb="9" eb="10">
      <t>シャ</t>
    </rPh>
    <rPh sb="13" eb="15">
      <t>シセツ</t>
    </rPh>
    <rPh sb="15" eb="17">
      <t>リヨウ</t>
    </rPh>
    <rPh sb="17" eb="18">
      <t>リツ</t>
    </rPh>
    <rPh sb="19" eb="22">
      <t>ケイヤクリツ</t>
    </rPh>
    <rPh sb="24" eb="25">
      <t>ヒク</t>
    </rPh>
    <rPh sb="26" eb="28">
      <t>スウチ</t>
    </rPh>
    <rPh sb="29" eb="30">
      <t>キビ</t>
    </rPh>
    <rPh sb="32" eb="34">
      <t>ジギョウ</t>
    </rPh>
    <rPh sb="34" eb="36">
      <t>ジッタイ</t>
    </rPh>
    <rPh sb="40" eb="42">
      <t>レイワ</t>
    </rPh>
    <rPh sb="43" eb="45">
      <t>ネンド</t>
    </rPh>
    <rPh sb="46" eb="48">
      <t>ケイエイ</t>
    </rPh>
    <rPh sb="48" eb="50">
      <t>センリャク</t>
    </rPh>
    <rPh sb="51" eb="53">
      <t>サクテイ</t>
    </rPh>
    <rPh sb="59" eb="61">
      <t>コンゴ</t>
    </rPh>
    <rPh sb="62" eb="64">
      <t>ジギョウ</t>
    </rPh>
    <rPh sb="64" eb="66">
      <t>ケイカク</t>
    </rPh>
    <rPh sb="67" eb="69">
      <t>ハバヒロ</t>
    </rPh>
    <rPh sb="70" eb="7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</si>
</sst>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76.3</c:v>
                </c:pt>
                <c:pt idx="1">
                  <c:v>77.55</c:v>
                </c:pt>
                <c:pt idx="2">
                  <c:v>78.78</c:v>
                </c:pt>
                <c:pt idx="3">
                  <c:v>79.989999999999995</c:v>
                </c:pt>
                <c:pt idx="4">
                  <c:v>81.150000000000006</c:v>
                </c:pt>
              </c:numCache>
            </c:numRef>
          </c:val>
          <c:extLst xmlns:c16r2="http://schemas.microsoft.com/office/drawing/2015/06/chart">
            <c:ext xmlns:c16="http://schemas.microsoft.com/office/drawing/2014/chart" uri="{C3380CC4-5D6E-409C-BE32-E72D297353CC}">
              <c16:uniqueId val="{00000000-52C7-4444-993E-FED462EB093A}"/>
            </c:ext>
          </c:extLst>
        </c:ser>
        <c:dLbls>
          <c:showLegendKey val="0"/>
          <c:showVal val="0"/>
          <c:showCatName val="0"/>
          <c:showSerName val="0"/>
          <c:showPercent val="0"/>
          <c:showBubbleSize val="0"/>
        </c:dLbls>
        <c:gapWidth val="150"/>
        <c:axId val="295346096"/>
        <c:axId val="29534884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52C7-4444-993E-FED462EB093A}"/>
            </c:ext>
          </c:extLst>
        </c:ser>
        <c:dLbls>
          <c:showLegendKey val="0"/>
          <c:showVal val="0"/>
          <c:showCatName val="0"/>
          <c:showSerName val="0"/>
          <c:showPercent val="0"/>
          <c:showBubbleSize val="0"/>
        </c:dLbls>
        <c:marker val="1"/>
        <c:smooth val="0"/>
        <c:axId val="295346096"/>
        <c:axId val="295348840"/>
      </c:lineChart>
      <c:dateAx>
        <c:axId val="295346096"/>
        <c:scaling>
          <c:orientation val="minMax"/>
        </c:scaling>
        <c:delete val="1"/>
        <c:axPos val="b"/>
        <c:numFmt formatCode="ge" sourceLinked="1"/>
        <c:majorTickMark val="none"/>
        <c:minorTickMark val="none"/>
        <c:tickLblPos val="none"/>
        <c:crossAx val="295348840"/>
        <c:crosses val="autoZero"/>
        <c:auto val="1"/>
        <c:lblOffset val="100"/>
        <c:baseTimeUnit val="years"/>
      </c:dateAx>
      <c:valAx>
        <c:axId val="295348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95346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F8-4F1F-BFBA-A001E72E99C6}"/>
            </c:ext>
          </c:extLst>
        </c:ser>
        <c:dLbls>
          <c:showLegendKey val="0"/>
          <c:showVal val="0"/>
          <c:showCatName val="0"/>
          <c:showSerName val="0"/>
          <c:showPercent val="0"/>
          <c:showBubbleSize val="0"/>
        </c:dLbls>
        <c:gapWidth val="150"/>
        <c:axId val="295346880"/>
        <c:axId val="29534531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2BF8-4F1F-BFBA-A001E72E99C6}"/>
            </c:ext>
          </c:extLst>
        </c:ser>
        <c:dLbls>
          <c:showLegendKey val="0"/>
          <c:showVal val="0"/>
          <c:showCatName val="0"/>
          <c:showSerName val="0"/>
          <c:showPercent val="0"/>
          <c:showBubbleSize val="0"/>
        </c:dLbls>
        <c:marker val="1"/>
        <c:smooth val="0"/>
        <c:axId val="295346880"/>
        <c:axId val="295345312"/>
      </c:lineChart>
      <c:dateAx>
        <c:axId val="295346880"/>
        <c:scaling>
          <c:orientation val="minMax"/>
        </c:scaling>
        <c:delete val="1"/>
        <c:axPos val="b"/>
        <c:numFmt formatCode="ge" sourceLinked="1"/>
        <c:majorTickMark val="none"/>
        <c:minorTickMark val="none"/>
        <c:tickLblPos val="none"/>
        <c:crossAx val="295345312"/>
        <c:crosses val="autoZero"/>
        <c:auto val="1"/>
        <c:lblOffset val="100"/>
        <c:baseTimeUnit val="years"/>
      </c:dateAx>
      <c:valAx>
        <c:axId val="295345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95346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02-4299-982B-8077FB23F59F}"/>
            </c:ext>
          </c:extLst>
        </c:ser>
        <c:dLbls>
          <c:showLegendKey val="0"/>
          <c:showVal val="0"/>
          <c:showCatName val="0"/>
          <c:showSerName val="0"/>
          <c:showPercent val="0"/>
          <c:showBubbleSize val="0"/>
        </c:dLbls>
        <c:gapWidth val="150"/>
        <c:axId val="295350408"/>
        <c:axId val="29535080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1202-4299-982B-8077FB23F59F}"/>
            </c:ext>
          </c:extLst>
        </c:ser>
        <c:dLbls>
          <c:showLegendKey val="0"/>
          <c:showVal val="0"/>
          <c:showCatName val="0"/>
          <c:showSerName val="0"/>
          <c:showPercent val="0"/>
          <c:showBubbleSize val="0"/>
        </c:dLbls>
        <c:marker val="1"/>
        <c:smooth val="0"/>
        <c:axId val="295350408"/>
        <c:axId val="295350800"/>
      </c:lineChart>
      <c:dateAx>
        <c:axId val="295350408"/>
        <c:scaling>
          <c:orientation val="minMax"/>
        </c:scaling>
        <c:delete val="1"/>
        <c:axPos val="b"/>
        <c:numFmt formatCode="ge" sourceLinked="1"/>
        <c:majorTickMark val="none"/>
        <c:minorTickMark val="none"/>
        <c:tickLblPos val="none"/>
        <c:crossAx val="295350800"/>
        <c:crosses val="autoZero"/>
        <c:auto val="1"/>
        <c:lblOffset val="100"/>
        <c:baseTimeUnit val="years"/>
      </c:dateAx>
      <c:valAx>
        <c:axId val="295350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95350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448.82</c:v>
                </c:pt>
                <c:pt idx="1">
                  <c:v>9863.2900000000009</c:v>
                </c:pt>
                <c:pt idx="2">
                  <c:v>9155.42</c:v>
                </c:pt>
                <c:pt idx="3">
                  <c:v>7875.79</c:v>
                </c:pt>
                <c:pt idx="4">
                  <c:v>8665.56</c:v>
                </c:pt>
              </c:numCache>
            </c:numRef>
          </c:val>
          <c:extLst xmlns:c16r2="http://schemas.microsoft.com/office/drawing/2015/06/chart">
            <c:ext xmlns:c16="http://schemas.microsoft.com/office/drawing/2014/chart" uri="{C3380CC4-5D6E-409C-BE32-E72D297353CC}">
              <c16:uniqueId val="{00000000-4162-41E7-87A7-E0ED90D36281}"/>
            </c:ext>
          </c:extLst>
        </c:ser>
        <c:dLbls>
          <c:showLegendKey val="0"/>
          <c:showVal val="0"/>
          <c:showCatName val="0"/>
          <c:showSerName val="0"/>
          <c:showPercent val="0"/>
          <c:showBubbleSize val="0"/>
        </c:dLbls>
        <c:gapWidth val="150"/>
        <c:axId val="295351192"/>
        <c:axId val="29535158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4162-41E7-87A7-E0ED90D36281}"/>
            </c:ext>
          </c:extLst>
        </c:ser>
        <c:dLbls>
          <c:showLegendKey val="0"/>
          <c:showVal val="0"/>
          <c:showCatName val="0"/>
          <c:showSerName val="0"/>
          <c:showPercent val="0"/>
          <c:showBubbleSize val="0"/>
        </c:dLbls>
        <c:marker val="1"/>
        <c:smooth val="0"/>
        <c:axId val="295351192"/>
        <c:axId val="295351584"/>
      </c:lineChart>
      <c:dateAx>
        <c:axId val="295351192"/>
        <c:scaling>
          <c:orientation val="minMax"/>
        </c:scaling>
        <c:delete val="1"/>
        <c:axPos val="b"/>
        <c:numFmt formatCode="ge" sourceLinked="1"/>
        <c:majorTickMark val="none"/>
        <c:minorTickMark val="none"/>
        <c:tickLblPos val="none"/>
        <c:crossAx val="295351584"/>
        <c:crosses val="autoZero"/>
        <c:auto val="1"/>
        <c:lblOffset val="100"/>
        <c:baseTimeUnit val="years"/>
      </c:dateAx>
      <c:valAx>
        <c:axId val="295351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953511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121.49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16-4A03-A633-719A37EE89CA}"/>
            </c:ext>
          </c:extLst>
        </c:ser>
        <c:dLbls>
          <c:showLegendKey val="0"/>
          <c:showVal val="0"/>
          <c:showCatName val="0"/>
          <c:showSerName val="0"/>
          <c:showPercent val="0"/>
          <c:showBubbleSize val="0"/>
        </c:dLbls>
        <c:gapWidth val="150"/>
        <c:axId val="389061352"/>
        <c:axId val="38906252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E616-4A03-A633-719A37EE89CA}"/>
            </c:ext>
          </c:extLst>
        </c:ser>
        <c:dLbls>
          <c:showLegendKey val="0"/>
          <c:showVal val="0"/>
          <c:showCatName val="0"/>
          <c:showSerName val="0"/>
          <c:showPercent val="0"/>
          <c:showBubbleSize val="0"/>
        </c:dLbls>
        <c:marker val="1"/>
        <c:smooth val="0"/>
        <c:axId val="389061352"/>
        <c:axId val="389062528"/>
      </c:lineChart>
      <c:dateAx>
        <c:axId val="389061352"/>
        <c:scaling>
          <c:orientation val="minMax"/>
        </c:scaling>
        <c:delete val="1"/>
        <c:axPos val="b"/>
        <c:numFmt formatCode="ge" sourceLinked="1"/>
        <c:majorTickMark val="none"/>
        <c:minorTickMark val="none"/>
        <c:tickLblPos val="none"/>
        <c:crossAx val="389062528"/>
        <c:crosses val="autoZero"/>
        <c:auto val="1"/>
        <c:lblOffset val="100"/>
        <c:baseTimeUnit val="years"/>
      </c:dateAx>
      <c:valAx>
        <c:axId val="389062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61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35.96</c:v>
                </c:pt>
                <c:pt idx="1">
                  <c:v>29.57</c:v>
                </c:pt>
                <c:pt idx="2">
                  <c:v>35.83</c:v>
                </c:pt>
                <c:pt idx="3">
                  <c:v>36.85</c:v>
                </c:pt>
                <c:pt idx="4">
                  <c:v>37.729999999999997</c:v>
                </c:pt>
              </c:numCache>
            </c:numRef>
          </c:val>
          <c:extLst xmlns:c16r2="http://schemas.microsoft.com/office/drawing/2015/06/chart">
            <c:ext xmlns:c16="http://schemas.microsoft.com/office/drawing/2014/chart" uri="{C3380CC4-5D6E-409C-BE32-E72D297353CC}">
              <c16:uniqueId val="{00000000-414F-414F-BC3F-74582AD2CE50}"/>
            </c:ext>
          </c:extLst>
        </c:ser>
        <c:dLbls>
          <c:showLegendKey val="0"/>
          <c:showVal val="0"/>
          <c:showCatName val="0"/>
          <c:showSerName val="0"/>
          <c:showPercent val="0"/>
          <c:showBubbleSize val="0"/>
        </c:dLbls>
        <c:gapWidth val="150"/>
        <c:axId val="389060176"/>
        <c:axId val="3890640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414F-414F-BC3F-74582AD2CE50}"/>
            </c:ext>
          </c:extLst>
        </c:ser>
        <c:dLbls>
          <c:showLegendKey val="0"/>
          <c:showVal val="0"/>
          <c:showCatName val="0"/>
          <c:showSerName val="0"/>
          <c:showPercent val="0"/>
          <c:showBubbleSize val="0"/>
        </c:dLbls>
        <c:marker val="1"/>
        <c:smooth val="0"/>
        <c:axId val="389060176"/>
        <c:axId val="389064096"/>
      </c:lineChart>
      <c:dateAx>
        <c:axId val="389060176"/>
        <c:scaling>
          <c:orientation val="minMax"/>
        </c:scaling>
        <c:delete val="1"/>
        <c:axPos val="b"/>
        <c:numFmt formatCode="ge" sourceLinked="1"/>
        <c:majorTickMark val="none"/>
        <c:minorTickMark val="none"/>
        <c:tickLblPos val="none"/>
        <c:crossAx val="389064096"/>
        <c:crosses val="autoZero"/>
        <c:auto val="1"/>
        <c:lblOffset val="100"/>
        <c:baseTimeUnit val="years"/>
      </c:dateAx>
      <c:valAx>
        <c:axId val="389064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60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60.59</c:v>
                </c:pt>
                <c:pt idx="1">
                  <c:v>69.489999999999995</c:v>
                </c:pt>
                <c:pt idx="2">
                  <c:v>61.24</c:v>
                </c:pt>
                <c:pt idx="3">
                  <c:v>63.01</c:v>
                </c:pt>
                <c:pt idx="4">
                  <c:v>58.67</c:v>
                </c:pt>
              </c:numCache>
            </c:numRef>
          </c:val>
          <c:extLst xmlns:c16r2="http://schemas.microsoft.com/office/drawing/2015/06/chart">
            <c:ext xmlns:c16="http://schemas.microsoft.com/office/drawing/2014/chart" uri="{C3380CC4-5D6E-409C-BE32-E72D297353CC}">
              <c16:uniqueId val="{00000000-7B7F-4BF2-8577-061EAA84A792}"/>
            </c:ext>
          </c:extLst>
        </c:ser>
        <c:dLbls>
          <c:showLegendKey val="0"/>
          <c:showVal val="0"/>
          <c:showCatName val="0"/>
          <c:showSerName val="0"/>
          <c:showPercent val="0"/>
          <c:showBubbleSize val="0"/>
        </c:dLbls>
        <c:gapWidth val="150"/>
        <c:axId val="389062136"/>
        <c:axId val="38905821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7B7F-4BF2-8577-061EAA84A792}"/>
            </c:ext>
          </c:extLst>
        </c:ser>
        <c:dLbls>
          <c:showLegendKey val="0"/>
          <c:showVal val="0"/>
          <c:showCatName val="0"/>
          <c:showSerName val="0"/>
          <c:showPercent val="0"/>
          <c:showBubbleSize val="0"/>
        </c:dLbls>
        <c:marker val="1"/>
        <c:smooth val="0"/>
        <c:axId val="389062136"/>
        <c:axId val="389058216"/>
      </c:lineChart>
      <c:dateAx>
        <c:axId val="389062136"/>
        <c:scaling>
          <c:orientation val="minMax"/>
        </c:scaling>
        <c:delete val="1"/>
        <c:axPos val="b"/>
        <c:numFmt formatCode="ge" sourceLinked="1"/>
        <c:majorTickMark val="none"/>
        <c:minorTickMark val="none"/>
        <c:tickLblPos val="none"/>
        <c:crossAx val="389058216"/>
        <c:crosses val="autoZero"/>
        <c:auto val="1"/>
        <c:lblOffset val="100"/>
        <c:baseTimeUnit val="years"/>
      </c:dateAx>
      <c:valAx>
        <c:axId val="389058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62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3.66</c:v>
                </c:pt>
                <c:pt idx="1">
                  <c:v>3.1</c:v>
                </c:pt>
                <c:pt idx="2">
                  <c:v>3.88</c:v>
                </c:pt>
                <c:pt idx="3">
                  <c:v>3.1</c:v>
                </c:pt>
                <c:pt idx="4">
                  <c:v>2.12</c:v>
                </c:pt>
              </c:numCache>
            </c:numRef>
          </c:val>
          <c:extLst xmlns:c16r2="http://schemas.microsoft.com/office/drawing/2015/06/chart">
            <c:ext xmlns:c16="http://schemas.microsoft.com/office/drawing/2014/chart" uri="{C3380CC4-5D6E-409C-BE32-E72D297353CC}">
              <c16:uniqueId val="{00000000-4090-46D3-84E7-80EBDB564E21}"/>
            </c:ext>
          </c:extLst>
        </c:ser>
        <c:dLbls>
          <c:showLegendKey val="0"/>
          <c:showVal val="0"/>
          <c:showCatName val="0"/>
          <c:showSerName val="0"/>
          <c:showPercent val="0"/>
          <c:showBubbleSize val="0"/>
        </c:dLbls>
        <c:gapWidth val="150"/>
        <c:axId val="389064488"/>
        <c:axId val="3890637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4090-46D3-84E7-80EBDB564E21}"/>
            </c:ext>
          </c:extLst>
        </c:ser>
        <c:dLbls>
          <c:showLegendKey val="0"/>
          <c:showVal val="0"/>
          <c:showCatName val="0"/>
          <c:showSerName val="0"/>
          <c:showPercent val="0"/>
          <c:showBubbleSize val="0"/>
        </c:dLbls>
        <c:marker val="1"/>
        <c:smooth val="0"/>
        <c:axId val="389064488"/>
        <c:axId val="389063704"/>
      </c:lineChart>
      <c:dateAx>
        <c:axId val="389064488"/>
        <c:scaling>
          <c:orientation val="minMax"/>
        </c:scaling>
        <c:delete val="1"/>
        <c:axPos val="b"/>
        <c:numFmt formatCode="ge" sourceLinked="1"/>
        <c:majorTickMark val="none"/>
        <c:minorTickMark val="none"/>
        <c:tickLblPos val="none"/>
        <c:crossAx val="389063704"/>
        <c:crosses val="autoZero"/>
        <c:auto val="1"/>
        <c:lblOffset val="100"/>
        <c:baseTimeUnit val="years"/>
      </c:dateAx>
      <c:valAx>
        <c:axId val="389063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64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3.45</c:v>
                </c:pt>
                <c:pt idx="1">
                  <c:v>3.45</c:v>
                </c:pt>
                <c:pt idx="2">
                  <c:v>3.45</c:v>
                </c:pt>
                <c:pt idx="3">
                  <c:v>3.45</c:v>
                </c:pt>
                <c:pt idx="4">
                  <c:v>3.45</c:v>
                </c:pt>
              </c:numCache>
            </c:numRef>
          </c:val>
          <c:extLst xmlns:c16r2="http://schemas.microsoft.com/office/drawing/2015/06/chart">
            <c:ext xmlns:c16="http://schemas.microsoft.com/office/drawing/2014/chart" uri="{C3380CC4-5D6E-409C-BE32-E72D297353CC}">
              <c16:uniqueId val="{00000000-A9A2-4649-B151-170FC339762D}"/>
            </c:ext>
          </c:extLst>
        </c:ser>
        <c:dLbls>
          <c:showLegendKey val="0"/>
          <c:showVal val="0"/>
          <c:showCatName val="0"/>
          <c:showSerName val="0"/>
          <c:showPercent val="0"/>
          <c:showBubbleSize val="0"/>
        </c:dLbls>
        <c:gapWidth val="150"/>
        <c:axId val="389064880"/>
        <c:axId val="3890574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A9A2-4649-B151-170FC339762D}"/>
            </c:ext>
          </c:extLst>
        </c:ser>
        <c:dLbls>
          <c:showLegendKey val="0"/>
          <c:showVal val="0"/>
          <c:showCatName val="0"/>
          <c:showSerName val="0"/>
          <c:showPercent val="0"/>
          <c:showBubbleSize val="0"/>
        </c:dLbls>
        <c:marker val="1"/>
        <c:smooth val="0"/>
        <c:axId val="389064880"/>
        <c:axId val="389057432"/>
      </c:lineChart>
      <c:dateAx>
        <c:axId val="389064880"/>
        <c:scaling>
          <c:orientation val="minMax"/>
        </c:scaling>
        <c:delete val="1"/>
        <c:axPos val="b"/>
        <c:numFmt formatCode="ge" sourceLinked="1"/>
        <c:majorTickMark val="none"/>
        <c:minorTickMark val="none"/>
        <c:tickLblPos val="none"/>
        <c:crossAx val="389057432"/>
        <c:crosses val="autoZero"/>
        <c:auto val="1"/>
        <c:lblOffset val="100"/>
        <c:baseTimeUnit val="years"/>
      </c:dateAx>
      <c:valAx>
        <c:axId val="3890574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64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36-4014-BFAE-4D93BB9834E2}"/>
            </c:ext>
          </c:extLst>
        </c:ser>
        <c:dLbls>
          <c:showLegendKey val="0"/>
          <c:showVal val="0"/>
          <c:showCatName val="0"/>
          <c:showSerName val="0"/>
          <c:showPercent val="0"/>
          <c:showBubbleSize val="0"/>
        </c:dLbls>
        <c:gapWidth val="150"/>
        <c:axId val="389059392"/>
        <c:axId val="38906096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7E36-4014-BFAE-4D93BB9834E2}"/>
            </c:ext>
          </c:extLst>
        </c:ser>
        <c:dLbls>
          <c:showLegendKey val="0"/>
          <c:showVal val="0"/>
          <c:showCatName val="0"/>
          <c:showSerName val="0"/>
          <c:showPercent val="0"/>
          <c:showBubbleSize val="0"/>
        </c:dLbls>
        <c:marker val="1"/>
        <c:smooth val="0"/>
        <c:axId val="389059392"/>
        <c:axId val="389060960"/>
      </c:lineChart>
      <c:dateAx>
        <c:axId val="389059392"/>
        <c:scaling>
          <c:orientation val="minMax"/>
        </c:scaling>
        <c:delete val="1"/>
        <c:axPos val="b"/>
        <c:numFmt formatCode="ge" sourceLinked="1"/>
        <c:majorTickMark val="none"/>
        <c:minorTickMark val="none"/>
        <c:tickLblPos val="none"/>
        <c:crossAx val="389060960"/>
        <c:crosses val="autoZero"/>
        <c:auto val="1"/>
        <c:lblOffset val="100"/>
        <c:baseTimeUnit val="years"/>
      </c:dateAx>
      <c:valAx>
        <c:axId val="389060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59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38.200000000000003</c:v>
                </c:pt>
                <c:pt idx="1">
                  <c:v>32.42</c:v>
                </c:pt>
                <c:pt idx="2">
                  <c:v>38.4</c:v>
                </c:pt>
                <c:pt idx="3">
                  <c:v>39.43</c:v>
                </c:pt>
                <c:pt idx="4">
                  <c:v>40.770000000000003</c:v>
                </c:pt>
              </c:numCache>
            </c:numRef>
          </c:val>
          <c:extLst xmlns:c16r2="http://schemas.microsoft.com/office/drawing/2015/06/chart">
            <c:ext xmlns:c16="http://schemas.microsoft.com/office/drawing/2014/chart" uri="{C3380CC4-5D6E-409C-BE32-E72D297353CC}">
              <c16:uniqueId val="{00000000-33DE-434E-87F5-59296CDB9783}"/>
            </c:ext>
          </c:extLst>
        </c:ser>
        <c:dLbls>
          <c:showLegendKey val="0"/>
          <c:showVal val="0"/>
          <c:showCatName val="0"/>
          <c:showSerName val="0"/>
          <c:showPercent val="0"/>
          <c:showBubbleSize val="0"/>
        </c:dLbls>
        <c:gapWidth val="150"/>
        <c:axId val="389057824"/>
        <c:axId val="3890633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33DE-434E-87F5-59296CDB9783}"/>
            </c:ext>
          </c:extLst>
        </c:ser>
        <c:dLbls>
          <c:showLegendKey val="0"/>
          <c:showVal val="0"/>
          <c:showCatName val="0"/>
          <c:showSerName val="0"/>
          <c:showPercent val="0"/>
          <c:showBubbleSize val="0"/>
        </c:dLbls>
        <c:marker val="1"/>
        <c:smooth val="0"/>
        <c:axId val="389057824"/>
        <c:axId val="389063312"/>
      </c:lineChart>
      <c:dateAx>
        <c:axId val="389057824"/>
        <c:scaling>
          <c:orientation val="minMax"/>
        </c:scaling>
        <c:delete val="1"/>
        <c:axPos val="b"/>
        <c:numFmt formatCode="ge" sourceLinked="1"/>
        <c:majorTickMark val="none"/>
        <c:minorTickMark val="none"/>
        <c:tickLblPos val="none"/>
        <c:crossAx val="389063312"/>
        <c:crosses val="autoZero"/>
        <c:auto val="1"/>
        <c:lblOffset val="100"/>
        <c:baseTimeUnit val="years"/>
      </c:dateAx>
      <c:valAx>
        <c:axId val="389063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578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90" zoomScaleNormal="90" workbookViewId="0">
      <selection activeCell="H13" sqref="H13"/>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鳥取県　鳥取市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5800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123</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99.9</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103</v>
      </c>
      <c r="SN16" s="80"/>
      <c r="SO16" s="80"/>
      <c r="SP16" s="80"/>
      <c r="SQ16" s="80"/>
      <c r="SR16" s="80"/>
      <c r="SS16" s="80"/>
      <c r="ST16" s="80"/>
      <c r="SU16" s="80"/>
      <c r="SV16" s="80"/>
      <c r="SW16" s="80"/>
      <c r="SX16" s="80"/>
      <c r="SY16" s="80"/>
      <c r="SZ16" s="80"/>
      <c r="TA16" s="81"/>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38.200000000000003</v>
      </c>
      <c r="Y32" s="106"/>
      <c r="Z32" s="106"/>
      <c r="AA32" s="106"/>
      <c r="AB32" s="106"/>
      <c r="AC32" s="106"/>
      <c r="AD32" s="106"/>
      <c r="AE32" s="106"/>
      <c r="AF32" s="106"/>
      <c r="AG32" s="106"/>
      <c r="AH32" s="106"/>
      <c r="AI32" s="106"/>
      <c r="AJ32" s="106"/>
      <c r="AK32" s="106"/>
      <c r="AL32" s="106"/>
      <c r="AM32" s="106"/>
      <c r="AN32" s="106"/>
      <c r="AO32" s="106"/>
      <c r="AP32" s="106"/>
      <c r="AQ32" s="107"/>
      <c r="AR32" s="105">
        <f>データ!U6</f>
        <v>32.42</v>
      </c>
      <c r="AS32" s="106"/>
      <c r="AT32" s="106"/>
      <c r="AU32" s="106"/>
      <c r="AV32" s="106"/>
      <c r="AW32" s="106"/>
      <c r="AX32" s="106"/>
      <c r="AY32" s="106"/>
      <c r="AZ32" s="106"/>
      <c r="BA32" s="106"/>
      <c r="BB32" s="106"/>
      <c r="BC32" s="106"/>
      <c r="BD32" s="106"/>
      <c r="BE32" s="106"/>
      <c r="BF32" s="106"/>
      <c r="BG32" s="106"/>
      <c r="BH32" s="106"/>
      <c r="BI32" s="106"/>
      <c r="BJ32" s="106"/>
      <c r="BK32" s="107"/>
      <c r="BL32" s="105">
        <f>データ!V6</f>
        <v>38.4</v>
      </c>
      <c r="BM32" s="106"/>
      <c r="BN32" s="106"/>
      <c r="BO32" s="106"/>
      <c r="BP32" s="106"/>
      <c r="BQ32" s="106"/>
      <c r="BR32" s="106"/>
      <c r="BS32" s="106"/>
      <c r="BT32" s="106"/>
      <c r="BU32" s="106"/>
      <c r="BV32" s="106"/>
      <c r="BW32" s="106"/>
      <c r="BX32" s="106"/>
      <c r="BY32" s="106"/>
      <c r="BZ32" s="106"/>
      <c r="CA32" s="106"/>
      <c r="CB32" s="106"/>
      <c r="CC32" s="106"/>
      <c r="CD32" s="106"/>
      <c r="CE32" s="107"/>
      <c r="CF32" s="105">
        <f>データ!W6</f>
        <v>39.43</v>
      </c>
      <c r="CG32" s="106"/>
      <c r="CH32" s="106"/>
      <c r="CI32" s="106"/>
      <c r="CJ32" s="106"/>
      <c r="CK32" s="106"/>
      <c r="CL32" s="106"/>
      <c r="CM32" s="106"/>
      <c r="CN32" s="106"/>
      <c r="CO32" s="106"/>
      <c r="CP32" s="106"/>
      <c r="CQ32" s="106"/>
      <c r="CR32" s="106"/>
      <c r="CS32" s="106"/>
      <c r="CT32" s="106"/>
      <c r="CU32" s="106"/>
      <c r="CV32" s="106"/>
      <c r="CW32" s="106"/>
      <c r="CX32" s="106"/>
      <c r="CY32" s="107"/>
      <c r="CZ32" s="105">
        <f>データ!X6</f>
        <v>40.770000000000003</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448.82</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9863.2900000000009</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9155.42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7875.79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8665.56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121.49</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104</v>
      </c>
      <c r="SN48" s="80"/>
      <c r="SO48" s="80"/>
      <c r="SP48" s="80"/>
      <c r="SQ48" s="80"/>
      <c r="SR48" s="80"/>
      <c r="SS48" s="80"/>
      <c r="ST48" s="80"/>
      <c r="SU48" s="80"/>
      <c r="SV48" s="80"/>
      <c r="SW48" s="80"/>
      <c r="SX48" s="80"/>
      <c r="SY48" s="80"/>
      <c r="SZ48" s="80"/>
      <c r="TA48" s="81"/>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35.96</v>
      </c>
      <c r="Y55" s="106"/>
      <c r="Z55" s="106"/>
      <c r="AA55" s="106"/>
      <c r="AB55" s="106"/>
      <c r="AC55" s="106"/>
      <c r="AD55" s="106"/>
      <c r="AE55" s="106"/>
      <c r="AF55" s="106"/>
      <c r="AG55" s="106"/>
      <c r="AH55" s="106"/>
      <c r="AI55" s="106"/>
      <c r="AJ55" s="106"/>
      <c r="AK55" s="106"/>
      <c r="AL55" s="106"/>
      <c r="AM55" s="106"/>
      <c r="AN55" s="106"/>
      <c r="AO55" s="106"/>
      <c r="AP55" s="106"/>
      <c r="AQ55" s="107"/>
      <c r="AR55" s="105">
        <f>データ!BM6</f>
        <v>29.57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35.83</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36.85</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37.729999999999997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60.59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69.489999999999995</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61.24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63.01</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58.67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3.66</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3.1</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3.88</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3.1</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2.12</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3.45</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3.45</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3.45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3.45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3.45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105</v>
      </c>
      <c r="SN68" s="80"/>
      <c r="SO68" s="80"/>
      <c r="SP68" s="80"/>
      <c r="SQ68" s="80"/>
      <c r="SR68" s="80"/>
      <c r="SS68" s="80"/>
      <c r="ST68" s="80"/>
      <c r="SU68" s="80"/>
      <c r="SV68" s="80"/>
      <c r="SW68" s="80"/>
      <c r="SX68" s="80"/>
      <c r="SY68" s="80"/>
      <c r="SZ68" s="80"/>
      <c r="TA68" s="81"/>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76.3</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77.55</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78.78</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79.989999999999995</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81.150000000000006</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0</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0</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0</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52.45</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53.92</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53.32</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53.4</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53.49</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4.53</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3.4</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3.56</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3.46</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3.28</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0.71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0.19</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0.06</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0.02</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q+G2IHjx8uPoiKTGpxz1qdDiUo6agT5lXWaoKeFGqAsiCJqL1OxSSzlwwBis5vz2ENOaQPyIEtvfc758GScuw==" saltValue="qTqtr7kDuqtkOrGdzsjrT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38.200000000000003</v>
      </c>
      <c r="U6" s="52">
        <f>U7</f>
        <v>32.42</v>
      </c>
      <c r="V6" s="52">
        <f>V7</f>
        <v>38.4</v>
      </c>
      <c r="W6" s="52">
        <f>W7</f>
        <v>39.43</v>
      </c>
      <c r="X6" s="52">
        <f t="shared" si="3"/>
        <v>40.770000000000003</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448.82</v>
      </c>
      <c r="AQ6" s="52">
        <f>AQ7</f>
        <v>9863.2900000000009</v>
      </c>
      <c r="AR6" s="52">
        <f>AR7</f>
        <v>9155.42</v>
      </c>
      <c r="AS6" s="52">
        <f>AS7</f>
        <v>7875.79</v>
      </c>
      <c r="AT6" s="52">
        <f t="shared" si="3"/>
        <v>8665.56</v>
      </c>
      <c r="AU6" s="52">
        <f t="shared" si="3"/>
        <v>797.95</v>
      </c>
      <c r="AV6" s="52">
        <f t="shared" si="3"/>
        <v>742.59</v>
      </c>
      <c r="AW6" s="52">
        <f t="shared" si="3"/>
        <v>549.77</v>
      </c>
      <c r="AX6" s="52">
        <f t="shared" si="3"/>
        <v>730.25</v>
      </c>
      <c r="AY6" s="52">
        <f t="shared" si="3"/>
        <v>868.31</v>
      </c>
      <c r="AZ6" s="50" t="str">
        <f>IF(AZ7="-","【-】","【"&amp;SUBSTITUTE(TEXT(AZ7,"#,##0.00"),"-","△")&amp;"】")</f>
        <v>【450.05】</v>
      </c>
      <c r="BA6" s="52">
        <f t="shared" si="3"/>
        <v>121.49</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35.96</v>
      </c>
      <c r="BM6" s="52">
        <f>BM7</f>
        <v>29.57</v>
      </c>
      <c r="BN6" s="52">
        <f>BN7</f>
        <v>35.83</v>
      </c>
      <c r="BO6" s="52">
        <f>BO7</f>
        <v>36.85</v>
      </c>
      <c r="BP6" s="52">
        <f t="shared" si="3"/>
        <v>37.729999999999997</v>
      </c>
      <c r="BQ6" s="52">
        <f t="shared" si="3"/>
        <v>91.03</v>
      </c>
      <c r="BR6" s="52">
        <f t="shared" si="3"/>
        <v>100.16</v>
      </c>
      <c r="BS6" s="52">
        <f t="shared" si="3"/>
        <v>100.54</v>
      </c>
      <c r="BT6" s="52">
        <f t="shared" si="3"/>
        <v>95.99</v>
      </c>
      <c r="BU6" s="52">
        <f t="shared" si="3"/>
        <v>94.91</v>
      </c>
      <c r="BV6" s="50" t="str">
        <f>IF(BV7="-","【-】","【"&amp;SUBSTITUTE(TEXT(BV7,"#,##0.00"),"-","△")&amp;"】")</f>
        <v>【114.16】</v>
      </c>
      <c r="BW6" s="52">
        <f t="shared" si="3"/>
        <v>60.59</v>
      </c>
      <c r="BX6" s="52">
        <f>BX7</f>
        <v>69.489999999999995</v>
      </c>
      <c r="BY6" s="52">
        <f>BY7</f>
        <v>61.24</v>
      </c>
      <c r="BZ6" s="52">
        <f>BZ7</f>
        <v>63.01</v>
      </c>
      <c r="CA6" s="52">
        <f t="shared" si="3"/>
        <v>58.67</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3.66</v>
      </c>
      <c r="CI6" s="52">
        <f>CI7</f>
        <v>3.1</v>
      </c>
      <c r="CJ6" s="52">
        <f>CJ7</f>
        <v>3.88</v>
      </c>
      <c r="CK6" s="52">
        <f>CK7</f>
        <v>3.1</v>
      </c>
      <c r="CL6" s="52">
        <f t="shared" si="5"/>
        <v>2.12</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3.45</v>
      </c>
      <c r="CT6" s="52">
        <f>CT7</f>
        <v>3.45</v>
      </c>
      <c r="CU6" s="52">
        <f>CU7</f>
        <v>3.45</v>
      </c>
      <c r="CV6" s="52">
        <f>CV7</f>
        <v>3.45</v>
      </c>
      <c r="CW6" s="52">
        <f t="shared" si="6"/>
        <v>3.45</v>
      </c>
      <c r="CX6" s="52">
        <f t="shared" si="6"/>
        <v>52.6</v>
      </c>
      <c r="CY6" s="52">
        <f t="shared" si="6"/>
        <v>52.54</v>
      </c>
      <c r="CZ6" s="52">
        <f t="shared" si="6"/>
        <v>50.81</v>
      </c>
      <c r="DA6" s="52">
        <f t="shared" si="6"/>
        <v>50.28</v>
      </c>
      <c r="DB6" s="52">
        <f t="shared" si="6"/>
        <v>51.42</v>
      </c>
      <c r="DC6" s="50" t="str">
        <f>IF(DC7="-","【-】","【"&amp;SUBSTITUTE(TEXT(DC7,"#,##0.00"),"-","△")&amp;"】")</f>
        <v>【77.10】</v>
      </c>
      <c r="DD6" s="52">
        <f t="shared" ref="DD6:DM6" si="7">DD7</f>
        <v>76.3</v>
      </c>
      <c r="DE6" s="52">
        <f>DE7</f>
        <v>77.55</v>
      </c>
      <c r="DF6" s="52">
        <f>DF7</f>
        <v>78.78</v>
      </c>
      <c r="DG6" s="52">
        <f>DG7</f>
        <v>79.989999999999995</v>
      </c>
      <c r="DH6" s="52">
        <f t="shared" si="7"/>
        <v>81.150000000000006</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5800</v>
      </c>
      <c r="L7" s="54" t="s">
        <v>95</v>
      </c>
      <c r="M7" s="55">
        <v>1</v>
      </c>
      <c r="N7" s="55">
        <v>123</v>
      </c>
      <c r="O7" s="56" t="s">
        <v>96</v>
      </c>
      <c r="P7" s="56">
        <v>99.9</v>
      </c>
      <c r="Q7" s="55">
        <v>1</v>
      </c>
      <c r="R7" s="55">
        <v>200</v>
      </c>
      <c r="S7" s="54" t="s">
        <v>97</v>
      </c>
      <c r="T7" s="57">
        <v>38.200000000000003</v>
      </c>
      <c r="U7" s="57">
        <v>32.42</v>
      </c>
      <c r="V7" s="57">
        <v>38.4</v>
      </c>
      <c r="W7" s="57">
        <v>39.43</v>
      </c>
      <c r="X7" s="57">
        <v>40.770000000000003</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448.82</v>
      </c>
      <c r="AQ7" s="57">
        <v>9863.2900000000009</v>
      </c>
      <c r="AR7" s="57">
        <v>9155.42</v>
      </c>
      <c r="AS7" s="57">
        <v>7875.79</v>
      </c>
      <c r="AT7" s="57">
        <v>8665.56</v>
      </c>
      <c r="AU7" s="57">
        <v>797.95</v>
      </c>
      <c r="AV7" s="57">
        <v>742.59</v>
      </c>
      <c r="AW7" s="57">
        <v>549.77</v>
      </c>
      <c r="AX7" s="57">
        <v>730.25</v>
      </c>
      <c r="AY7" s="57">
        <v>868.31</v>
      </c>
      <c r="AZ7" s="57">
        <v>450.05</v>
      </c>
      <c r="BA7" s="57">
        <v>121.49</v>
      </c>
      <c r="BB7" s="57">
        <v>0</v>
      </c>
      <c r="BC7" s="57">
        <v>0</v>
      </c>
      <c r="BD7" s="57">
        <v>0</v>
      </c>
      <c r="BE7" s="57">
        <v>0</v>
      </c>
      <c r="BF7" s="57">
        <v>446.61</v>
      </c>
      <c r="BG7" s="57">
        <v>430.97</v>
      </c>
      <c r="BH7" s="57">
        <v>536.28</v>
      </c>
      <c r="BI7" s="57">
        <v>514.66</v>
      </c>
      <c r="BJ7" s="57">
        <v>504.81</v>
      </c>
      <c r="BK7" s="57">
        <v>246.04</v>
      </c>
      <c r="BL7" s="57">
        <v>35.96</v>
      </c>
      <c r="BM7" s="57">
        <v>29.57</v>
      </c>
      <c r="BN7" s="57">
        <v>35.83</v>
      </c>
      <c r="BO7" s="57">
        <v>36.85</v>
      </c>
      <c r="BP7" s="57">
        <v>37.729999999999997</v>
      </c>
      <c r="BQ7" s="57">
        <v>91.03</v>
      </c>
      <c r="BR7" s="57">
        <v>100.16</v>
      </c>
      <c r="BS7" s="57">
        <v>100.54</v>
      </c>
      <c r="BT7" s="57">
        <v>95.99</v>
      </c>
      <c r="BU7" s="57">
        <v>94.91</v>
      </c>
      <c r="BV7" s="57">
        <v>114.16</v>
      </c>
      <c r="BW7" s="57">
        <v>60.59</v>
      </c>
      <c r="BX7" s="57">
        <v>69.489999999999995</v>
      </c>
      <c r="BY7" s="57">
        <v>61.24</v>
      </c>
      <c r="BZ7" s="57">
        <v>63.01</v>
      </c>
      <c r="CA7" s="57">
        <v>58.67</v>
      </c>
      <c r="CB7" s="57">
        <v>45.86</v>
      </c>
      <c r="CC7" s="57">
        <v>42.5</v>
      </c>
      <c r="CD7" s="57">
        <v>42.19</v>
      </c>
      <c r="CE7" s="57">
        <v>44.55</v>
      </c>
      <c r="CF7" s="57">
        <v>47.36</v>
      </c>
      <c r="CG7" s="57">
        <v>18.71</v>
      </c>
      <c r="CH7" s="57">
        <v>3.66</v>
      </c>
      <c r="CI7" s="57">
        <v>3.1</v>
      </c>
      <c r="CJ7" s="57">
        <v>3.88</v>
      </c>
      <c r="CK7" s="57">
        <v>3.1</v>
      </c>
      <c r="CL7" s="57">
        <v>2.12</v>
      </c>
      <c r="CM7" s="57">
        <v>35.78</v>
      </c>
      <c r="CN7" s="57">
        <v>35.909999999999997</v>
      </c>
      <c r="CO7" s="57">
        <v>35.54</v>
      </c>
      <c r="CP7" s="57">
        <v>35.24</v>
      </c>
      <c r="CQ7" s="57">
        <v>35.22</v>
      </c>
      <c r="CR7" s="57">
        <v>55.52</v>
      </c>
      <c r="CS7" s="57">
        <v>3.45</v>
      </c>
      <c r="CT7" s="57">
        <v>3.45</v>
      </c>
      <c r="CU7" s="57">
        <v>3.45</v>
      </c>
      <c r="CV7" s="57">
        <v>3.45</v>
      </c>
      <c r="CW7" s="57">
        <v>3.45</v>
      </c>
      <c r="CX7" s="57">
        <v>52.6</v>
      </c>
      <c r="CY7" s="57">
        <v>52.54</v>
      </c>
      <c r="CZ7" s="57">
        <v>50.81</v>
      </c>
      <c r="DA7" s="57">
        <v>50.28</v>
      </c>
      <c r="DB7" s="57">
        <v>51.42</v>
      </c>
      <c r="DC7" s="57">
        <v>77.099999999999994</v>
      </c>
      <c r="DD7" s="57">
        <v>76.3</v>
      </c>
      <c r="DE7" s="57">
        <v>77.55</v>
      </c>
      <c r="DF7" s="57">
        <v>78.78</v>
      </c>
      <c r="DG7" s="57">
        <v>79.989999999999995</v>
      </c>
      <c r="DH7" s="57">
        <v>81.150000000000006</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38.200000000000003</v>
      </c>
      <c r="V11" s="64">
        <f>IF(U6="-",NA(),U6)</f>
        <v>32.42</v>
      </c>
      <c r="W11" s="64">
        <f>IF(V6="-",NA(),V6)</f>
        <v>38.4</v>
      </c>
      <c r="X11" s="64">
        <f>IF(W6="-",NA(),W6)</f>
        <v>39.43</v>
      </c>
      <c r="Y11" s="64">
        <f>IF(X6="-",NA(),X6)</f>
        <v>40.770000000000003</v>
      </c>
      <c r="AE11" s="63" t="s">
        <v>23</v>
      </c>
      <c r="AF11" s="64">
        <f>IF(AE6="-",NA(),AE6)</f>
        <v>0</v>
      </c>
      <c r="AG11" s="64">
        <f>IF(AF6="-",NA(),AF6)</f>
        <v>0</v>
      </c>
      <c r="AH11" s="64">
        <f>IF(AG6="-",NA(),AG6)</f>
        <v>0</v>
      </c>
      <c r="AI11" s="64">
        <f>IF(AH6="-",NA(),AH6)</f>
        <v>0</v>
      </c>
      <c r="AJ11" s="64">
        <f>IF(AI6="-",NA(),AI6)</f>
        <v>0</v>
      </c>
      <c r="AP11" s="63" t="s">
        <v>23</v>
      </c>
      <c r="AQ11" s="64">
        <f>IF(AP6="-",NA(),AP6)</f>
        <v>448.82</v>
      </c>
      <c r="AR11" s="64">
        <f>IF(AQ6="-",NA(),AQ6)</f>
        <v>9863.2900000000009</v>
      </c>
      <c r="AS11" s="64">
        <f>IF(AR6="-",NA(),AR6)</f>
        <v>9155.42</v>
      </c>
      <c r="AT11" s="64">
        <f>IF(AS6="-",NA(),AS6)</f>
        <v>7875.79</v>
      </c>
      <c r="AU11" s="64">
        <f>IF(AT6="-",NA(),AT6)</f>
        <v>8665.56</v>
      </c>
      <c r="BA11" s="63" t="s">
        <v>23</v>
      </c>
      <c r="BB11" s="64">
        <f>IF(BA6="-",NA(),BA6)</f>
        <v>121.49</v>
      </c>
      <c r="BC11" s="64">
        <f>IF(BB6="-",NA(),BB6)</f>
        <v>0</v>
      </c>
      <c r="BD11" s="64">
        <f>IF(BC6="-",NA(),BC6)</f>
        <v>0</v>
      </c>
      <c r="BE11" s="64">
        <f>IF(BD6="-",NA(),BD6)</f>
        <v>0</v>
      </c>
      <c r="BF11" s="64">
        <f>IF(BE6="-",NA(),BE6)</f>
        <v>0</v>
      </c>
      <c r="BL11" s="63" t="s">
        <v>23</v>
      </c>
      <c r="BM11" s="64">
        <f>IF(BL6="-",NA(),BL6)</f>
        <v>35.96</v>
      </c>
      <c r="BN11" s="64">
        <f>IF(BM6="-",NA(),BM6)</f>
        <v>29.57</v>
      </c>
      <c r="BO11" s="64">
        <f>IF(BN6="-",NA(),BN6)</f>
        <v>35.83</v>
      </c>
      <c r="BP11" s="64">
        <f>IF(BO6="-",NA(),BO6)</f>
        <v>36.85</v>
      </c>
      <c r="BQ11" s="64">
        <f>IF(BP6="-",NA(),BP6)</f>
        <v>37.729999999999997</v>
      </c>
      <c r="BW11" s="63" t="s">
        <v>23</v>
      </c>
      <c r="BX11" s="64">
        <f>IF(BW6="-",NA(),BW6)</f>
        <v>60.59</v>
      </c>
      <c r="BY11" s="64">
        <f>IF(BX6="-",NA(),BX6)</f>
        <v>69.489999999999995</v>
      </c>
      <c r="BZ11" s="64">
        <f>IF(BY6="-",NA(),BY6)</f>
        <v>61.24</v>
      </c>
      <c r="CA11" s="64">
        <f>IF(BZ6="-",NA(),BZ6)</f>
        <v>63.01</v>
      </c>
      <c r="CB11" s="64">
        <f>IF(CA6="-",NA(),CA6)</f>
        <v>58.67</v>
      </c>
      <c r="CH11" s="63" t="s">
        <v>23</v>
      </c>
      <c r="CI11" s="64">
        <f>IF(CH6="-",NA(),CH6)</f>
        <v>3.66</v>
      </c>
      <c r="CJ11" s="64">
        <f>IF(CI6="-",NA(),CI6)</f>
        <v>3.1</v>
      </c>
      <c r="CK11" s="64">
        <f>IF(CJ6="-",NA(),CJ6)</f>
        <v>3.88</v>
      </c>
      <c r="CL11" s="64">
        <f>IF(CK6="-",NA(),CK6)</f>
        <v>3.1</v>
      </c>
      <c r="CM11" s="64">
        <f>IF(CL6="-",NA(),CL6)</f>
        <v>2.12</v>
      </c>
      <c r="CS11" s="63" t="s">
        <v>23</v>
      </c>
      <c r="CT11" s="64">
        <f>IF(CS6="-",NA(),CS6)</f>
        <v>3.45</v>
      </c>
      <c r="CU11" s="64">
        <f>IF(CT6="-",NA(),CT6)</f>
        <v>3.45</v>
      </c>
      <c r="CV11" s="64">
        <f>IF(CU6="-",NA(),CU6)</f>
        <v>3.45</v>
      </c>
      <c r="CW11" s="64">
        <f>IF(CV6="-",NA(),CV6)</f>
        <v>3.45</v>
      </c>
      <c r="CX11" s="64">
        <f>IF(CW6="-",NA(),CW6)</f>
        <v>3.45</v>
      </c>
      <c r="DD11" s="63" t="s">
        <v>23</v>
      </c>
      <c r="DE11" s="64">
        <f>IF(DD6="-",NA(),DD6)</f>
        <v>76.3</v>
      </c>
      <c r="DF11" s="64">
        <f>IF(DE6="-",NA(),DE6)</f>
        <v>77.55</v>
      </c>
      <c r="DG11" s="64">
        <f>IF(DF6="-",NA(),DF6)</f>
        <v>78.78</v>
      </c>
      <c r="DH11" s="64">
        <f>IF(DG6="-",NA(),DG6)</f>
        <v>79.989999999999995</v>
      </c>
      <c r="DI11" s="64">
        <f>IF(DH6="-",NA(),DH6)</f>
        <v>81.150000000000006</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2020-01-28T06:58:36Z</cp:lastPrinted>
  <dcterms:created xsi:type="dcterms:W3CDTF">2019-12-05T07:46:43Z</dcterms:created>
  <dcterms:modified xsi:type="dcterms:W3CDTF">2020-02-07T07:46:29Z</dcterms:modified>
  <cp:category/>
</cp:coreProperties>
</file>