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16.220\share\自治振興課H24以降\自治振興課H24以降\05_市町村公営企業\03_公営企業決算統計\03 経営比較分析表\R1年度\04_水道ほか\03_市町村回答\04_境港市\"/>
    </mc:Choice>
  </mc:AlternateContent>
  <workbookProtection workbookAlgorithmName="SHA-512" workbookHashValue="L7WpKOhGYn06oazkpiHgH0t9w/L/yOF8uzBvLI6uScWMrWnGysWqYCGn+N4/mFHi5rVLUsgEHesgw+VlctlIhw==" workbookSaltValue="RNzf95pa0Z8bCSDcc6y9ww==" workbookSpinCount="100000" lockStructure="1"/>
  <bookViews>
    <workbookView xWindow="0" yWindow="0" windowWidth="20490" windowHeight="768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HJ51" i="4" l="1"/>
  <c r="MA30" i="4"/>
  <c r="IT76" i="4"/>
  <c r="CS51" i="4"/>
  <c r="HJ30" i="4"/>
  <c r="CS30" i="4"/>
  <c r="BZ76" i="4"/>
  <c r="MI76" i="4"/>
  <c r="MA51" i="4"/>
  <c r="C11" i="5"/>
  <c r="D11" i="5"/>
  <c r="E11" i="5"/>
  <c r="B11" i="5"/>
  <c r="LT76" i="4" l="1"/>
  <c r="GQ51" i="4"/>
  <c r="LH30" i="4"/>
  <c r="IE76" i="4"/>
  <c r="BZ51" i="4"/>
  <c r="BZ30" i="4"/>
  <c r="BK76" i="4"/>
  <c r="LH51" i="4"/>
  <c r="GQ30" i="4"/>
  <c r="HP76" i="4"/>
  <c r="BG30" i="4"/>
  <c r="AV76" i="4"/>
  <c r="KO51" i="4"/>
  <c r="LE76" i="4"/>
  <c r="FX51" i="4"/>
  <c r="KO30" i="4"/>
  <c r="BG51" i="4"/>
  <c r="FX30" i="4"/>
  <c r="HA76" i="4"/>
  <c r="AN30" i="4"/>
  <c r="JV51" i="4"/>
  <c r="KP76" i="4"/>
  <c r="FE51" i="4"/>
  <c r="JV30" i="4"/>
  <c r="AN51" i="4"/>
  <c r="FE30" i="4"/>
  <c r="AG76" i="4"/>
  <c r="R76" i="4"/>
  <c r="JC51" i="4"/>
  <c r="JC30" i="4"/>
  <c r="GL76" i="4"/>
  <c r="U51" i="4"/>
  <c r="EL30" i="4"/>
  <c r="U30" i="4"/>
  <c r="KA76" i="4"/>
  <c r="EL51" i="4"/>
</calcChain>
</file>

<file path=xl/sharedStrings.xml><?xml version="1.0" encoding="utf-8"?>
<sst xmlns="http://schemas.openxmlformats.org/spreadsheetml/2006/main" count="278" uniqueCount="130">
  <si>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</si>
  <si>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</si>
  <si>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</si>
  <si>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</si>
  <si>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</si>
  <si>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</si>
  <si>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</si>
  <si>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</si>
  <si>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</si>
  <si>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</si>
  <si>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</si>
  <si>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</si>
  <si>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</si>
  <si>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</si>
  <si>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</si>
  <si>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</si>
  <si>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</si>
  <si>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</si>
  <si>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</si>
  <si>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</si>
  <si>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</si>
  <si>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</si>
  <si>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</si>
  <si>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</si>
  <si>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</si>
  <si>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</si>
  <si>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</si>
  <si>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</si>
  <si>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</si>
  <si>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</si>
  <si>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</si>
  <si>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</si>
  <si>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</si>
  <si>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</si>
  <si>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</si>
  <si>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</si>
  <si>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</si>
  <si>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</si>
  <si>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</si>
  <si>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</si>
  <si>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</si>
  <si>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</si>
  <si>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</si>
  <si>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</si>
  <si>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</si>
  <si>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</si>
  <si>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</si>
  <si>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</si>
  <si>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</si>
  <si>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</si>
  <si>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</si>
  <si>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</si>
  <si>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</si>
  <si>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</si>
  <si>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</si>
  <si>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</si>
  <si>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</si>
  <si>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</si>
  <si>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</si>
  <si>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</si>
  <si>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</si>
  <si>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</si>
  <si>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</si>
  <si>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</si>
  <si>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</si>
  <si>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</si>
  <si>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</si>
  <si>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</si>
  <si>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</si>
  <si>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</si>
  <si>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</si>
  <si>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</si>
  <si>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</si>
  <si>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</si>
  <si>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</si>
  <si>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</si>
  <si>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</si>
  <si>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</si>
  <si>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</si>
  <si>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</si>
  <si>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</si>
  <si>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</si>
  <si>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</si>
  <si>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</si>
  <si>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</si>
  <si>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</si>
  <si>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</si>
  <si>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</si>
  <si>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</si>
  <si>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</si>
  <si>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</si>
  <si>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</si>
  <si>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</si>
  <si>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</si>
  <si>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</si>
  <si>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</si>
  <si>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</si>
  <si>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</si>
  <si>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</si>
  <si>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</si>
  <si>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</si>
  <si>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</si>
  <si>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</si>
  <si>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</si>
  <si>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</si>
  <si>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</si>
  <si>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</si>
  <si>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</si>
  <si>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鳥取県　境港市</t>
  </si>
  <si>
    <t>日ノ出駐車場</t>
  </si>
  <si>
    <t>法非適用</t>
  </si>
  <si>
    <t>駐車場整備事業</t>
  </si>
  <si>
    <t>-</t>
  </si>
  <si>
    <t>Ａ３Ｂ１</t>
  </si>
  <si>
    <t>非設置</t>
  </si>
  <si>
    <t>該当数値なし</t>
  </si>
  <si>
    <t>都市計画駐車場 届出駐車場</t>
  </si>
  <si>
    <t>広場式</t>
  </si>
  <si>
    <t>商業施設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</si>
  <si>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</si>
  <si>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</si>
  <si>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</si>
  <si>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</si>
  <si>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</si>
  <si>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</si>
  <si>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</si>
  <si>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他会計からの繰り入れは無く、収益的収支は常に１００％を超過している。
　また、類似施設と比較するとＥＢＩＴＤＡは低めとなっているが、広場式の駐車場のため営業費用が比較的少額であることから、売上高ＧＯＰは高い率を維持しているなど、経営は比較的に安定している。</t>
    <phoneticPr fontId="5"/>
  </si>
  <si>
    <t>　広場式の駐車場であり、今後の設備投資についても規模の大きなものは計画しておらず、発券機などの更新にかかる費用程度を見込んでいる。
　現在、企業債の残高は無く、今後も借入の予定は無い。</t>
    <phoneticPr fontId="5"/>
  </si>
  <si>
    <t>　水木しげるロードの観光客の減少や、周辺地域への民間駐車場の開設などにより、利用者数は減少傾向にあったが、平成３０年７月に近隣の水木しげるロードがリニューアルされたことで観光客が増加しており、稼働率は低めではあるが、今後も安定した利用が見込まれる。</t>
    <phoneticPr fontId="5"/>
  </si>
  <si>
    <t xml:space="preserve">　稼働率は比較的低い傾向にあるが、現状において収益性は確保されている。
　また、大きな設備投資の計画が無く、観光客の増加に伴う駐車場利用者数の増加が見込まれることから、安定した公営企業経営が可能と考えられる。
　なお、観光地に隣接した駐車場であり観光施策と連携した整備・運営が必要であること、広場式の駐車場であり維持管理費が最小限となっていることから、民間への譲渡や民間活用には馴染まない。
　今後も黒字が継続することが見込まれるが、維持管理費が過大とならないよう抑制に努める。
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</si>
</sst>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303.39999999999998</c:v>
                </c:pt>
                <c:pt idx="1">
                  <c:v>258.7</c:v>
                </c:pt>
                <c:pt idx="2">
                  <c:v>303.39999999999998</c:v>
                </c:pt>
                <c:pt idx="3">
                  <c:v>226.5</c:v>
                </c:pt>
                <c:pt idx="4">
                  <c:v>264.3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68-48D0-A0F0-A095B551A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846824"/>
        <c:axId val="293848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385.5</c:v>
                </c:pt>
                <c:pt idx="1">
                  <c:v>419.4</c:v>
                </c:pt>
                <c:pt idx="2">
                  <c:v>371</c:v>
                </c:pt>
                <c:pt idx="3">
                  <c:v>509.2</c:v>
                </c:pt>
                <c:pt idx="4">
                  <c:v>449.1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68-48D0-A0F0-A095B551A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846824"/>
        <c:axId val="293848784"/>
      </c:lineChart>
      <c:dateAx>
        <c:axId val="293846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3848784"/>
        <c:crosses val="autoZero"/>
        <c:auto val="1"/>
        <c:lblOffset val="100"/>
        <c:baseTimeUnit val="years"/>
      </c:dateAx>
      <c:valAx>
        <c:axId val="293848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38468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9E-4DF0-85C0-2D867944F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846432"/>
        <c:axId val="293845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78.400000000000006</c:v>
                </c:pt>
                <c:pt idx="1">
                  <c:v>70.5</c:v>
                </c:pt>
                <c:pt idx="2">
                  <c:v>59.2</c:v>
                </c:pt>
                <c:pt idx="3">
                  <c:v>62.4</c:v>
                </c:pt>
                <c:pt idx="4">
                  <c:v>82.7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A9E-4DF0-85C0-2D867944F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846432"/>
        <c:axId val="293845648"/>
      </c:lineChart>
      <c:dateAx>
        <c:axId val="293846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3845648"/>
        <c:crosses val="autoZero"/>
        <c:auto val="1"/>
        <c:lblOffset val="100"/>
        <c:baseTimeUnit val="years"/>
      </c:dateAx>
      <c:valAx>
        <c:axId val="293845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3846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56-4BD1-AA77-96488CBCE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848000"/>
        <c:axId val="293847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56-4BD1-AA77-96488CBCE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848000"/>
        <c:axId val="293847608"/>
      </c:lineChart>
      <c:dateAx>
        <c:axId val="293848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3847608"/>
        <c:crosses val="autoZero"/>
        <c:auto val="1"/>
        <c:lblOffset val="100"/>
        <c:baseTimeUnit val="years"/>
      </c:dateAx>
      <c:valAx>
        <c:axId val="293847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38480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B0-4F2F-9629-B3B3E4EE2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848392"/>
        <c:axId val="293849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B0-4F2F-9629-B3B3E4EE2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848392"/>
        <c:axId val="293849176"/>
      </c:lineChart>
      <c:dateAx>
        <c:axId val="293848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3849176"/>
        <c:crosses val="autoZero"/>
        <c:auto val="1"/>
        <c:lblOffset val="100"/>
        <c:baseTimeUnit val="years"/>
      </c:dateAx>
      <c:valAx>
        <c:axId val="293849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38483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46-4E76-9CD5-7697EDBC7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850352"/>
        <c:axId val="293842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3.2</c:v>
                </c:pt>
                <c:pt idx="2">
                  <c:v>2.9</c:v>
                </c:pt>
                <c:pt idx="3">
                  <c:v>6</c:v>
                </c:pt>
                <c:pt idx="4">
                  <c:v>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46-4E76-9CD5-7697EDBC7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850352"/>
        <c:axId val="293842904"/>
      </c:lineChart>
      <c:dateAx>
        <c:axId val="293850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3842904"/>
        <c:crosses val="autoZero"/>
        <c:auto val="1"/>
        <c:lblOffset val="100"/>
        <c:baseTimeUnit val="years"/>
      </c:dateAx>
      <c:valAx>
        <c:axId val="293842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38503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E6-4C1C-8C55-572B86BB1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849960"/>
        <c:axId val="293847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23</c:v>
                </c:pt>
                <c:pt idx="1">
                  <c:v>22</c:v>
                </c:pt>
                <c:pt idx="2">
                  <c:v>16</c:v>
                </c:pt>
                <c:pt idx="3">
                  <c:v>21</c:v>
                </c:pt>
                <c:pt idx="4">
                  <c:v>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E6-4C1C-8C55-572B86BB1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849960"/>
        <c:axId val="293847216"/>
      </c:lineChart>
      <c:dateAx>
        <c:axId val="293849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3847216"/>
        <c:crosses val="autoZero"/>
        <c:auto val="1"/>
        <c:lblOffset val="100"/>
        <c:baseTimeUnit val="years"/>
      </c:dateAx>
      <c:valAx>
        <c:axId val="293847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938499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60.6</c:v>
                </c:pt>
                <c:pt idx="1">
                  <c:v>57.5</c:v>
                </c:pt>
                <c:pt idx="2">
                  <c:v>57.5</c:v>
                </c:pt>
                <c:pt idx="3">
                  <c:v>54.3</c:v>
                </c:pt>
                <c:pt idx="4">
                  <c:v>60.6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53-449F-A73E-7456BABB1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844472"/>
        <c:axId val="29384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252.8</c:v>
                </c:pt>
                <c:pt idx="1">
                  <c:v>269</c:v>
                </c:pt>
                <c:pt idx="2">
                  <c:v>276.60000000000002</c:v>
                </c:pt>
                <c:pt idx="3">
                  <c:v>274.8</c:v>
                </c:pt>
                <c:pt idx="4">
                  <c:v>277.2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53-449F-A73E-7456BABB1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844472"/>
        <c:axId val="293844864"/>
      </c:lineChart>
      <c:dateAx>
        <c:axId val="293844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3844864"/>
        <c:crosses val="autoZero"/>
        <c:auto val="1"/>
        <c:lblOffset val="100"/>
        <c:baseTimeUnit val="years"/>
      </c:dateAx>
      <c:valAx>
        <c:axId val="29384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38444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67</c:v>
                </c:pt>
                <c:pt idx="1">
                  <c:v>61.4</c:v>
                </c:pt>
                <c:pt idx="2">
                  <c:v>67</c:v>
                </c:pt>
                <c:pt idx="3">
                  <c:v>60.4</c:v>
                </c:pt>
                <c:pt idx="4">
                  <c:v>59.6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15-4683-8854-6CB6F0F10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223584"/>
        <c:axId val="294227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40.700000000000003</c:v>
                </c:pt>
                <c:pt idx="1">
                  <c:v>38.200000000000003</c:v>
                </c:pt>
                <c:pt idx="2">
                  <c:v>34.6</c:v>
                </c:pt>
                <c:pt idx="3">
                  <c:v>37.6</c:v>
                </c:pt>
                <c:pt idx="4">
                  <c:v>33.200000000000003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15-4683-8854-6CB6F0F10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223584"/>
        <c:axId val="294227112"/>
      </c:lineChart>
      <c:dateAx>
        <c:axId val="294223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4227112"/>
        <c:crosses val="autoZero"/>
        <c:auto val="1"/>
        <c:lblOffset val="100"/>
        <c:baseTimeUnit val="years"/>
      </c:dateAx>
      <c:valAx>
        <c:axId val="294227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42235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3962</c:v>
                </c:pt>
                <c:pt idx="1">
                  <c:v>3422</c:v>
                </c:pt>
                <c:pt idx="2">
                  <c:v>3437</c:v>
                </c:pt>
                <c:pt idx="3">
                  <c:v>2897</c:v>
                </c:pt>
                <c:pt idx="4">
                  <c:v>3759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04-4EA7-88E0-70F1B67B2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230248"/>
        <c:axId val="294229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7496</c:v>
                </c:pt>
                <c:pt idx="1">
                  <c:v>6967</c:v>
                </c:pt>
                <c:pt idx="2">
                  <c:v>7138</c:v>
                </c:pt>
                <c:pt idx="3">
                  <c:v>8131</c:v>
                </c:pt>
                <c:pt idx="4">
                  <c:v>8024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04-4EA7-88E0-70F1B67B2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230248"/>
        <c:axId val="294229856"/>
      </c:lineChart>
      <c:dateAx>
        <c:axId val="294230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4229856"/>
        <c:crosses val="autoZero"/>
        <c:auto val="1"/>
        <c:lblOffset val="100"/>
        <c:baseTimeUnit val="years"/>
      </c:dateAx>
      <c:valAx>
        <c:axId val="294229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942302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90" zoomScaleNormal="90" zoomScaleSheetLayoutView="70" workbookViewId="0">
      <selection activeCell="K12" sqref="K1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鳥取県境港市　日ノ出駐車場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商業施設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3912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116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45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127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200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導入なし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126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303.39999999999998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258.7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303.39999999999998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226.5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264.3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60.6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57.5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57.5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54.3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60.6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385.5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419.4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371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509.2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449.1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3.5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3.2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2.9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6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3.8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252.8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269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276.60000000000002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274.8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277.2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127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128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67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61.4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67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60.4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59.6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3962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3422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3437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2897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3759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23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22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16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21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17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40.700000000000003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38.200000000000003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34.6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37.6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33.200000000000003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7496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6967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7138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8131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8024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129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81478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5500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78.400000000000006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70.5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59.2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62.4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82.7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10I7aceYzUbl3BfIKORCx1iuL9ZeFQsD17nD0pP6n8T7mFtnBTlR1hBgGGtg75ESbFPiV66XAO0NzD0155YO0Q==" saltValue="GfBoorNNtrUHsQBAaD+23Q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70</v>
      </c>
      <c r="CN4" s="149" t="s">
        <v>71</v>
      </c>
      <c r="CO4" s="140" t="s">
        <v>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90</v>
      </c>
      <c r="AK5" s="59" t="s">
        <v>91</v>
      </c>
      <c r="AL5" s="59" t="s">
        <v>92</v>
      </c>
      <c r="AM5" s="59" t="s">
        <v>93</v>
      </c>
      <c r="AN5" s="59" t="s">
        <v>94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90</v>
      </c>
      <c r="AV5" s="59" t="s">
        <v>91</v>
      </c>
      <c r="AW5" s="59" t="s">
        <v>92</v>
      </c>
      <c r="AX5" s="59" t="s">
        <v>93</v>
      </c>
      <c r="AY5" s="59" t="s">
        <v>94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90</v>
      </c>
      <c r="BG5" s="59" t="s">
        <v>91</v>
      </c>
      <c r="BH5" s="59" t="s">
        <v>92</v>
      </c>
      <c r="BI5" s="59" t="s">
        <v>93</v>
      </c>
      <c r="BJ5" s="59" t="s">
        <v>94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90</v>
      </c>
      <c r="BR5" s="59" t="s">
        <v>91</v>
      </c>
      <c r="BS5" s="59" t="s">
        <v>92</v>
      </c>
      <c r="BT5" s="59" t="s">
        <v>93</v>
      </c>
      <c r="BU5" s="59" t="s">
        <v>94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90</v>
      </c>
      <c r="CC5" s="59" t="s">
        <v>91</v>
      </c>
      <c r="CD5" s="59" t="s">
        <v>92</v>
      </c>
      <c r="CE5" s="59" t="s">
        <v>93</v>
      </c>
      <c r="CF5" s="59" t="s">
        <v>94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50"/>
      <c r="CN5" s="150"/>
      <c r="CO5" s="59" t="s">
        <v>90</v>
      </c>
      <c r="CP5" s="59" t="s">
        <v>91</v>
      </c>
      <c r="CQ5" s="59" t="s">
        <v>92</v>
      </c>
      <c r="CR5" s="59" t="s">
        <v>93</v>
      </c>
      <c r="CS5" s="59" t="s">
        <v>94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90</v>
      </c>
      <c r="DA5" s="59" t="s">
        <v>91</v>
      </c>
      <c r="DB5" s="59" t="s">
        <v>92</v>
      </c>
      <c r="DC5" s="59" t="s">
        <v>93</v>
      </c>
      <c r="DD5" s="59" t="s">
        <v>94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90</v>
      </c>
      <c r="DL5" s="59" t="s">
        <v>91</v>
      </c>
      <c r="DM5" s="59" t="s">
        <v>92</v>
      </c>
      <c r="DN5" s="59" t="s">
        <v>93</v>
      </c>
      <c r="DO5" s="59" t="s">
        <v>94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15">
      <c r="A6" s="49" t="s">
        <v>101</v>
      </c>
      <c r="B6" s="60">
        <f>B8</f>
        <v>2018</v>
      </c>
      <c r="C6" s="60">
        <f t="shared" ref="C6:X6" si="1">C8</f>
        <v>312045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鳥取県境港市</v>
      </c>
      <c r="I6" s="60" t="str">
        <f t="shared" si="1"/>
        <v>日ノ出駐車場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 届出駐車場</v>
      </c>
      <c r="Q6" s="62" t="str">
        <f t="shared" si="1"/>
        <v>広場式</v>
      </c>
      <c r="R6" s="63">
        <f t="shared" si="1"/>
        <v>45</v>
      </c>
      <c r="S6" s="62" t="str">
        <f t="shared" si="1"/>
        <v>商業施設</v>
      </c>
      <c r="T6" s="62" t="str">
        <f t="shared" si="1"/>
        <v>無</v>
      </c>
      <c r="U6" s="63">
        <f t="shared" si="1"/>
        <v>3912</v>
      </c>
      <c r="V6" s="63">
        <f t="shared" si="1"/>
        <v>127</v>
      </c>
      <c r="W6" s="63">
        <f t="shared" si="1"/>
        <v>200</v>
      </c>
      <c r="X6" s="62" t="str">
        <f t="shared" si="1"/>
        <v>導入なし</v>
      </c>
      <c r="Y6" s="64">
        <f>IF(Y8="-",NA(),Y8)</f>
        <v>303.39999999999998</v>
      </c>
      <c r="Z6" s="64">
        <f t="shared" ref="Z6:AH6" si="2">IF(Z8="-",NA(),Z8)</f>
        <v>258.7</v>
      </c>
      <c r="AA6" s="64">
        <f t="shared" si="2"/>
        <v>303.39999999999998</v>
      </c>
      <c r="AB6" s="64">
        <f t="shared" si="2"/>
        <v>226.5</v>
      </c>
      <c r="AC6" s="64">
        <f t="shared" si="2"/>
        <v>264.3</v>
      </c>
      <c r="AD6" s="64">
        <f t="shared" si="2"/>
        <v>385.5</v>
      </c>
      <c r="AE6" s="64">
        <f t="shared" si="2"/>
        <v>419.4</v>
      </c>
      <c r="AF6" s="64">
        <f t="shared" si="2"/>
        <v>371</v>
      </c>
      <c r="AG6" s="64">
        <f t="shared" si="2"/>
        <v>509.2</v>
      </c>
      <c r="AH6" s="64">
        <f t="shared" si="2"/>
        <v>449.1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3.5</v>
      </c>
      <c r="AP6" s="64">
        <f t="shared" si="3"/>
        <v>3.2</v>
      </c>
      <c r="AQ6" s="64">
        <f t="shared" si="3"/>
        <v>2.9</v>
      </c>
      <c r="AR6" s="64">
        <f t="shared" si="3"/>
        <v>6</v>
      </c>
      <c r="AS6" s="64">
        <f t="shared" si="3"/>
        <v>3.8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23</v>
      </c>
      <c r="BA6" s="65">
        <f t="shared" si="4"/>
        <v>22</v>
      </c>
      <c r="BB6" s="65">
        <f t="shared" si="4"/>
        <v>16</v>
      </c>
      <c r="BC6" s="65">
        <f t="shared" si="4"/>
        <v>21</v>
      </c>
      <c r="BD6" s="65">
        <f t="shared" si="4"/>
        <v>17</v>
      </c>
      <c r="BE6" s="63" t="str">
        <f>IF(BE8="-","",IF(BE8="-","【-】","【"&amp;SUBSTITUTE(TEXT(BE8,"#,##0"),"-","△")&amp;"】"))</f>
        <v>【30】</v>
      </c>
      <c r="BF6" s="64">
        <f>IF(BF8="-",NA(),BF8)</f>
        <v>67</v>
      </c>
      <c r="BG6" s="64">
        <f t="shared" ref="BG6:BO6" si="5">IF(BG8="-",NA(),BG8)</f>
        <v>61.4</v>
      </c>
      <c r="BH6" s="64">
        <f t="shared" si="5"/>
        <v>67</v>
      </c>
      <c r="BI6" s="64">
        <f t="shared" si="5"/>
        <v>60.4</v>
      </c>
      <c r="BJ6" s="64">
        <f t="shared" si="5"/>
        <v>59.6</v>
      </c>
      <c r="BK6" s="64">
        <f t="shared" si="5"/>
        <v>40.700000000000003</v>
      </c>
      <c r="BL6" s="64">
        <f t="shared" si="5"/>
        <v>38.200000000000003</v>
      </c>
      <c r="BM6" s="64">
        <f t="shared" si="5"/>
        <v>34.6</v>
      </c>
      <c r="BN6" s="64">
        <f t="shared" si="5"/>
        <v>37.6</v>
      </c>
      <c r="BO6" s="64">
        <f t="shared" si="5"/>
        <v>33.200000000000003</v>
      </c>
      <c r="BP6" s="61" t="str">
        <f>IF(BP8="-","",IF(BP8="-","【-】","【"&amp;SUBSTITUTE(TEXT(BP8,"#,##0.0"),"-","△")&amp;"】"))</f>
        <v>【26.3】</v>
      </c>
      <c r="BQ6" s="65">
        <f>IF(BQ8="-",NA(),BQ8)</f>
        <v>3962</v>
      </c>
      <c r="BR6" s="65">
        <f t="shared" ref="BR6:BZ6" si="6">IF(BR8="-",NA(),BR8)</f>
        <v>3422</v>
      </c>
      <c r="BS6" s="65">
        <f t="shared" si="6"/>
        <v>3437</v>
      </c>
      <c r="BT6" s="65">
        <f t="shared" si="6"/>
        <v>2897</v>
      </c>
      <c r="BU6" s="65">
        <f t="shared" si="6"/>
        <v>3759</v>
      </c>
      <c r="BV6" s="65">
        <f t="shared" si="6"/>
        <v>7496</v>
      </c>
      <c r="BW6" s="65">
        <f t="shared" si="6"/>
        <v>6967</v>
      </c>
      <c r="BX6" s="65">
        <f t="shared" si="6"/>
        <v>7138</v>
      </c>
      <c r="BY6" s="65">
        <f t="shared" si="6"/>
        <v>8131</v>
      </c>
      <c r="BZ6" s="65">
        <f t="shared" si="6"/>
        <v>8024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102</v>
      </c>
      <c r="CM6" s="63">
        <f t="shared" ref="CM6:CN6" si="7">CM8</f>
        <v>81478</v>
      </c>
      <c r="CN6" s="63">
        <f t="shared" si="7"/>
        <v>5500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103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78.400000000000006</v>
      </c>
      <c r="DF6" s="64">
        <f t="shared" si="8"/>
        <v>70.5</v>
      </c>
      <c r="DG6" s="64">
        <f t="shared" si="8"/>
        <v>59.2</v>
      </c>
      <c r="DH6" s="64">
        <f t="shared" si="8"/>
        <v>62.4</v>
      </c>
      <c r="DI6" s="64">
        <f t="shared" si="8"/>
        <v>82.7</v>
      </c>
      <c r="DJ6" s="61" t="str">
        <f>IF(DJ8="-","",IF(DJ8="-","【-】","【"&amp;SUBSTITUTE(TEXT(DJ8,"#,##0.0"),"-","△")&amp;"】"))</f>
        <v>【103.6】</v>
      </c>
      <c r="DK6" s="64">
        <f>IF(DK8="-",NA(),DK8)</f>
        <v>60.6</v>
      </c>
      <c r="DL6" s="64">
        <f t="shared" ref="DL6:DT6" si="9">IF(DL8="-",NA(),DL8)</f>
        <v>57.5</v>
      </c>
      <c r="DM6" s="64">
        <f t="shared" si="9"/>
        <v>57.5</v>
      </c>
      <c r="DN6" s="64">
        <f t="shared" si="9"/>
        <v>54.3</v>
      </c>
      <c r="DO6" s="64">
        <f t="shared" si="9"/>
        <v>60.6</v>
      </c>
      <c r="DP6" s="64">
        <f t="shared" si="9"/>
        <v>252.8</v>
      </c>
      <c r="DQ6" s="64">
        <f t="shared" si="9"/>
        <v>269</v>
      </c>
      <c r="DR6" s="64">
        <f t="shared" si="9"/>
        <v>276.60000000000002</v>
      </c>
      <c r="DS6" s="64">
        <f t="shared" si="9"/>
        <v>274.8</v>
      </c>
      <c r="DT6" s="64">
        <f t="shared" si="9"/>
        <v>277.2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104</v>
      </c>
      <c r="B7" s="60">
        <f t="shared" ref="B7:X7" si="10">B8</f>
        <v>2018</v>
      </c>
      <c r="C7" s="60">
        <f t="shared" si="10"/>
        <v>312045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鳥取県　境港市</v>
      </c>
      <c r="I7" s="60" t="str">
        <f t="shared" si="10"/>
        <v>日ノ出駐車場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 届出駐車場</v>
      </c>
      <c r="Q7" s="62" t="str">
        <f t="shared" si="10"/>
        <v>広場式</v>
      </c>
      <c r="R7" s="63">
        <f t="shared" si="10"/>
        <v>45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3912</v>
      </c>
      <c r="V7" s="63">
        <f t="shared" si="10"/>
        <v>127</v>
      </c>
      <c r="W7" s="63">
        <f t="shared" si="10"/>
        <v>200</v>
      </c>
      <c r="X7" s="62" t="str">
        <f t="shared" si="10"/>
        <v>導入なし</v>
      </c>
      <c r="Y7" s="64">
        <f>Y8</f>
        <v>303.39999999999998</v>
      </c>
      <c r="Z7" s="64">
        <f t="shared" ref="Z7:AH7" si="11">Z8</f>
        <v>258.7</v>
      </c>
      <c r="AA7" s="64">
        <f t="shared" si="11"/>
        <v>303.39999999999998</v>
      </c>
      <c r="AB7" s="64">
        <f t="shared" si="11"/>
        <v>226.5</v>
      </c>
      <c r="AC7" s="64">
        <f t="shared" si="11"/>
        <v>264.3</v>
      </c>
      <c r="AD7" s="64">
        <f t="shared" si="11"/>
        <v>385.5</v>
      </c>
      <c r="AE7" s="64">
        <f t="shared" si="11"/>
        <v>419.4</v>
      </c>
      <c r="AF7" s="64">
        <f t="shared" si="11"/>
        <v>371</v>
      </c>
      <c r="AG7" s="64">
        <f t="shared" si="11"/>
        <v>509.2</v>
      </c>
      <c r="AH7" s="64">
        <f t="shared" si="11"/>
        <v>449.1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3.5</v>
      </c>
      <c r="AP7" s="64">
        <f t="shared" si="12"/>
        <v>3.2</v>
      </c>
      <c r="AQ7" s="64">
        <f t="shared" si="12"/>
        <v>2.9</v>
      </c>
      <c r="AR7" s="64">
        <f t="shared" si="12"/>
        <v>6</v>
      </c>
      <c r="AS7" s="64">
        <f t="shared" si="12"/>
        <v>3.8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23</v>
      </c>
      <c r="BA7" s="65">
        <f t="shared" si="13"/>
        <v>22</v>
      </c>
      <c r="BB7" s="65">
        <f t="shared" si="13"/>
        <v>16</v>
      </c>
      <c r="BC7" s="65">
        <f t="shared" si="13"/>
        <v>21</v>
      </c>
      <c r="BD7" s="65">
        <f t="shared" si="13"/>
        <v>17</v>
      </c>
      <c r="BE7" s="63"/>
      <c r="BF7" s="64">
        <f>BF8</f>
        <v>67</v>
      </c>
      <c r="BG7" s="64">
        <f t="shared" ref="BG7:BO7" si="14">BG8</f>
        <v>61.4</v>
      </c>
      <c r="BH7" s="64">
        <f t="shared" si="14"/>
        <v>67</v>
      </c>
      <c r="BI7" s="64">
        <f t="shared" si="14"/>
        <v>60.4</v>
      </c>
      <c r="BJ7" s="64">
        <f t="shared" si="14"/>
        <v>59.6</v>
      </c>
      <c r="BK7" s="64">
        <f t="shared" si="14"/>
        <v>40.700000000000003</v>
      </c>
      <c r="BL7" s="64">
        <f t="shared" si="14"/>
        <v>38.200000000000003</v>
      </c>
      <c r="BM7" s="64">
        <f t="shared" si="14"/>
        <v>34.6</v>
      </c>
      <c r="BN7" s="64">
        <f t="shared" si="14"/>
        <v>37.6</v>
      </c>
      <c r="BO7" s="64">
        <f t="shared" si="14"/>
        <v>33.200000000000003</v>
      </c>
      <c r="BP7" s="61"/>
      <c r="BQ7" s="65">
        <f>BQ8</f>
        <v>3962</v>
      </c>
      <c r="BR7" s="65">
        <f t="shared" ref="BR7:BZ7" si="15">BR8</f>
        <v>3422</v>
      </c>
      <c r="BS7" s="65">
        <f t="shared" si="15"/>
        <v>3437</v>
      </c>
      <c r="BT7" s="65">
        <f t="shared" si="15"/>
        <v>2897</v>
      </c>
      <c r="BU7" s="65">
        <f t="shared" si="15"/>
        <v>3759</v>
      </c>
      <c r="BV7" s="65">
        <f t="shared" si="15"/>
        <v>7496</v>
      </c>
      <c r="BW7" s="65">
        <f t="shared" si="15"/>
        <v>6967</v>
      </c>
      <c r="BX7" s="65">
        <f t="shared" si="15"/>
        <v>7138</v>
      </c>
      <c r="BY7" s="65">
        <f t="shared" si="15"/>
        <v>8131</v>
      </c>
      <c r="BZ7" s="65">
        <f t="shared" si="15"/>
        <v>8024</v>
      </c>
      <c r="CA7" s="63"/>
      <c r="CB7" s="64" t="s">
        <v>105</v>
      </c>
      <c r="CC7" s="64" t="s">
        <v>105</v>
      </c>
      <c r="CD7" s="64" t="s">
        <v>105</v>
      </c>
      <c r="CE7" s="64" t="s">
        <v>105</v>
      </c>
      <c r="CF7" s="64" t="s">
        <v>105</v>
      </c>
      <c r="CG7" s="64" t="s">
        <v>105</v>
      </c>
      <c r="CH7" s="64" t="s">
        <v>105</v>
      </c>
      <c r="CI7" s="64" t="s">
        <v>105</v>
      </c>
      <c r="CJ7" s="64" t="s">
        <v>105</v>
      </c>
      <c r="CK7" s="64" t="s">
        <v>106</v>
      </c>
      <c r="CL7" s="61"/>
      <c r="CM7" s="63">
        <f>CM8</f>
        <v>81478</v>
      </c>
      <c r="CN7" s="63">
        <f>CN8</f>
        <v>5500</v>
      </c>
      <c r="CO7" s="64" t="s">
        <v>105</v>
      </c>
      <c r="CP7" s="64" t="s">
        <v>105</v>
      </c>
      <c r="CQ7" s="64" t="s">
        <v>105</v>
      </c>
      <c r="CR7" s="64" t="s">
        <v>105</v>
      </c>
      <c r="CS7" s="64" t="s">
        <v>105</v>
      </c>
      <c r="CT7" s="64" t="s">
        <v>105</v>
      </c>
      <c r="CU7" s="64" t="s">
        <v>105</v>
      </c>
      <c r="CV7" s="64" t="s">
        <v>105</v>
      </c>
      <c r="CW7" s="64" t="s">
        <v>105</v>
      </c>
      <c r="CX7" s="64" t="s">
        <v>107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78.400000000000006</v>
      </c>
      <c r="DF7" s="64">
        <f t="shared" si="16"/>
        <v>70.5</v>
      </c>
      <c r="DG7" s="64">
        <f t="shared" si="16"/>
        <v>59.2</v>
      </c>
      <c r="DH7" s="64">
        <f t="shared" si="16"/>
        <v>62.4</v>
      </c>
      <c r="DI7" s="64">
        <f t="shared" si="16"/>
        <v>82.7</v>
      </c>
      <c r="DJ7" s="61"/>
      <c r="DK7" s="64">
        <f>DK8</f>
        <v>60.6</v>
      </c>
      <c r="DL7" s="64">
        <f t="shared" ref="DL7:DT7" si="17">DL8</f>
        <v>57.5</v>
      </c>
      <c r="DM7" s="64">
        <f t="shared" si="17"/>
        <v>57.5</v>
      </c>
      <c r="DN7" s="64">
        <f t="shared" si="17"/>
        <v>54.3</v>
      </c>
      <c r="DO7" s="64">
        <f t="shared" si="17"/>
        <v>60.6</v>
      </c>
      <c r="DP7" s="64">
        <f t="shared" si="17"/>
        <v>252.8</v>
      </c>
      <c r="DQ7" s="64">
        <f t="shared" si="17"/>
        <v>269</v>
      </c>
      <c r="DR7" s="64">
        <f t="shared" si="17"/>
        <v>276.60000000000002</v>
      </c>
      <c r="DS7" s="64">
        <f t="shared" si="17"/>
        <v>274.8</v>
      </c>
      <c r="DT7" s="64">
        <f t="shared" si="17"/>
        <v>277.2</v>
      </c>
      <c r="DU7" s="61"/>
    </row>
    <row r="8" spans="1:125" s="66" customFormat="1" x14ac:dyDescent="0.15">
      <c r="A8" s="49"/>
      <c r="B8" s="67">
        <v>2018</v>
      </c>
      <c r="C8" s="67">
        <v>312045</v>
      </c>
      <c r="D8" s="67">
        <v>47</v>
      </c>
      <c r="E8" s="67">
        <v>14</v>
      </c>
      <c r="F8" s="67">
        <v>0</v>
      </c>
      <c r="G8" s="67">
        <v>1</v>
      </c>
      <c r="H8" s="67" t="s">
        <v>108</v>
      </c>
      <c r="I8" s="67" t="s">
        <v>109</v>
      </c>
      <c r="J8" s="67" t="s">
        <v>110</v>
      </c>
      <c r="K8" s="67" t="s">
        <v>111</v>
      </c>
      <c r="L8" s="67" t="s">
        <v>112</v>
      </c>
      <c r="M8" s="67" t="s">
        <v>113</v>
      </c>
      <c r="N8" s="67" t="s">
        <v>114</v>
      </c>
      <c r="O8" s="68" t="s">
        <v>115</v>
      </c>
      <c r="P8" s="69" t="s">
        <v>116</v>
      </c>
      <c r="Q8" s="69" t="s">
        <v>117</v>
      </c>
      <c r="R8" s="70">
        <v>45</v>
      </c>
      <c r="S8" s="69" t="s">
        <v>118</v>
      </c>
      <c r="T8" s="69" t="s">
        <v>119</v>
      </c>
      <c r="U8" s="70">
        <v>3912</v>
      </c>
      <c r="V8" s="70">
        <v>127</v>
      </c>
      <c r="W8" s="70">
        <v>200</v>
      </c>
      <c r="X8" s="69" t="s">
        <v>120</v>
      </c>
      <c r="Y8" s="71">
        <v>303.39999999999998</v>
      </c>
      <c r="Z8" s="71">
        <v>258.7</v>
      </c>
      <c r="AA8" s="71">
        <v>303.39999999999998</v>
      </c>
      <c r="AB8" s="71">
        <v>226.5</v>
      </c>
      <c r="AC8" s="71">
        <v>264.3</v>
      </c>
      <c r="AD8" s="71">
        <v>385.5</v>
      </c>
      <c r="AE8" s="71">
        <v>419.4</v>
      </c>
      <c r="AF8" s="71">
        <v>371</v>
      </c>
      <c r="AG8" s="71">
        <v>509.2</v>
      </c>
      <c r="AH8" s="71">
        <v>449.1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3.5</v>
      </c>
      <c r="AP8" s="71">
        <v>3.2</v>
      </c>
      <c r="AQ8" s="71">
        <v>2.9</v>
      </c>
      <c r="AR8" s="71">
        <v>6</v>
      </c>
      <c r="AS8" s="71">
        <v>3.8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23</v>
      </c>
      <c r="BA8" s="72">
        <v>22</v>
      </c>
      <c r="BB8" s="72">
        <v>16</v>
      </c>
      <c r="BC8" s="72">
        <v>21</v>
      </c>
      <c r="BD8" s="72">
        <v>17</v>
      </c>
      <c r="BE8" s="72">
        <v>30</v>
      </c>
      <c r="BF8" s="71">
        <v>67</v>
      </c>
      <c r="BG8" s="71">
        <v>61.4</v>
      </c>
      <c r="BH8" s="71">
        <v>67</v>
      </c>
      <c r="BI8" s="71">
        <v>60.4</v>
      </c>
      <c r="BJ8" s="71">
        <v>59.6</v>
      </c>
      <c r="BK8" s="71">
        <v>40.700000000000003</v>
      </c>
      <c r="BL8" s="71">
        <v>38.200000000000003</v>
      </c>
      <c r="BM8" s="71">
        <v>34.6</v>
      </c>
      <c r="BN8" s="71">
        <v>37.6</v>
      </c>
      <c r="BO8" s="71">
        <v>33.200000000000003</v>
      </c>
      <c r="BP8" s="68">
        <v>26.3</v>
      </c>
      <c r="BQ8" s="72">
        <v>3962</v>
      </c>
      <c r="BR8" s="72">
        <v>3422</v>
      </c>
      <c r="BS8" s="72">
        <v>3437</v>
      </c>
      <c r="BT8" s="73">
        <v>2897</v>
      </c>
      <c r="BU8" s="73">
        <v>3759</v>
      </c>
      <c r="BV8" s="72">
        <v>7496</v>
      </c>
      <c r="BW8" s="72">
        <v>6967</v>
      </c>
      <c r="BX8" s="72">
        <v>7138</v>
      </c>
      <c r="BY8" s="72">
        <v>8131</v>
      </c>
      <c r="BZ8" s="72">
        <v>8024</v>
      </c>
      <c r="CA8" s="70">
        <v>16102</v>
      </c>
      <c r="CB8" s="71" t="s">
        <v>112</v>
      </c>
      <c r="CC8" s="71" t="s">
        <v>112</v>
      </c>
      <c r="CD8" s="71" t="s">
        <v>112</v>
      </c>
      <c r="CE8" s="71" t="s">
        <v>112</v>
      </c>
      <c r="CF8" s="71" t="s">
        <v>112</v>
      </c>
      <c r="CG8" s="71" t="s">
        <v>112</v>
      </c>
      <c r="CH8" s="71" t="s">
        <v>112</v>
      </c>
      <c r="CI8" s="71" t="s">
        <v>112</v>
      </c>
      <c r="CJ8" s="71" t="s">
        <v>112</v>
      </c>
      <c r="CK8" s="71" t="s">
        <v>112</v>
      </c>
      <c r="CL8" s="68" t="s">
        <v>112</v>
      </c>
      <c r="CM8" s="70">
        <v>81478</v>
      </c>
      <c r="CN8" s="70">
        <v>5500</v>
      </c>
      <c r="CO8" s="71" t="s">
        <v>112</v>
      </c>
      <c r="CP8" s="71" t="s">
        <v>112</v>
      </c>
      <c r="CQ8" s="71" t="s">
        <v>112</v>
      </c>
      <c r="CR8" s="71" t="s">
        <v>112</v>
      </c>
      <c r="CS8" s="71" t="s">
        <v>112</v>
      </c>
      <c r="CT8" s="71" t="s">
        <v>112</v>
      </c>
      <c r="CU8" s="71" t="s">
        <v>112</v>
      </c>
      <c r="CV8" s="71" t="s">
        <v>112</v>
      </c>
      <c r="CW8" s="71" t="s">
        <v>112</v>
      </c>
      <c r="CX8" s="71" t="s">
        <v>112</v>
      </c>
      <c r="CY8" s="68" t="s">
        <v>112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78.400000000000006</v>
      </c>
      <c r="DF8" s="71">
        <v>70.5</v>
      </c>
      <c r="DG8" s="71">
        <v>59.2</v>
      </c>
      <c r="DH8" s="71">
        <v>62.4</v>
      </c>
      <c r="DI8" s="71">
        <v>82.7</v>
      </c>
      <c r="DJ8" s="68">
        <v>103.6</v>
      </c>
      <c r="DK8" s="71">
        <v>60.6</v>
      </c>
      <c r="DL8" s="71">
        <v>57.5</v>
      </c>
      <c r="DM8" s="71">
        <v>57.5</v>
      </c>
      <c r="DN8" s="71">
        <v>54.3</v>
      </c>
      <c r="DO8" s="71">
        <v>60.6</v>
      </c>
      <c r="DP8" s="71">
        <v>252.8</v>
      </c>
      <c r="DQ8" s="71">
        <v>269</v>
      </c>
      <c r="DR8" s="71">
        <v>276.60000000000002</v>
      </c>
      <c r="DS8" s="71">
        <v>274.8</v>
      </c>
      <c r="DT8" s="71">
        <v>277.2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121</v>
      </c>
      <c r="C10" s="78" t="s">
        <v>122</v>
      </c>
      <c r="D10" s="78" t="s">
        <v>123</v>
      </c>
      <c r="E10" s="78" t="s">
        <v>124</v>
      </c>
      <c r="F10" s="78" t="s">
        <v>125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鳥取県庁</cp:lastModifiedBy>
  <dcterms:created xsi:type="dcterms:W3CDTF">2019-12-05T07:26:46Z</dcterms:created>
  <dcterms:modified xsi:type="dcterms:W3CDTF">2020-02-05T06:04:40Z</dcterms:modified>
  <cp:category/>
</cp:coreProperties>
</file>