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2_北栄町\"/>
    </mc:Choice>
  </mc:AlternateContent>
  <workbookProtection workbookAlgorithmName="SHA-512" workbookHashValue="7T+G1zvVBv0lCJIhF5BnJ0WnkIEn79p+KT/XdfLZLJ6yOLZ00zAdxpaMBPtiLGvEIplsTl8Gt8+y4quCQCDBkw==" workbookSaltValue="xXYjQp6bLXP2o8NHlBQ0Cw=="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ME10" i="5"/>
  <c r="LA10" i="5"/>
  <c r="JL10" i="5"/>
  <c r="HW10" i="5"/>
  <c r="GH10" i="5"/>
  <c r="ES10" i="5"/>
  <c r="DE10" i="5"/>
  <c r="BN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MN10" i="5"/>
  <c r="KO10" i="5"/>
  <c r="JA10" i="5"/>
  <c r="HL10" i="5"/>
  <c r="FW10" i="5"/>
  <c r="EH10" i="5"/>
  <c r="CS10" i="5"/>
  <c r="BB10" i="5"/>
  <c r="KE10" i="5"/>
  <c r="IP10" i="5"/>
  <c r="HB10" i="5"/>
  <c r="FM10" i="5"/>
  <c r="DX10" i="5"/>
  <c r="CI10" i="5"/>
  <c r="LT10" i="5"/>
  <c r="LJ10" i="5"/>
  <c r="JU10" i="5"/>
  <c r="IF10" i="5"/>
  <c r="GQ10" i="5"/>
  <c r="FC10" i="5"/>
  <c r="DN10" i="5"/>
  <c r="BX10" i="5"/>
  <c r="KZ10" i="5"/>
  <c r="JK10" i="5"/>
  <c r="HV10" i="5"/>
  <c r="GG10" i="5"/>
  <c r="ER10" i="5"/>
  <c r="DD10" i="5"/>
  <c r="BM10" i="5"/>
  <c r="L11" i="4"/>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KN10" i="5"/>
  <c r="IZ10" i="5"/>
  <c r="HK10" i="5"/>
  <c r="FV10" i="5"/>
  <c r="EG10" i="5"/>
  <c r="CR10" i="5"/>
  <c r="BA10" i="5"/>
  <c r="KD10" i="5"/>
  <c r="IO10" i="5"/>
  <c r="HA10" i="5"/>
  <c r="FL10" i="5"/>
  <c r="DW10" i="5"/>
  <c r="CH10" i="5"/>
  <c r="J11" i="4"/>
  <c r="MC10" i="5"/>
  <c r="LS10" i="5"/>
  <c r="LI10" i="5"/>
  <c r="JT10" i="5"/>
  <c r="IE10" i="5"/>
  <c r="GP10" i="5"/>
  <c r="FB10" i="5"/>
  <c r="DM10" i="5"/>
  <c r="BW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MA10" i="5"/>
  <c r="LG10" i="5"/>
  <c r="JR10" i="5"/>
  <c r="IC10" i="5"/>
  <c r="GN10" i="5"/>
  <c r="EZ10" i="5"/>
  <c r="DK10" i="5"/>
  <c r="BU10" i="5"/>
  <c r="KW10" i="5"/>
  <c r="JH10" i="5"/>
  <c r="HS10" i="5"/>
  <c r="GD10" i="5"/>
  <c r="EO10" i="5"/>
  <c r="DA10" i="5"/>
  <c r="BJ10" i="5"/>
  <c r="KL10" i="5"/>
  <c r="IX10" i="5"/>
  <c r="HI10" i="5"/>
  <c r="FT10" i="5"/>
  <c r="EE10" i="5"/>
  <c r="CP10" i="5"/>
  <c r="AY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LR10" i="5"/>
  <c r="LH10" i="5"/>
  <c r="JS10" i="5"/>
  <c r="ID10" i="5"/>
  <c r="GO10" i="5"/>
  <c r="FA10" i="5"/>
  <c r="DL10" i="5"/>
  <c r="BV10" i="5"/>
  <c r="ML10" i="5"/>
  <c r="KX10" i="5"/>
  <c r="JI10" i="5"/>
  <c r="HT10" i="5"/>
  <c r="GE10" i="5"/>
  <c r="EP10" i="5"/>
  <c r="DB10" i="5"/>
  <c r="BK10" i="5"/>
  <c r="KM10" i="5"/>
  <c r="IY10" i="5"/>
  <c r="HJ10" i="5"/>
  <c r="FU10" i="5"/>
  <c r="EF10" i="5"/>
  <c r="CQ10" i="5"/>
  <c r="AZ10" i="5"/>
  <c r="H11" i="4"/>
  <c r="KC10" i="5"/>
  <c r="IN10" i="5"/>
  <c r="GZ10" i="5"/>
  <c r="FK10" i="5"/>
  <c r="DV10" i="5"/>
  <c r="CG10" i="5"/>
  <c r="FX18" i="5"/>
  <c r="FT18" i="5"/>
  <c r="FV12" i="5"/>
  <c r="FW18" i="5"/>
  <c r="FU12" i="5"/>
  <c r="FV18" i="5"/>
  <c r="FX12" i="5"/>
  <c r="FT12" i="5"/>
  <c r="FU18" i="5"/>
  <c r="FW12" i="5"/>
</calcChain>
</file>

<file path=xl/sharedStrings.xml><?xml version="1.0" encoding="utf-8"?>
<sst xmlns="http://schemas.openxmlformats.org/spreadsheetml/2006/main" count="989" uniqueCount="271">
  <si>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</si>
  <si>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</si>
  <si>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</si>
  <si>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</si>
  <si>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</si>
  <si>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</si>
  <si>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</si>
  <si>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</si>
  <si>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</si>
  <si>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</si>
  <si>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</si>
  <si>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</si>
  <si>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</si>
  <si>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</si>
  <si>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</si>
  <si>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</si>
  <si>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</si>
  <si>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</si>
  <si>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</si>
  <si>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</si>
  <si>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</si>
  <si>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</si>
  <si>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</si>
  <si>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</si>
  <si>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</si>
  <si>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</si>
  <si>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</si>
  <si>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</si>
  <si>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</si>
  <si>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</si>
  <si>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</si>
  <si>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</si>
  <si>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</si>
  <si>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</si>
  <si>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</si>
  <si>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</si>
  <si>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</si>
  <si>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</si>
  <si>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</si>
  <si>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</si>
  <si>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</si>
  <si>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</si>
  <si>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</si>
  <si>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</si>
  <si>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</si>
  <si>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</si>
  <si>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</si>
  <si>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</si>
  <si>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</si>
  <si>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</si>
  <si>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</si>
  <si>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</si>
  <si>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</si>
  <si>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</si>
  <si>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</si>
  <si>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</si>
  <si>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</si>
  <si>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</si>
  <si>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</si>
  <si>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</si>
  <si>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</si>
  <si>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</si>
  <si>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</si>
  <si>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</si>
  <si>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</si>
  <si>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</si>
  <si>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</si>
  <si>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</si>
  <si>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</si>
  <si>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</si>
  <si>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</si>
  <si>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</si>
  <si>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</si>
  <si>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</si>
  <si>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</si>
  <si>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</si>
  <si>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</si>
  <si>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</si>
  <si>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</si>
  <si>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</si>
  <si>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</si>
  <si>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</si>
  <si>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</si>
  <si>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</si>
  <si>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</si>
  <si>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</si>
  <si>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</si>
  <si>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</si>
  <si>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</si>
  <si>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</si>
  <si>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</si>
  <si>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</si>
  <si>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</si>
  <si>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</si>
  <si>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</si>
  <si>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</si>
  <si>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</si>
  <si>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</si>
  <si>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</si>
  <si>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</si>
  <si>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</si>
  <si>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</si>
  <si>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</si>
  <si>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</si>
  <si>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</si>
  <si>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</si>
  <si>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</si>
  <si>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</si>
  <si>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</si>
  <si>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</si>
  <si>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</si>
  <si>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</si>
  <si>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</si>
  <si>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</si>
  <si>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</si>
  <si>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</si>
  <si>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313726</t>
  </si>
  <si>
    <t>47</t>
  </si>
  <si>
    <t>04</t>
  </si>
  <si>
    <t>0</t>
  </si>
  <si>
    <t>000</t>
  </si>
  <si>
    <t>鳥取県　北栄町</t>
  </si>
  <si>
    <t>法非適用</t>
  </si>
  <si>
    <t>電気事業</t>
  </si>
  <si>
    <t>非設置</t>
  </si>
  <si>
    <t>該当数値なし</t>
  </si>
  <si>
    <t>-</t>
  </si>
  <si>
    <t>令和8年3月31日　北条砂丘風力発電所</t>
  </si>
  <si>
    <t>無</t>
  </si>
  <si>
    <t>中国電力㈱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</si>
  <si>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</si>
  <si>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</si>
  <si>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</si>
  <si>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</si>
  <si>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</si>
  <si>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</si>
  <si>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</si>
  <si>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</si>
  <si>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</si>
  <si>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</si>
  <si>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</si>
  <si>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</si>
  <si>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</si>
  <si>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</si>
  <si>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</si>
  <si>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</si>
  <si>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</si>
  <si>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</si>
  <si>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</si>
  <si>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</si>
  <si>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</si>
  <si>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</si>
  <si>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</si>
  <si>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</si>
  <si>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</si>
  <si>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</si>
  <si>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</si>
  <si>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</si>
  <si>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</si>
  <si>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</si>
  <si>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</si>
  <si>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</si>
  <si>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</si>
  <si>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</si>
  <si>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</si>
  <si>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</si>
  <si>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</si>
  <si>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</si>
  <si>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</si>
  <si>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</si>
  <si>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</si>
  <si>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</si>
  <si>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</si>
  <si>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</si>
  <si>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</si>
  <si>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</si>
  <si>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</si>
  <si>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</si>
  <si>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</si>
  <si>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</si>
  <si>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</si>
  <si>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</si>
  <si>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</si>
  <si>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</si>
  <si>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</si>
  <si>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</si>
  <si>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</si>
  <si>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</si>
  <si>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</si>
  <si>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</si>
  <si>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</si>
  <si>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</si>
  <si>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</si>
  <si>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</si>
  <si>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</si>
  <si>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</si>
  <si>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</si>
  <si>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</si>
  <si>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</si>
  <si>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</si>
  <si>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</si>
  <si>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</si>
  <si>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</si>
  <si>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</si>
  <si>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</si>
  <si>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</si>
  <si>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</si>
  <si>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</si>
  <si>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</si>
  <si>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</si>
  <si>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</si>
  <si>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</si>
  <si>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</si>
  <si>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</si>
  <si>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</si>
  <si>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</si>
  <si>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</si>
  <si>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</si>
  <si>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</si>
  <si>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</si>
  <si>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</si>
  <si>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</si>
  <si>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</si>
  <si>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</si>
  <si>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</si>
  <si>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</si>
  <si>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</si>
  <si>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</si>
  <si>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</si>
  <si>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</si>
  <si>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</si>
  <si>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</si>
  <si>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</si>
  <si>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</si>
  <si>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</si>
  <si>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</si>
  <si>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</si>
  <si>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</si>
  <si>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</si>
  <si>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</si>
  <si>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</si>
  <si>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</si>
  <si>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</si>
  <si>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</si>
  <si>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</si>
  <si>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</si>
  <si>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</si>
  <si>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</si>
  <si>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</si>
  <si>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</si>
  <si>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</si>
  <si>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</si>
  <si>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</si>
  <si>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</si>
  <si>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</si>
  <si>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</si>
  <si>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</si>
  <si>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</si>
  <si>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</si>
  <si>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</si>
  <si>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</si>
  <si>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</si>
  <si>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</si>
  <si>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</si>
  <si>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</si>
  <si>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</si>
  <si>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</si>
  <si>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電気事業により生じた利益は、事業運営の健全化のために積み立てている。
また、利益の一部を一般会計に繰り出し、環境施策等に活用している。
今後も事業運営に必要な財源を確保しつつ、住民の福祉の向上に努める。
基金の積立て　1,318千円
一般会計への繰出し　目的：環境施策等　150,000千円
次年度繰越　86,687千円    
</t>
    <rPh sb="58" eb="59">
      <t>トウ</t>
    </rPh>
    <phoneticPr fontId="5"/>
  </si>
  <si>
    <t>　風力発電においては、風況によって発電電力量が大きく変動するため、発電電力量及び料金収入が各指標に与える影響が大きい。
　平成30年度は風況の影響により、前年度と比べ電力量収入が減少した。一方で、大型繰越事業が前年度に終了したことから、営業費用が減少し、収益的収支比率及び営業収支比率は改善した。
　平成31年度から公営企業法の適用を受けることから、住民の福祉向上に活用している一般会計への繰り出しを3ヵ年分（2018年度分～2020年度分）行うこととしたため、基金の積立額が減少した。
　収益的収支比率が前年を除いて100％以上で推移しており、安定した運営ができていると考えられる。</t>
    <rPh sb="61" eb="63">
      <t>ヘイセイ</t>
    </rPh>
    <rPh sb="65" eb="67">
      <t>ネンド</t>
    </rPh>
    <rPh sb="68" eb="69">
      <t>フウ</t>
    </rPh>
    <rPh sb="69" eb="70">
      <t>キョウ</t>
    </rPh>
    <rPh sb="71" eb="73">
      <t>エイキョウ</t>
    </rPh>
    <rPh sb="77" eb="80">
      <t>ゼンネンド</t>
    </rPh>
    <rPh sb="81" eb="82">
      <t>クラ</t>
    </rPh>
    <rPh sb="83" eb="85">
      <t>デンリョク</t>
    </rPh>
    <rPh sb="85" eb="86">
      <t>リョウ</t>
    </rPh>
    <rPh sb="86" eb="88">
      <t>シュウニュウ</t>
    </rPh>
    <rPh sb="89" eb="91">
      <t>ゲンショウ</t>
    </rPh>
    <rPh sb="94" eb="96">
      <t>イッポウ</t>
    </rPh>
    <rPh sb="98" eb="100">
      <t>オオガタ</t>
    </rPh>
    <rPh sb="100" eb="102">
      <t>クリコシ</t>
    </rPh>
    <rPh sb="102" eb="104">
      <t>ジギョウ</t>
    </rPh>
    <rPh sb="105" eb="108">
      <t>ゼンネンド</t>
    </rPh>
    <rPh sb="109" eb="111">
      <t>シュウリョウ</t>
    </rPh>
    <rPh sb="118" eb="120">
      <t>エイギョウ</t>
    </rPh>
    <rPh sb="120" eb="122">
      <t>ヒヨウ</t>
    </rPh>
    <rPh sb="123" eb="125">
      <t>ゲンショウ</t>
    </rPh>
    <rPh sb="143" eb="145">
      <t>カイゼン</t>
    </rPh>
    <rPh sb="150" eb="152">
      <t>ヘイセイ</t>
    </rPh>
    <rPh sb="154" eb="156">
      <t>ネンド</t>
    </rPh>
    <rPh sb="158" eb="160">
      <t>コウエイ</t>
    </rPh>
    <rPh sb="160" eb="162">
      <t>キギョウ</t>
    </rPh>
    <rPh sb="162" eb="163">
      <t>ホウ</t>
    </rPh>
    <rPh sb="164" eb="166">
      <t>テキヨウ</t>
    </rPh>
    <rPh sb="167" eb="168">
      <t>ウ</t>
    </rPh>
    <rPh sb="175" eb="177">
      <t>ジュウミン</t>
    </rPh>
    <rPh sb="178" eb="180">
      <t>フクシ</t>
    </rPh>
    <rPh sb="180" eb="182">
      <t>コウジョウ</t>
    </rPh>
    <rPh sb="183" eb="185">
      <t>カツヨウ</t>
    </rPh>
    <rPh sb="189" eb="191">
      <t>イッパン</t>
    </rPh>
    <rPh sb="191" eb="193">
      <t>カイケイ</t>
    </rPh>
    <rPh sb="195" eb="196">
      <t>ク</t>
    </rPh>
    <rPh sb="197" eb="198">
      <t>ダ</t>
    </rPh>
    <rPh sb="202" eb="203">
      <t>ネン</t>
    </rPh>
    <rPh sb="209" eb="212">
      <t>ネンドブン</t>
    </rPh>
    <rPh sb="217" eb="220">
      <t>ネンドブン</t>
    </rPh>
    <rPh sb="221" eb="222">
      <t>オコナ</t>
    </rPh>
    <rPh sb="231" eb="233">
      <t>キキン</t>
    </rPh>
    <rPh sb="234" eb="236">
      <t>ツミタテ</t>
    </rPh>
    <rPh sb="236" eb="237">
      <t>ガク</t>
    </rPh>
    <rPh sb="238" eb="240">
      <t>ゲンショウ</t>
    </rPh>
    <rPh sb="253" eb="255">
      <t>ゼンネン</t>
    </rPh>
    <rPh sb="256" eb="257">
      <t>ノゾ</t>
    </rPh>
    <phoneticPr fontId="5"/>
  </si>
  <si>
    <t>　設備利用率及び修繕費比率は、全国平均とおおむね同程度であり、順調に稼動している。
　企業債については、平成30年9月で償還が完了した。</t>
    <rPh sb="6" eb="7">
      <t>オヨ</t>
    </rPh>
    <phoneticPr fontId="5"/>
  </si>
  <si>
    <t>　全体的に安定した経営を行っていると考えるが、施設の老朽化に伴い、修繕費の増加や稼働率の低下による収益の悪化が懸念される。
　そのため、予防保全に重点的に取り組み、安定した経営を行う必要がある。
　また、FIT調達期間終了時には、施設の耐用年数も経過することから、それまでに施設の更新・廃止など施設のあり方を検討するとともに、必要となる費用の積み立てを着実に行う。
　令和2年度までには経営戦略を策定し、効率的な管理及び更なる経営の健全化に取り組んでいく。</t>
    <rPh sb="185" eb="187">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</si>
</sst>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103.1</c:v>
                </c:pt>
                <c:pt idx="1">
                  <c:v>104.8</c:v>
                </c:pt>
                <c:pt idx="2">
                  <c:v>136.80000000000001</c:v>
                </c:pt>
                <c:pt idx="3">
                  <c:v>95.8</c:v>
                </c:pt>
                <c:pt idx="4">
                  <c:v>111.6</c:v>
                </c:pt>
              </c:numCache>
            </c:numRef>
          </c:val>
          <c:extLst xmlns:c16r2="http://schemas.microsoft.com/office/drawing/2015/06/chart">
            <c:ext xmlns:c16="http://schemas.microsoft.com/office/drawing/2014/chart" uri="{C3380CC4-5D6E-409C-BE32-E72D297353CC}">
              <c16:uniqueId val="{00000000-6540-4E07-8B7C-0162C954ED9C}"/>
            </c:ext>
          </c:extLst>
        </c:ser>
        <c:dLbls>
          <c:showLegendKey val="0"/>
          <c:showVal val="0"/>
          <c:showCatName val="0"/>
          <c:showSerName val="0"/>
          <c:showPercent val="0"/>
          <c:showBubbleSize val="0"/>
        </c:dLbls>
        <c:gapWidth val="180"/>
        <c:overlap val="-90"/>
        <c:axId val="328040456"/>
        <c:axId val="32804006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xmlns:c16r2="http://schemas.microsoft.com/office/drawing/2015/06/chart">
            <c:ext xmlns:c16="http://schemas.microsoft.com/office/drawing/2014/chart" uri="{C3380CC4-5D6E-409C-BE32-E72D297353CC}">
              <c16:uniqueId val="{00000001-6540-4E07-8B7C-0162C954ED9C}"/>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6540-4E07-8B7C-0162C954ED9C}"/>
            </c:ext>
          </c:extLst>
        </c:ser>
        <c:dLbls>
          <c:showLegendKey val="0"/>
          <c:showVal val="0"/>
          <c:showCatName val="0"/>
          <c:showSerName val="0"/>
          <c:showPercent val="0"/>
          <c:showBubbleSize val="0"/>
        </c:dLbls>
        <c:marker val="1"/>
        <c:smooth val="0"/>
        <c:axId val="328040456"/>
        <c:axId val="328040064"/>
      </c:lineChart>
      <c:catAx>
        <c:axId val="328040456"/>
        <c:scaling>
          <c:orientation val="minMax"/>
        </c:scaling>
        <c:delete val="0"/>
        <c:axPos val="b"/>
        <c:numFmt formatCode="ge" sourceLinked="1"/>
        <c:majorTickMark val="none"/>
        <c:minorTickMark val="none"/>
        <c:tickLblPos val="none"/>
        <c:crossAx val="328040064"/>
        <c:crosses val="autoZero"/>
        <c:auto val="0"/>
        <c:lblAlgn val="ctr"/>
        <c:lblOffset val="100"/>
        <c:noMultiLvlLbl val="1"/>
      </c:catAx>
      <c:valAx>
        <c:axId val="328040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0404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3DC-4B00-B045-5BA4682D4BBA}"/>
            </c:ext>
          </c:extLst>
        </c:ser>
        <c:dLbls>
          <c:showLegendKey val="0"/>
          <c:showVal val="0"/>
          <c:showCatName val="0"/>
          <c:showSerName val="0"/>
          <c:showPercent val="0"/>
          <c:showBubbleSize val="0"/>
        </c:dLbls>
        <c:gapWidth val="180"/>
        <c:overlap val="-90"/>
        <c:axId val="328733272"/>
        <c:axId val="32873444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xmlns:c16r2="http://schemas.microsoft.com/office/drawing/2015/06/chart">
            <c:ext xmlns:c16="http://schemas.microsoft.com/office/drawing/2014/chart" uri="{C3380CC4-5D6E-409C-BE32-E72D297353CC}">
              <c16:uniqueId val="{00000001-F3DC-4B00-B045-5BA4682D4BBA}"/>
            </c:ext>
          </c:extLst>
        </c:ser>
        <c:dLbls>
          <c:showLegendKey val="0"/>
          <c:showVal val="0"/>
          <c:showCatName val="0"/>
          <c:showSerName val="0"/>
          <c:showPercent val="0"/>
          <c:showBubbleSize val="0"/>
        </c:dLbls>
        <c:marker val="1"/>
        <c:smooth val="0"/>
        <c:axId val="328733272"/>
        <c:axId val="328734448"/>
      </c:lineChart>
      <c:catAx>
        <c:axId val="328733272"/>
        <c:scaling>
          <c:orientation val="minMax"/>
        </c:scaling>
        <c:delete val="0"/>
        <c:axPos val="b"/>
        <c:numFmt formatCode="ge" sourceLinked="1"/>
        <c:majorTickMark val="none"/>
        <c:minorTickMark val="none"/>
        <c:tickLblPos val="none"/>
        <c:crossAx val="328734448"/>
        <c:crosses val="autoZero"/>
        <c:auto val="0"/>
        <c:lblAlgn val="ctr"/>
        <c:lblOffset val="100"/>
        <c:noMultiLvlLbl val="1"/>
      </c:catAx>
      <c:valAx>
        <c:axId val="32873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733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88-4190-BD14-81AC38F86069}"/>
            </c:ext>
          </c:extLst>
        </c:ser>
        <c:dLbls>
          <c:showLegendKey val="0"/>
          <c:showVal val="0"/>
          <c:showCatName val="0"/>
          <c:showSerName val="0"/>
          <c:showPercent val="0"/>
          <c:showBubbleSize val="0"/>
        </c:dLbls>
        <c:gapWidth val="180"/>
        <c:overlap val="-90"/>
        <c:axId val="328736016"/>
        <c:axId val="32872935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88-4190-BD14-81AC38F86069}"/>
            </c:ext>
          </c:extLst>
        </c:ser>
        <c:dLbls>
          <c:showLegendKey val="0"/>
          <c:showVal val="0"/>
          <c:showCatName val="0"/>
          <c:showSerName val="0"/>
          <c:showPercent val="0"/>
          <c:showBubbleSize val="0"/>
        </c:dLbls>
        <c:marker val="1"/>
        <c:smooth val="0"/>
        <c:axId val="328736016"/>
        <c:axId val="328729352"/>
      </c:lineChart>
      <c:catAx>
        <c:axId val="328736016"/>
        <c:scaling>
          <c:orientation val="minMax"/>
        </c:scaling>
        <c:delete val="0"/>
        <c:axPos val="b"/>
        <c:numFmt formatCode="ge" sourceLinked="1"/>
        <c:majorTickMark val="none"/>
        <c:minorTickMark val="none"/>
        <c:tickLblPos val="none"/>
        <c:crossAx val="328729352"/>
        <c:crosses val="autoZero"/>
        <c:auto val="0"/>
        <c:lblAlgn val="ctr"/>
        <c:lblOffset val="100"/>
        <c:noMultiLvlLbl val="1"/>
      </c:catAx>
      <c:valAx>
        <c:axId val="328729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736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35-48F9-A9FE-A69683944621}"/>
            </c:ext>
          </c:extLst>
        </c:ser>
        <c:dLbls>
          <c:showLegendKey val="0"/>
          <c:showVal val="0"/>
          <c:showCatName val="0"/>
          <c:showSerName val="0"/>
          <c:showPercent val="0"/>
          <c:showBubbleSize val="0"/>
        </c:dLbls>
        <c:gapWidth val="180"/>
        <c:overlap val="-90"/>
        <c:axId val="384361552"/>
        <c:axId val="38436272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35-48F9-A9FE-A69683944621}"/>
            </c:ext>
          </c:extLst>
        </c:ser>
        <c:dLbls>
          <c:showLegendKey val="0"/>
          <c:showVal val="0"/>
          <c:showCatName val="0"/>
          <c:showSerName val="0"/>
          <c:showPercent val="0"/>
          <c:showBubbleSize val="0"/>
        </c:dLbls>
        <c:marker val="1"/>
        <c:smooth val="0"/>
        <c:axId val="384361552"/>
        <c:axId val="384362728"/>
      </c:lineChart>
      <c:catAx>
        <c:axId val="384361552"/>
        <c:scaling>
          <c:orientation val="minMax"/>
        </c:scaling>
        <c:delete val="0"/>
        <c:axPos val="b"/>
        <c:numFmt formatCode="ge" sourceLinked="1"/>
        <c:majorTickMark val="none"/>
        <c:minorTickMark val="none"/>
        <c:tickLblPos val="none"/>
        <c:crossAx val="384362728"/>
        <c:crosses val="autoZero"/>
        <c:auto val="0"/>
        <c:lblAlgn val="ctr"/>
        <c:lblOffset val="100"/>
        <c:noMultiLvlLbl val="1"/>
      </c:catAx>
      <c:valAx>
        <c:axId val="384362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361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C2-48D2-85CF-2FF9042137BC}"/>
            </c:ext>
          </c:extLst>
        </c:ser>
        <c:dLbls>
          <c:showLegendKey val="0"/>
          <c:showVal val="0"/>
          <c:showCatName val="0"/>
          <c:showSerName val="0"/>
          <c:showPercent val="0"/>
          <c:showBubbleSize val="0"/>
        </c:dLbls>
        <c:gapWidth val="180"/>
        <c:overlap val="-90"/>
        <c:axId val="384363120"/>
        <c:axId val="38436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C2-48D2-85CF-2FF9042137BC}"/>
            </c:ext>
          </c:extLst>
        </c:ser>
        <c:dLbls>
          <c:showLegendKey val="0"/>
          <c:showVal val="0"/>
          <c:showCatName val="0"/>
          <c:showSerName val="0"/>
          <c:showPercent val="0"/>
          <c:showBubbleSize val="0"/>
        </c:dLbls>
        <c:marker val="1"/>
        <c:smooth val="0"/>
        <c:axId val="384363120"/>
        <c:axId val="384360768"/>
      </c:lineChart>
      <c:catAx>
        <c:axId val="384363120"/>
        <c:scaling>
          <c:orientation val="minMax"/>
        </c:scaling>
        <c:delete val="0"/>
        <c:axPos val="b"/>
        <c:numFmt formatCode="ge" sourceLinked="1"/>
        <c:majorTickMark val="none"/>
        <c:minorTickMark val="none"/>
        <c:tickLblPos val="none"/>
        <c:crossAx val="384360768"/>
        <c:crosses val="autoZero"/>
        <c:auto val="0"/>
        <c:lblAlgn val="ctr"/>
        <c:lblOffset val="100"/>
        <c:noMultiLvlLbl val="1"/>
      </c:catAx>
      <c:valAx>
        <c:axId val="38436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8436312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C4-4915-AAA7-3DB3A8B15C1B}"/>
            </c:ext>
          </c:extLst>
        </c:ser>
        <c:dLbls>
          <c:showLegendKey val="0"/>
          <c:showVal val="0"/>
          <c:showCatName val="0"/>
          <c:showSerName val="0"/>
          <c:showPercent val="0"/>
          <c:showBubbleSize val="0"/>
        </c:dLbls>
        <c:gapWidth val="180"/>
        <c:overlap val="-90"/>
        <c:axId val="384367040"/>
        <c:axId val="38436664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C4-4915-AAA7-3DB3A8B15C1B}"/>
            </c:ext>
          </c:extLst>
        </c:ser>
        <c:dLbls>
          <c:showLegendKey val="0"/>
          <c:showVal val="0"/>
          <c:showCatName val="0"/>
          <c:showSerName val="0"/>
          <c:showPercent val="0"/>
          <c:showBubbleSize val="0"/>
        </c:dLbls>
        <c:marker val="1"/>
        <c:smooth val="0"/>
        <c:axId val="384367040"/>
        <c:axId val="384366648"/>
      </c:lineChart>
      <c:catAx>
        <c:axId val="384367040"/>
        <c:scaling>
          <c:orientation val="minMax"/>
        </c:scaling>
        <c:delete val="0"/>
        <c:axPos val="b"/>
        <c:numFmt formatCode="ge" sourceLinked="1"/>
        <c:majorTickMark val="none"/>
        <c:minorTickMark val="none"/>
        <c:tickLblPos val="none"/>
        <c:crossAx val="384366648"/>
        <c:crosses val="autoZero"/>
        <c:auto val="0"/>
        <c:lblAlgn val="ctr"/>
        <c:lblOffset val="100"/>
        <c:noMultiLvlLbl val="1"/>
      </c:catAx>
      <c:valAx>
        <c:axId val="384366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367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16-4D6F-8839-1CE5CFE47F70}"/>
            </c:ext>
          </c:extLst>
        </c:ser>
        <c:dLbls>
          <c:showLegendKey val="0"/>
          <c:showVal val="0"/>
          <c:showCatName val="0"/>
          <c:showSerName val="0"/>
          <c:showPercent val="0"/>
          <c:showBubbleSize val="0"/>
        </c:dLbls>
        <c:gapWidth val="180"/>
        <c:overlap val="-90"/>
        <c:axId val="384363904"/>
        <c:axId val="38436743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16-4D6F-8839-1CE5CFE47F70}"/>
            </c:ext>
          </c:extLst>
        </c:ser>
        <c:dLbls>
          <c:showLegendKey val="0"/>
          <c:showVal val="0"/>
          <c:showCatName val="0"/>
          <c:showSerName val="0"/>
          <c:showPercent val="0"/>
          <c:showBubbleSize val="0"/>
        </c:dLbls>
        <c:marker val="1"/>
        <c:smooth val="0"/>
        <c:axId val="384363904"/>
        <c:axId val="384367432"/>
      </c:lineChart>
      <c:catAx>
        <c:axId val="384363904"/>
        <c:scaling>
          <c:orientation val="minMax"/>
        </c:scaling>
        <c:delete val="0"/>
        <c:axPos val="b"/>
        <c:numFmt formatCode="ge" sourceLinked="1"/>
        <c:majorTickMark val="none"/>
        <c:minorTickMark val="none"/>
        <c:tickLblPos val="none"/>
        <c:crossAx val="384367432"/>
        <c:crosses val="autoZero"/>
        <c:auto val="0"/>
        <c:lblAlgn val="ctr"/>
        <c:lblOffset val="100"/>
        <c:noMultiLvlLbl val="1"/>
      </c:catAx>
      <c:valAx>
        <c:axId val="384367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363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3D-4CAE-97A9-F8CA71920819}"/>
            </c:ext>
          </c:extLst>
        </c:ser>
        <c:dLbls>
          <c:showLegendKey val="0"/>
          <c:showVal val="0"/>
          <c:showCatName val="0"/>
          <c:showSerName val="0"/>
          <c:showPercent val="0"/>
          <c:showBubbleSize val="0"/>
        </c:dLbls>
        <c:gapWidth val="180"/>
        <c:overlap val="-90"/>
        <c:axId val="384365472"/>
        <c:axId val="384364296"/>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3D-4CAE-97A9-F8CA71920819}"/>
            </c:ext>
          </c:extLst>
        </c:ser>
        <c:dLbls>
          <c:showLegendKey val="0"/>
          <c:showVal val="0"/>
          <c:showCatName val="0"/>
          <c:showSerName val="0"/>
          <c:showPercent val="0"/>
          <c:showBubbleSize val="0"/>
        </c:dLbls>
        <c:marker val="1"/>
        <c:smooth val="0"/>
        <c:axId val="384365472"/>
        <c:axId val="384364296"/>
      </c:lineChart>
      <c:catAx>
        <c:axId val="384365472"/>
        <c:scaling>
          <c:orientation val="minMax"/>
        </c:scaling>
        <c:delete val="0"/>
        <c:axPos val="b"/>
        <c:numFmt formatCode="ge" sourceLinked="1"/>
        <c:majorTickMark val="none"/>
        <c:minorTickMark val="none"/>
        <c:tickLblPos val="none"/>
        <c:crossAx val="384364296"/>
        <c:crosses val="autoZero"/>
        <c:auto val="0"/>
        <c:lblAlgn val="ctr"/>
        <c:lblOffset val="100"/>
        <c:noMultiLvlLbl val="1"/>
      </c:catAx>
      <c:valAx>
        <c:axId val="384364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365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4B-429F-83B8-9C3494FEAACA}"/>
            </c:ext>
          </c:extLst>
        </c:ser>
        <c:dLbls>
          <c:showLegendKey val="0"/>
          <c:showVal val="0"/>
          <c:showCatName val="0"/>
          <c:showSerName val="0"/>
          <c:showPercent val="0"/>
          <c:showBubbleSize val="0"/>
        </c:dLbls>
        <c:gapWidth val="180"/>
        <c:overlap val="-90"/>
        <c:axId val="384360376"/>
        <c:axId val="38436508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4B-429F-83B8-9C3494FEAACA}"/>
            </c:ext>
          </c:extLst>
        </c:ser>
        <c:dLbls>
          <c:showLegendKey val="0"/>
          <c:showVal val="0"/>
          <c:showCatName val="0"/>
          <c:showSerName val="0"/>
          <c:showPercent val="0"/>
          <c:showBubbleSize val="0"/>
        </c:dLbls>
        <c:marker val="1"/>
        <c:smooth val="0"/>
        <c:axId val="384360376"/>
        <c:axId val="384365080"/>
      </c:lineChart>
      <c:catAx>
        <c:axId val="384360376"/>
        <c:scaling>
          <c:orientation val="minMax"/>
        </c:scaling>
        <c:delete val="0"/>
        <c:axPos val="b"/>
        <c:numFmt formatCode="ge" sourceLinked="1"/>
        <c:majorTickMark val="none"/>
        <c:minorTickMark val="none"/>
        <c:tickLblPos val="none"/>
        <c:crossAx val="384365080"/>
        <c:crosses val="autoZero"/>
        <c:auto val="0"/>
        <c:lblAlgn val="ctr"/>
        <c:lblOffset val="100"/>
        <c:noMultiLvlLbl val="1"/>
      </c:catAx>
      <c:valAx>
        <c:axId val="384365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360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6E-4E8F-9CA6-486E7A27FB94}"/>
            </c:ext>
          </c:extLst>
        </c:ser>
        <c:dLbls>
          <c:showLegendKey val="0"/>
          <c:showVal val="0"/>
          <c:showCatName val="0"/>
          <c:showSerName val="0"/>
          <c:showPercent val="0"/>
          <c:showBubbleSize val="0"/>
        </c:dLbls>
        <c:gapWidth val="180"/>
        <c:overlap val="-90"/>
        <c:axId val="384366256"/>
        <c:axId val="38470725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6E-4E8F-9CA6-486E7A27FB94}"/>
            </c:ext>
          </c:extLst>
        </c:ser>
        <c:dLbls>
          <c:showLegendKey val="0"/>
          <c:showVal val="0"/>
          <c:showCatName val="0"/>
          <c:showSerName val="0"/>
          <c:showPercent val="0"/>
          <c:showBubbleSize val="0"/>
        </c:dLbls>
        <c:marker val="1"/>
        <c:smooth val="0"/>
        <c:axId val="384366256"/>
        <c:axId val="384707256"/>
      </c:lineChart>
      <c:catAx>
        <c:axId val="384366256"/>
        <c:scaling>
          <c:orientation val="minMax"/>
        </c:scaling>
        <c:delete val="0"/>
        <c:axPos val="b"/>
        <c:numFmt formatCode="ge" sourceLinked="1"/>
        <c:majorTickMark val="none"/>
        <c:minorTickMark val="none"/>
        <c:tickLblPos val="none"/>
        <c:crossAx val="384707256"/>
        <c:crosses val="autoZero"/>
        <c:auto val="0"/>
        <c:lblAlgn val="ctr"/>
        <c:lblOffset val="100"/>
        <c:noMultiLvlLbl val="1"/>
      </c:catAx>
      <c:valAx>
        <c:axId val="384707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366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45-4922-A17B-8BBD795D3CA3}"/>
            </c:ext>
          </c:extLst>
        </c:ser>
        <c:dLbls>
          <c:showLegendKey val="0"/>
          <c:showVal val="0"/>
          <c:showCatName val="0"/>
          <c:showSerName val="0"/>
          <c:showPercent val="0"/>
          <c:showBubbleSize val="0"/>
        </c:dLbls>
        <c:gapWidth val="180"/>
        <c:overlap val="-90"/>
        <c:axId val="384711568"/>
        <c:axId val="38470764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45-4922-A17B-8BBD795D3CA3}"/>
            </c:ext>
          </c:extLst>
        </c:ser>
        <c:dLbls>
          <c:showLegendKey val="0"/>
          <c:showVal val="0"/>
          <c:showCatName val="0"/>
          <c:showSerName val="0"/>
          <c:showPercent val="0"/>
          <c:showBubbleSize val="0"/>
        </c:dLbls>
        <c:marker val="1"/>
        <c:smooth val="0"/>
        <c:axId val="384711568"/>
        <c:axId val="384707648"/>
      </c:lineChart>
      <c:catAx>
        <c:axId val="384711568"/>
        <c:scaling>
          <c:orientation val="minMax"/>
        </c:scaling>
        <c:delete val="0"/>
        <c:axPos val="b"/>
        <c:numFmt formatCode="ge" sourceLinked="1"/>
        <c:majorTickMark val="none"/>
        <c:minorTickMark val="none"/>
        <c:tickLblPos val="none"/>
        <c:crossAx val="384707648"/>
        <c:crosses val="autoZero"/>
        <c:auto val="0"/>
        <c:lblAlgn val="ctr"/>
        <c:lblOffset val="100"/>
        <c:noMultiLvlLbl val="1"/>
      </c:catAx>
      <c:valAx>
        <c:axId val="384707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711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322.3</c:v>
                </c:pt>
                <c:pt idx="1">
                  <c:v>217.5</c:v>
                </c:pt>
                <c:pt idx="2">
                  <c:v>291.39999999999998</c:v>
                </c:pt>
                <c:pt idx="3">
                  <c:v>141.30000000000001</c:v>
                </c:pt>
                <c:pt idx="4">
                  <c:v>246.1</c:v>
                </c:pt>
              </c:numCache>
            </c:numRef>
          </c:val>
          <c:extLst xmlns:c16r2="http://schemas.microsoft.com/office/drawing/2015/06/chart">
            <c:ext xmlns:c16="http://schemas.microsoft.com/office/drawing/2014/chart" uri="{C3380CC4-5D6E-409C-BE32-E72D297353CC}">
              <c16:uniqueId val="{00000000-BC40-46B5-8AA9-9C726BA3F64D}"/>
            </c:ext>
          </c:extLst>
        </c:ser>
        <c:dLbls>
          <c:showLegendKey val="0"/>
          <c:showVal val="0"/>
          <c:showCatName val="0"/>
          <c:showSerName val="0"/>
          <c:showPercent val="0"/>
          <c:showBubbleSize val="0"/>
        </c:dLbls>
        <c:gapWidth val="180"/>
        <c:overlap val="-90"/>
        <c:axId val="328038496"/>
        <c:axId val="32803888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xmlns:c16r2="http://schemas.microsoft.com/office/drawing/2015/06/chart">
            <c:ext xmlns:c16="http://schemas.microsoft.com/office/drawing/2014/chart" uri="{C3380CC4-5D6E-409C-BE32-E72D297353CC}">
              <c16:uniqueId val="{00000001-BC40-46B5-8AA9-9C726BA3F64D}"/>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BC40-46B5-8AA9-9C726BA3F64D}"/>
            </c:ext>
          </c:extLst>
        </c:ser>
        <c:dLbls>
          <c:showLegendKey val="0"/>
          <c:showVal val="0"/>
          <c:showCatName val="0"/>
          <c:showSerName val="0"/>
          <c:showPercent val="0"/>
          <c:showBubbleSize val="0"/>
        </c:dLbls>
        <c:marker val="1"/>
        <c:smooth val="0"/>
        <c:axId val="328038496"/>
        <c:axId val="328038888"/>
      </c:lineChart>
      <c:catAx>
        <c:axId val="328038496"/>
        <c:scaling>
          <c:orientation val="minMax"/>
        </c:scaling>
        <c:delete val="0"/>
        <c:axPos val="b"/>
        <c:numFmt formatCode="ge" sourceLinked="1"/>
        <c:majorTickMark val="none"/>
        <c:minorTickMark val="none"/>
        <c:tickLblPos val="none"/>
        <c:crossAx val="328038888"/>
        <c:crosses val="autoZero"/>
        <c:auto val="0"/>
        <c:lblAlgn val="ctr"/>
        <c:lblOffset val="100"/>
        <c:noMultiLvlLbl val="1"/>
      </c:catAx>
      <c:valAx>
        <c:axId val="328038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038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E0-456A-BA9C-CFCF0BCAC62D}"/>
            </c:ext>
          </c:extLst>
        </c:ser>
        <c:dLbls>
          <c:showLegendKey val="0"/>
          <c:showVal val="0"/>
          <c:showCatName val="0"/>
          <c:showSerName val="0"/>
          <c:showPercent val="0"/>
          <c:showBubbleSize val="0"/>
        </c:dLbls>
        <c:gapWidth val="180"/>
        <c:overlap val="-90"/>
        <c:axId val="384704904"/>
        <c:axId val="38470843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E0-456A-BA9C-CFCF0BCAC62D}"/>
            </c:ext>
          </c:extLst>
        </c:ser>
        <c:dLbls>
          <c:showLegendKey val="0"/>
          <c:showVal val="0"/>
          <c:showCatName val="0"/>
          <c:showSerName val="0"/>
          <c:showPercent val="0"/>
          <c:showBubbleSize val="0"/>
        </c:dLbls>
        <c:marker val="1"/>
        <c:smooth val="0"/>
        <c:axId val="384704904"/>
        <c:axId val="384708432"/>
      </c:lineChart>
      <c:catAx>
        <c:axId val="384704904"/>
        <c:scaling>
          <c:orientation val="minMax"/>
        </c:scaling>
        <c:delete val="0"/>
        <c:axPos val="b"/>
        <c:numFmt formatCode="ge" sourceLinked="1"/>
        <c:majorTickMark val="none"/>
        <c:minorTickMark val="none"/>
        <c:tickLblPos val="none"/>
        <c:crossAx val="384708432"/>
        <c:crosses val="autoZero"/>
        <c:auto val="0"/>
        <c:lblAlgn val="ctr"/>
        <c:lblOffset val="100"/>
        <c:noMultiLvlLbl val="1"/>
      </c:catAx>
      <c:valAx>
        <c:axId val="384708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704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18.8</c:v>
                </c:pt>
                <c:pt idx="1">
                  <c:v>16.2</c:v>
                </c:pt>
                <c:pt idx="2">
                  <c:v>17.600000000000001</c:v>
                </c:pt>
                <c:pt idx="3">
                  <c:v>17.600000000000001</c:v>
                </c:pt>
                <c:pt idx="4">
                  <c:v>16.100000000000001</c:v>
                </c:pt>
              </c:numCache>
            </c:numRef>
          </c:val>
          <c:extLst xmlns:c16r2="http://schemas.microsoft.com/office/drawing/2015/06/chart">
            <c:ext xmlns:c16="http://schemas.microsoft.com/office/drawing/2014/chart" uri="{C3380CC4-5D6E-409C-BE32-E72D297353CC}">
              <c16:uniqueId val="{00000000-B25B-4C68-93B6-514A56E681E8}"/>
            </c:ext>
          </c:extLst>
        </c:ser>
        <c:dLbls>
          <c:showLegendKey val="0"/>
          <c:showVal val="0"/>
          <c:showCatName val="0"/>
          <c:showSerName val="0"/>
          <c:showPercent val="0"/>
          <c:showBubbleSize val="0"/>
        </c:dLbls>
        <c:gapWidth val="180"/>
        <c:overlap val="-90"/>
        <c:axId val="384708824"/>
        <c:axId val="38470529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18.5</c:v>
                </c:pt>
                <c:pt idx="1">
                  <c:v>16.100000000000001</c:v>
                </c:pt>
                <c:pt idx="2">
                  <c:v>19.600000000000001</c:v>
                </c:pt>
                <c:pt idx="3">
                  <c:v>17.899999999999999</c:v>
                </c:pt>
                <c:pt idx="4">
                  <c:v>16.399999999999999</c:v>
                </c:pt>
              </c:numCache>
            </c:numRef>
          </c:val>
          <c:smooth val="0"/>
          <c:extLst xmlns:c16r2="http://schemas.microsoft.com/office/drawing/2015/06/chart">
            <c:ext xmlns:c16="http://schemas.microsoft.com/office/drawing/2014/chart" uri="{C3380CC4-5D6E-409C-BE32-E72D297353CC}">
              <c16:uniqueId val="{00000001-B25B-4C68-93B6-514A56E681E8}"/>
            </c:ext>
          </c:extLst>
        </c:ser>
        <c:dLbls>
          <c:showLegendKey val="0"/>
          <c:showVal val="0"/>
          <c:showCatName val="0"/>
          <c:showSerName val="0"/>
          <c:showPercent val="0"/>
          <c:showBubbleSize val="0"/>
        </c:dLbls>
        <c:marker val="1"/>
        <c:smooth val="0"/>
        <c:axId val="384708824"/>
        <c:axId val="384705296"/>
      </c:lineChart>
      <c:catAx>
        <c:axId val="384708824"/>
        <c:scaling>
          <c:orientation val="minMax"/>
        </c:scaling>
        <c:delete val="0"/>
        <c:axPos val="b"/>
        <c:numFmt formatCode="ge" sourceLinked="1"/>
        <c:majorTickMark val="none"/>
        <c:minorTickMark val="none"/>
        <c:tickLblPos val="none"/>
        <c:crossAx val="384705296"/>
        <c:crosses val="autoZero"/>
        <c:auto val="0"/>
        <c:lblAlgn val="ctr"/>
        <c:lblOffset val="100"/>
        <c:noMultiLvlLbl val="1"/>
      </c:catAx>
      <c:valAx>
        <c:axId val="384705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708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40.200000000000003</c:v>
                </c:pt>
                <c:pt idx="1">
                  <c:v>47</c:v>
                </c:pt>
                <c:pt idx="2">
                  <c:v>51.3</c:v>
                </c:pt>
                <c:pt idx="3">
                  <c:v>48.5</c:v>
                </c:pt>
                <c:pt idx="4">
                  <c:v>48.5</c:v>
                </c:pt>
              </c:numCache>
            </c:numRef>
          </c:val>
          <c:extLst xmlns:c16r2="http://schemas.microsoft.com/office/drawing/2015/06/chart">
            <c:ext xmlns:c16="http://schemas.microsoft.com/office/drawing/2014/chart" uri="{C3380CC4-5D6E-409C-BE32-E72D297353CC}">
              <c16:uniqueId val="{00000000-F0F3-41F5-960E-C0EFD2039310}"/>
            </c:ext>
          </c:extLst>
        </c:ser>
        <c:dLbls>
          <c:showLegendKey val="0"/>
          <c:showVal val="0"/>
          <c:showCatName val="0"/>
          <c:showSerName val="0"/>
          <c:showPercent val="0"/>
          <c:showBubbleSize val="0"/>
        </c:dLbls>
        <c:gapWidth val="180"/>
        <c:overlap val="-90"/>
        <c:axId val="384710392"/>
        <c:axId val="38471196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46.6</c:v>
                </c:pt>
                <c:pt idx="1">
                  <c:v>48.3</c:v>
                </c:pt>
                <c:pt idx="2">
                  <c:v>48.2</c:v>
                </c:pt>
                <c:pt idx="3">
                  <c:v>34.5</c:v>
                </c:pt>
                <c:pt idx="4">
                  <c:v>45.8</c:v>
                </c:pt>
              </c:numCache>
            </c:numRef>
          </c:val>
          <c:smooth val="0"/>
          <c:extLst xmlns:c16r2="http://schemas.microsoft.com/office/drawing/2015/06/chart">
            <c:ext xmlns:c16="http://schemas.microsoft.com/office/drawing/2014/chart" uri="{C3380CC4-5D6E-409C-BE32-E72D297353CC}">
              <c16:uniqueId val="{00000001-F0F3-41F5-960E-C0EFD2039310}"/>
            </c:ext>
          </c:extLst>
        </c:ser>
        <c:dLbls>
          <c:showLegendKey val="0"/>
          <c:showVal val="0"/>
          <c:showCatName val="0"/>
          <c:showSerName val="0"/>
          <c:showPercent val="0"/>
          <c:showBubbleSize val="0"/>
        </c:dLbls>
        <c:marker val="1"/>
        <c:smooth val="0"/>
        <c:axId val="384710392"/>
        <c:axId val="384711960"/>
      </c:lineChart>
      <c:catAx>
        <c:axId val="384710392"/>
        <c:scaling>
          <c:orientation val="minMax"/>
        </c:scaling>
        <c:delete val="0"/>
        <c:axPos val="b"/>
        <c:numFmt formatCode="ge" sourceLinked="1"/>
        <c:majorTickMark val="none"/>
        <c:minorTickMark val="none"/>
        <c:tickLblPos val="none"/>
        <c:crossAx val="384711960"/>
        <c:crosses val="autoZero"/>
        <c:auto val="0"/>
        <c:lblAlgn val="ctr"/>
        <c:lblOffset val="100"/>
        <c:noMultiLvlLbl val="1"/>
      </c:catAx>
      <c:valAx>
        <c:axId val="384711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710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106.5</c:v>
                </c:pt>
                <c:pt idx="1">
                  <c:v>86.8</c:v>
                </c:pt>
                <c:pt idx="2">
                  <c:v>46.6</c:v>
                </c:pt>
                <c:pt idx="3">
                  <c:v>13.1</c:v>
                </c:pt>
                <c:pt idx="4">
                  <c:v>0</c:v>
                </c:pt>
              </c:numCache>
            </c:numRef>
          </c:val>
          <c:extLst xmlns:c16r2="http://schemas.microsoft.com/office/drawing/2015/06/chart">
            <c:ext xmlns:c16="http://schemas.microsoft.com/office/drawing/2014/chart" uri="{C3380CC4-5D6E-409C-BE32-E72D297353CC}">
              <c16:uniqueId val="{00000000-9DBA-4114-A8CE-22FAF2B12980}"/>
            </c:ext>
          </c:extLst>
        </c:ser>
        <c:dLbls>
          <c:showLegendKey val="0"/>
          <c:showVal val="0"/>
          <c:showCatName val="0"/>
          <c:showSerName val="0"/>
          <c:showPercent val="0"/>
          <c:showBubbleSize val="0"/>
        </c:dLbls>
        <c:gapWidth val="180"/>
        <c:overlap val="-90"/>
        <c:axId val="384709216"/>
        <c:axId val="38470960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146.19999999999999</c:v>
                </c:pt>
                <c:pt idx="1">
                  <c:v>137.1</c:v>
                </c:pt>
                <c:pt idx="2">
                  <c:v>83.3</c:v>
                </c:pt>
                <c:pt idx="3">
                  <c:v>61.6</c:v>
                </c:pt>
                <c:pt idx="4">
                  <c:v>64.400000000000006</c:v>
                </c:pt>
              </c:numCache>
            </c:numRef>
          </c:val>
          <c:smooth val="0"/>
          <c:extLst xmlns:c16r2="http://schemas.microsoft.com/office/drawing/2015/06/chart">
            <c:ext xmlns:c16="http://schemas.microsoft.com/office/drawing/2014/chart" uri="{C3380CC4-5D6E-409C-BE32-E72D297353CC}">
              <c16:uniqueId val="{00000001-9DBA-4114-A8CE-22FAF2B12980}"/>
            </c:ext>
          </c:extLst>
        </c:ser>
        <c:dLbls>
          <c:showLegendKey val="0"/>
          <c:showVal val="0"/>
          <c:showCatName val="0"/>
          <c:showSerName val="0"/>
          <c:showPercent val="0"/>
          <c:showBubbleSize val="0"/>
        </c:dLbls>
        <c:marker val="1"/>
        <c:smooth val="0"/>
        <c:axId val="384709216"/>
        <c:axId val="384709608"/>
      </c:lineChart>
      <c:catAx>
        <c:axId val="384709216"/>
        <c:scaling>
          <c:orientation val="minMax"/>
        </c:scaling>
        <c:delete val="0"/>
        <c:axPos val="b"/>
        <c:numFmt formatCode="ge" sourceLinked="1"/>
        <c:majorTickMark val="none"/>
        <c:minorTickMark val="none"/>
        <c:tickLblPos val="none"/>
        <c:crossAx val="384709608"/>
        <c:crosses val="autoZero"/>
        <c:auto val="0"/>
        <c:lblAlgn val="ctr"/>
        <c:lblOffset val="100"/>
        <c:noMultiLvlLbl val="1"/>
      </c:catAx>
      <c:valAx>
        <c:axId val="384709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70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55-4982-B965-E2DCB082F6CE}"/>
            </c:ext>
          </c:extLst>
        </c:ser>
        <c:dLbls>
          <c:showLegendKey val="0"/>
          <c:showVal val="0"/>
          <c:showCatName val="0"/>
          <c:showSerName val="0"/>
          <c:showPercent val="0"/>
          <c:showBubbleSize val="0"/>
        </c:dLbls>
        <c:gapWidth val="180"/>
        <c:overlap val="-90"/>
        <c:axId val="384706472"/>
        <c:axId val="38470686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55-4982-B965-E2DCB082F6CE}"/>
            </c:ext>
          </c:extLst>
        </c:ser>
        <c:dLbls>
          <c:showLegendKey val="0"/>
          <c:showVal val="0"/>
          <c:showCatName val="0"/>
          <c:showSerName val="0"/>
          <c:showPercent val="0"/>
          <c:showBubbleSize val="0"/>
        </c:dLbls>
        <c:marker val="1"/>
        <c:smooth val="0"/>
        <c:axId val="384706472"/>
        <c:axId val="384706864"/>
      </c:lineChart>
      <c:catAx>
        <c:axId val="384706472"/>
        <c:scaling>
          <c:orientation val="minMax"/>
        </c:scaling>
        <c:delete val="0"/>
        <c:axPos val="b"/>
        <c:numFmt formatCode="ge" sourceLinked="1"/>
        <c:majorTickMark val="none"/>
        <c:minorTickMark val="none"/>
        <c:tickLblPos val="none"/>
        <c:crossAx val="384706864"/>
        <c:crosses val="autoZero"/>
        <c:auto val="0"/>
        <c:lblAlgn val="ctr"/>
        <c:lblOffset val="100"/>
        <c:noMultiLvlLbl val="1"/>
      </c:catAx>
      <c:valAx>
        <c:axId val="384706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70647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85B-4135-B433-7D32825FEFB1}"/>
            </c:ext>
          </c:extLst>
        </c:ser>
        <c:dLbls>
          <c:showLegendKey val="0"/>
          <c:showVal val="0"/>
          <c:showCatName val="0"/>
          <c:showSerName val="0"/>
          <c:showPercent val="0"/>
          <c:showBubbleSize val="0"/>
        </c:dLbls>
        <c:gapWidth val="180"/>
        <c:overlap val="-90"/>
        <c:axId val="384365864"/>
        <c:axId val="38488509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98.4</c:v>
                </c:pt>
                <c:pt idx="1">
                  <c:v>98.4</c:v>
                </c:pt>
                <c:pt idx="2">
                  <c:v>99.1</c:v>
                </c:pt>
                <c:pt idx="3">
                  <c:v>98.8</c:v>
                </c:pt>
                <c:pt idx="4">
                  <c:v>94.9</c:v>
                </c:pt>
              </c:numCache>
            </c:numRef>
          </c:val>
          <c:smooth val="0"/>
          <c:extLst xmlns:c16r2="http://schemas.microsoft.com/office/drawing/2015/06/chart">
            <c:ext xmlns:c16="http://schemas.microsoft.com/office/drawing/2014/chart" uri="{C3380CC4-5D6E-409C-BE32-E72D297353CC}">
              <c16:uniqueId val="{00000001-E85B-4135-B433-7D32825FEFB1}"/>
            </c:ext>
          </c:extLst>
        </c:ser>
        <c:dLbls>
          <c:showLegendKey val="0"/>
          <c:showVal val="0"/>
          <c:showCatName val="0"/>
          <c:showSerName val="0"/>
          <c:showPercent val="0"/>
          <c:showBubbleSize val="0"/>
        </c:dLbls>
        <c:marker val="1"/>
        <c:smooth val="0"/>
        <c:axId val="384365864"/>
        <c:axId val="384885096"/>
      </c:lineChart>
      <c:catAx>
        <c:axId val="384365864"/>
        <c:scaling>
          <c:orientation val="minMax"/>
        </c:scaling>
        <c:delete val="0"/>
        <c:axPos val="b"/>
        <c:numFmt formatCode="ge" sourceLinked="1"/>
        <c:majorTickMark val="none"/>
        <c:minorTickMark val="none"/>
        <c:tickLblPos val="none"/>
        <c:crossAx val="384885096"/>
        <c:crosses val="autoZero"/>
        <c:auto val="0"/>
        <c:lblAlgn val="ctr"/>
        <c:lblOffset val="100"/>
        <c:noMultiLvlLbl val="1"/>
      </c:catAx>
      <c:valAx>
        <c:axId val="384885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365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F3-4D4E-A64D-4BAF24DCE97D}"/>
            </c:ext>
          </c:extLst>
        </c:ser>
        <c:dLbls>
          <c:showLegendKey val="0"/>
          <c:showVal val="0"/>
          <c:showCatName val="0"/>
          <c:showSerName val="0"/>
          <c:showPercent val="0"/>
          <c:showBubbleSize val="0"/>
        </c:dLbls>
        <c:gapWidth val="180"/>
        <c:overlap val="-90"/>
        <c:axId val="384885880"/>
        <c:axId val="3848854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F3-4D4E-A64D-4BAF24DCE97D}"/>
            </c:ext>
          </c:extLst>
        </c:ser>
        <c:dLbls>
          <c:showLegendKey val="0"/>
          <c:showVal val="0"/>
          <c:showCatName val="0"/>
          <c:showSerName val="0"/>
          <c:showPercent val="0"/>
          <c:showBubbleSize val="0"/>
        </c:dLbls>
        <c:marker val="1"/>
        <c:smooth val="0"/>
        <c:axId val="384885880"/>
        <c:axId val="384885488"/>
      </c:lineChart>
      <c:catAx>
        <c:axId val="384885880"/>
        <c:scaling>
          <c:orientation val="minMax"/>
        </c:scaling>
        <c:delete val="0"/>
        <c:axPos val="b"/>
        <c:numFmt formatCode="ge" sourceLinked="1"/>
        <c:majorTickMark val="none"/>
        <c:minorTickMark val="none"/>
        <c:tickLblPos val="none"/>
        <c:crossAx val="384885488"/>
        <c:crosses val="autoZero"/>
        <c:auto val="0"/>
        <c:lblAlgn val="ctr"/>
        <c:lblOffset val="100"/>
        <c:noMultiLvlLbl val="1"/>
      </c:catAx>
      <c:valAx>
        <c:axId val="384885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885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D1-41CA-91E9-D824A948251E}"/>
            </c:ext>
          </c:extLst>
        </c:ser>
        <c:dLbls>
          <c:showLegendKey val="0"/>
          <c:showVal val="0"/>
          <c:showCatName val="0"/>
          <c:showSerName val="0"/>
          <c:showPercent val="0"/>
          <c:showBubbleSize val="0"/>
        </c:dLbls>
        <c:gapWidth val="180"/>
        <c:overlap val="-90"/>
        <c:axId val="384890584"/>
        <c:axId val="38488666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D1-41CA-91E9-D824A948251E}"/>
            </c:ext>
          </c:extLst>
        </c:ser>
        <c:dLbls>
          <c:showLegendKey val="0"/>
          <c:showVal val="0"/>
          <c:showCatName val="0"/>
          <c:showSerName val="0"/>
          <c:showPercent val="0"/>
          <c:showBubbleSize val="0"/>
        </c:dLbls>
        <c:marker val="1"/>
        <c:smooth val="0"/>
        <c:axId val="384890584"/>
        <c:axId val="384886664"/>
      </c:lineChart>
      <c:catAx>
        <c:axId val="384890584"/>
        <c:scaling>
          <c:orientation val="minMax"/>
        </c:scaling>
        <c:delete val="0"/>
        <c:axPos val="b"/>
        <c:numFmt formatCode="ge" sourceLinked="1"/>
        <c:majorTickMark val="none"/>
        <c:minorTickMark val="none"/>
        <c:tickLblPos val="none"/>
        <c:crossAx val="384886664"/>
        <c:crosses val="autoZero"/>
        <c:auto val="0"/>
        <c:lblAlgn val="ctr"/>
        <c:lblOffset val="100"/>
        <c:noMultiLvlLbl val="1"/>
      </c:catAx>
      <c:valAx>
        <c:axId val="384886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890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0E-4E03-B24B-3CE584432BC0}"/>
            </c:ext>
          </c:extLst>
        </c:ser>
        <c:dLbls>
          <c:showLegendKey val="0"/>
          <c:showVal val="0"/>
          <c:showCatName val="0"/>
          <c:showSerName val="0"/>
          <c:showPercent val="0"/>
          <c:showBubbleSize val="0"/>
        </c:dLbls>
        <c:gapWidth val="180"/>
        <c:overlap val="-90"/>
        <c:axId val="384887056"/>
        <c:axId val="38488744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0E-4E03-B24B-3CE584432BC0}"/>
            </c:ext>
          </c:extLst>
        </c:ser>
        <c:dLbls>
          <c:showLegendKey val="0"/>
          <c:showVal val="0"/>
          <c:showCatName val="0"/>
          <c:showSerName val="0"/>
          <c:showPercent val="0"/>
          <c:showBubbleSize val="0"/>
        </c:dLbls>
        <c:marker val="1"/>
        <c:smooth val="0"/>
        <c:axId val="384887056"/>
        <c:axId val="384887448"/>
      </c:lineChart>
      <c:catAx>
        <c:axId val="384887056"/>
        <c:scaling>
          <c:orientation val="minMax"/>
        </c:scaling>
        <c:delete val="0"/>
        <c:axPos val="b"/>
        <c:numFmt formatCode="ge" sourceLinked="1"/>
        <c:majorTickMark val="none"/>
        <c:minorTickMark val="none"/>
        <c:tickLblPos val="none"/>
        <c:crossAx val="384887448"/>
        <c:crosses val="autoZero"/>
        <c:auto val="0"/>
        <c:lblAlgn val="ctr"/>
        <c:lblOffset val="100"/>
        <c:noMultiLvlLbl val="1"/>
      </c:catAx>
      <c:valAx>
        <c:axId val="384887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887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19-4196-B33A-700D9648446A}"/>
            </c:ext>
          </c:extLst>
        </c:ser>
        <c:dLbls>
          <c:showLegendKey val="0"/>
          <c:showVal val="0"/>
          <c:showCatName val="0"/>
          <c:showSerName val="0"/>
          <c:showPercent val="0"/>
          <c:showBubbleSize val="0"/>
        </c:dLbls>
        <c:gapWidth val="180"/>
        <c:overlap val="-90"/>
        <c:axId val="384887840"/>
        <c:axId val="38488823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19-4196-B33A-700D9648446A}"/>
            </c:ext>
          </c:extLst>
        </c:ser>
        <c:dLbls>
          <c:showLegendKey val="0"/>
          <c:showVal val="0"/>
          <c:showCatName val="0"/>
          <c:showSerName val="0"/>
          <c:showPercent val="0"/>
          <c:showBubbleSize val="0"/>
        </c:dLbls>
        <c:marker val="1"/>
        <c:smooth val="0"/>
        <c:axId val="384887840"/>
        <c:axId val="384888232"/>
      </c:lineChart>
      <c:catAx>
        <c:axId val="384887840"/>
        <c:scaling>
          <c:orientation val="minMax"/>
        </c:scaling>
        <c:delete val="0"/>
        <c:axPos val="b"/>
        <c:numFmt formatCode="ge" sourceLinked="1"/>
        <c:majorTickMark val="none"/>
        <c:minorTickMark val="none"/>
        <c:tickLblPos val="none"/>
        <c:crossAx val="384888232"/>
        <c:crosses val="autoZero"/>
        <c:auto val="0"/>
        <c:lblAlgn val="ctr"/>
        <c:lblOffset val="100"/>
        <c:noMultiLvlLbl val="1"/>
      </c:catAx>
      <c:valAx>
        <c:axId val="384888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887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76-4854-8E62-796BFB93EA9B}"/>
            </c:ext>
          </c:extLst>
        </c:ser>
        <c:dLbls>
          <c:showLegendKey val="0"/>
          <c:showVal val="0"/>
          <c:showCatName val="0"/>
          <c:showSerName val="0"/>
          <c:showPercent val="0"/>
          <c:showBubbleSize val="0"/>
        </c:dLbls>
        <c:gapWidth val="180"/>
        <c:overlap val="-90"/>
        <c:axId val="328040848"/>
        <c:axId val="32804124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76-4854-8E62-796BFB93EA9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A876-4854-8E62-796BFB93EA9B}"/>
            </c:ext>
          </c:extLst>
        </c:ser>
        <c:dLbls>
          <c:showLegendKey val="0"/>
          <c:showVal val="0"/>
          <c:showCatName val="0"/>
          <c:showSerName val="0"/>
          <c:showPercent val="0"/>
          <c:showBubbleSize val="0"/>
        </c:dLbls>
        <c:marker val="1"/>
        <c:smooth val="0"/>
        <c:axId val="328040848"/>
        <c:axId val="328041240"/>
      </c:lineChart>
      <c:catAx>
        <c:axId val="328040848"/>
        <c:scaling>
          <c:orientation val="minMax"/>
        </c:scaling>
        <c:delete val="0"/>
        <c:axPos val="b"/>
        <c:numFmt formatCode="ge" sourceLinked="1"/>
        <c:majorTickMark val="none"/>
        <c:minorTickMark val="none"/>
        <c:tickLblPos val="none"/>
        <c:crossAx val="328041240"/>
        <c:crosses val="autoZero"/>
        <c:auto val="0"/>
        <c:lblAlgn val="ctr"/>
        <c:lblOffset val="100"/>
        <c:noMultiLvlLbl val="1"/>
      </c:catAx>
      <c:valAx>
        <c:axId val="328041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040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37-459F-BB2A-2A201C4F5BF9}"/>
            </c:ext>
          </c:extLst>
        </c:ser>
        <c:dLbls>
          <c:showLegendKey val="0"/>
          <c:showVal val="0"/>
          <c:showCatName val="0"/>
          <c:showSerName val="0"/>
          <c:showPercent val="0"/>
          <c:showBubbleSize val="0"/>
        </c:dLbls>
        <c:gapWidth val="180"/>
        <c:overlap val="-90"/>
        <c:axId val="384889408"/>
        <c:axId val="3848843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37-459F-BB2A-2A201C4F5BF9}"/>
            </c:ext>
          </c:extLst>
        </c:ser>
        <c:dLbls>
          <c:showLegendKey val="0"/>
          <c:showVal val="0"/>
          <c:showCatName val="0"/>
          <c:showSerName val="0"/>
          <c:showPercent val="0"/>
          <c:showBubbleSize val="0"/>
        </c:dLbls>
        <c:marker val="1"/>
        <c:smooth val="0"/>
        <c:axId val="384889408"/>
        <c:axId val="384884312"/>
      </c:lineChart>
      <c:catAx>
        <c:axId val="384889408"/>
        <c:scaling>
          <c:orientation val="minMax"/>
        </c:scaling>
        <c:delete val="0"/>
        <c:axPos val="b"/>
        <c:numFmt formatCode="ge" sourceLinked="1"/>
        <c:majorTickMark val="none"/>
        <c:minorTickMark val="none"/>
        <c:tickLblPos val="none"/>
        <c:crossAx val="384884312"/>
        <c:crosses val="autoZero"/>
        <c:auto val="0"/>
        <c:lblAlgn val="ctr"/>
        <c:lblOffset val="100"/>
        <c:noMultiLvlLbl val="1"/>
      </c:catAx>
      <c:valAx>
        <c:axId val="384884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889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21440</c:v>
                </c:pt>
                <c:pt idx="1">
                  <c:v>21175.1</c:v>
                </c:pt>
                <c:pt idx="2">
                  <c:v>16214.1</c:v>
                </c:pt>
                <c:pt idx="3">
                  <c:v>25522.3</c:v>
                </c:pt>
                <c:pt idx="4">
                  <c:v>20073.099999999999</c:v>
                </c:pt>
              </c:numCache>
            </c:numRef>
          </c:val>
          <c:extLst xmlns:c16r2="http://schemas.microsoft.com/office/drawing/2015/06/chart">
            <c:ext xmlns:c16="http://schemas.microsoft.com/office/drawing/2014/chart" uri="{C3380CC4-5D6E-409C-BE32-E72D297353CC}">
              <c16:uniqueId val="{00000000-26E9-4CB7-AB4C-B83F6B43D5BE}"/>
            </c:ext>
          </c:extLst>
        </c:ser>
        <c:dLbls>
          <c:showLegendKey val="0"/>
          <c:showVal val="0"/>
          <c:showCatName val="0"/>
          <c:showSerName val="0"/>
          <c:showPercent val="0"/>
          <c:showBubbleSize val="0"/>
        </c:dLbls>
        <c:gapWidth val="180"/>
        <c:overlap val="-90"/>
        <c:axId val="328035752"/>
        <c:axId val="32803692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xmlns:c16r2="http://schemas.microsoft.com/office/drawing/2015/06/chart">
            <c:ext xmlns:c16="http://schemas.microsoft.com/office/drawing/2014/chart" uri="{C3380CC4-5D6E-409C-BE32-E72D297353CC}">
              <c16:uniqueId val="{00000001-26E9-4CB7-AB4C-B83F6B43D5BE}"/>
            </c:ext>
          </c:extLst>
        </c:ser>
        <c:dLbls>
          <c:showLegendKey val="0"/>
          <c:showVal val="0"/>
          <c:showCatName val="0"/>
          <c:showSerName val="0"/>
          <c:showPercent val="0"/>
          <c:showBubbleSize val="0"/>
        </c:dLbls>
        <c:marker val="1"/>
        <c:smooth val="0"/>
        <c:axId val="328035752"/>
        <c:axId val="328036928"/>
      </c:lineChart>
      <c:catAx>
        <c:axId val="328035752"/>
        <c:scaling>
          <c:orientation val="minMax"/>
        </c:scaling>
        <c:delete val="0"/>
        <c:axPos val="b"/>
        <c:numFmt formatCode="ge" sourceLinked="1"/>
        <c:majorTickMark val="none"/>
        <c:minorTickMark val="none"/>
        <c:tickLblPos val="none"/>
        <c:crossAx val="328036928"/>
        <c:crosses val="autoZero"/>
        <c:auto val="0"/>
        <c:lblAlgn val="ctr"/>
        <c:lblOffset val="100"/>
        <c:noMultiLvlLbl val="1"/>
      </c:catAx>
      <c:valAx>
        <c:axId val="3280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035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288853</c:v>
                </c:pt>
                <c:pt idx="1">
                  <c:v>179769</c:v>
                </c:pt>
                <c:pt idx="2">
                  <c:v>279696</c:v>
                </c:pt>
                <c:pt idx="3">
                  <c:v>132616</c:v>
                </c:pt>
                <c:pt idx="4">
                  <c:v>104901</c:v>
                </c:pt>
              </c:numCache>
            </c:numRef>
          </c:val>
          <c:extLst xmlns:c16r2="http://schemas.microsoft.com/office/drawing/2015/06/chart">
            <c:ext xmlns:c16="http://schemas.microsoft.com/office/drawing/2014/chart" uri="{C3380CC4-5D6E-409C-BE32-E72D297353CC}">
              <c16:uniqueId val="{00000000-481E-4D01-A0FC-C00E0502A846}"/>
            </c:ext>
          </c:extLst>
        </c:ser>
        <c:dLbls>
          <c:showLegendKey val="0"/>
          <c:showVal val="0"/>
          <c:showCatName val="0"/>
          <c:showSerName val="0"/>
          <c:showPercent val="0"/>
          <c:showBubbleSize val="0"/>
        </c:dLbls>
        <c:gapWidth val="180"/>
        <c:overlap val="-90"/>
        <c:axId val="328731704"/>
        <c:axId val="32872974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xmlns:c16r2="http://schemas.microsoft.com/office/drawing/2015/06/chart">
            <c:ext xmlns:c16="http://schemas.microsoft.com/office/drawing/2014/chart" uri="{C3380CC4-5D6E-409C-BE32-E72D297353CC}">
              <c16:uniqueId val="{00000001-481E-4D01-A0FC-C00E0502A846}"/>
            </c:ext>
          </c:extLst>
        </c:ser>
        <c:dLbls>
          <c:showLegendKey val="0"/>
          <c:showVal val="0"/>
          <c:showCatName val="0"/>
          <c:showSerName val="0"/>
          <c:showPercent val="0"/>
          <c:showBubbleSize val="0"/>
        </c:dLbls>
        <c:marker val="1"/>
        <c:smooth val="0"/>
        <c:axId val="328731704"/>
        <c:axId val="328729744"/>
      </c:lineChart>
      <c:catAx>
        <c:axId val="328731704"/>
        <c:scaling>
          <c:orientation val="minMax"/>
        </c:scaling>
        <c:delete val="0"/>
        <c:axPos val="b"/>
        <c:numFmt formatCode="ge" sourceLinked="1"/>
        <c:majorTickMark val="none"/>
        <c:minorTickMark val="none"/>
        <c:tickLblPos val="none"/>
        <c:crossAx val="328729744"/>
        <c:crosses val="autoZero"/>
        <c:auto val="0"/>
        <c:lblAlgn val="ctr"/>
        <c:lblOffset val="100"/>
        <c:noMultiLvlLbl val="1"/>
      </c:catAx>
      <c:valAx>
        <c:axId val="32872974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731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18.8</c:v>
                </c:pt>
                <c:pt idx="1">
                  <c:v>16.2</c:v>
                </c:pt>
                <c:pt idx="2">
                  <c:v>17.600000000000001</c:v>
                </c:pt>
                <c:pt idx="3">
                  <c:v>17.600000000000001</c:v>
                </c:pt>
                <c:pt idx="4">
                  <c:v>16.100000000000001</c:v>
                </c:pt>
              </c:numCache>
            </c:numRef>
          </c:val>
          <c:extLst xmlns:c16r2="http://schemas.microsoft.com/office/drawing/2015/06/chart">
            <c:ext xmlns:c16="http://schemas.microsoft.com/office/drawing/2014/chart" uri="{C3380CC4-5D6E-409C-BE32-E72D297353CC}">
              <c16:uniqueId val="{00000000-C504-4300-8289-2D34DA3678D2}"/>
            </c:ext>
          </c:extLst>
        </c:ser>
        <c:dLbls>
          <c:showLegendKey val="0"/>
          <c:showVal val="0"/>
          <c:showCatName val="0"/>
          <c:showSerName val="0"/>
          <c:showPercent val="0"/>
          <c:showBubbleSize val="0"/>
        </c:dLbls>
        <c:gapWidth val="180"/>
        <c:overlap val="-90"/>
        <c:axId val="328730528"/>
        <c:axId val="32873013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xmlns:c16r2="http://schemas.microsoft.com/office/drawing/2015/06/chart">
            <c:ext xmlns:c16="http://schemas.microsoft.com/office/drawing/2014/chart" uri="{C3380CC4-5D6E-409C-BE32-E72D297353CC}">
              <c16:uniqueId val="{00000001-C504-4300-8289-2D34DA3678D2}"/>
            </c:ext>
          </c:extLst>
        </c:ser>
        <c:dLbls>
          <c:showLegendKey val="0"/>
          <c:showVal val="0"/>
          <c:showCatName val="0"/>
          <c:showSerName val="0"/>
          <c:showPercent val="0"/>
          <c:showBubbleSize val="0"/>
        </c:dLbls>
        <c:marker val="1"/>
        <c:smooth val="0"/>
        <c:axId val="328730528"/>
        <c:axId val="328730136"/>
      </c:lineChart>
      <c:catAx>
        <c:axId val="328730528"/>
        <c:scaling>
          <c:orientation val="minMax"/>
        </c:scaling>
        <c:delete val="0"/>
        <c:axPos val="b"/>
        <c:numFmt formatCode="ge" sourceLinked="1"/>
        <c:majorTickMark val="none"/>
        <c:minorTickMark val="none"/>
        <c:tickLblPos val="none"/>
        <c:crossAx val="328730136"/>
        <c:crosses val="autoZero"/>
        <c:auto val="0"/>
        <c:lblAlgn val="ctr"/>
        <c:lblOffset val="100"/>
        <c:noMultiLvlLbl val="1"/>
      </c:catAx>
      <c:valAx>
        <c:axId val="328730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730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40.200000000000003</c:v>
                </c:pt>
                <c:pt idx="1">
                  <c:v>47</c:v>
                </c:pt>
                <c:pt idx="2">
                  <c:v>51.3</c:v>
                </c:pt>
                <c:pt idx="3">
                  <c:v>48.5</c:v>
                </c:pt>
                <c:pt idx="4">
                  <c:v>48.5</c:v>
                </c:pt>
              </c:numCache>
            </c:numRef>
          </c:val>
          <c:extLst xmlns:c16r2="http://schemas.microsoft.com/office/drawing/2015/06/chart">
            <c:ext xmlns:c16="http://schemas.microsoft.com/office/drawing/2014/chart" uri="{C3380CC4-5D6E-409C-BE32-E72D297353CC}">
              <c16:uniqueId val="{00000000-70AD-406A-854B-B14EAC4C7731}"/>
            </c:ext>
          </c:extLst>
        </c:ser>
        <c:dLbls>
          <c:showLegendKey val="0"/>
          <c:showVal val="0"/>
          <c:showCatName val="0"/>
          <c:showSerName val="0"/>
          <c:showPercent val="0"/>
          <c:showBubbleSize val="0"/>
        </c:dLbls>
        <c:gapWidth val="180"/>
        <c:overlap val="-90"/>
        <c:axId val="328730920"/>
        <c:axId val="32873366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xmlns:c16r2="http://schemas.microsoft.com/office/drawing/2015/06/chart">
            <c:ext xmlns:c16="http://schemas.microsoft.com/office/drawing/2014/chart" uri="{C3380CC4-5D6E-409C-BE32-E72D297353CC}">
              <c16:uniqueId val="{00000001-70AD-406A-854B-B14EAC4C7731}"/>
            </c:ext>
          </c:extLst>
        </c:ser>
        <c:dLbls>
          <c:showLegendKey val="0"/>
          <c:showVal val="0"/>
          <c:showCatName val="0"/>
          <c:showSerName val="0"/>
          <c:showPercent val="0"/>
          <c:showBubbleSize val="0"/>
        </c:dLbls>
        <c:marker val="1"/>
        <c:smooth val="0"/>
        <c:axId val="328730920"/>
        <c:axId val="328733664"/>
      </c:lineChart>
      <c:catAx>
        <c:axId val="328730920"/>
        <c:scaling>
          <c:orientation val="minMax"/>
        </c:scaling>
        <c:delete val="0"/>
        <c:axPos val="b"/>
        <c:numFmt formatCode="ge" sourceLinked="1"/>
        <c:majorTickMark val="none"/>
        <c:minorTickMark val="none"/>
        <c:tickLblPos val="none"/>
        <c:crossAx val="328733664"/>
        <c:crosses val="autoZero"/>
        <c:auto val="0"/>
        <c:lblAlgn val="ctr"/>
        <c:lblOffset val="100"/>
        <c:noMultiLvlLbl val="1"/>
      </c:catAx>
      <c:valAx>
        <c:axId val="328733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730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106.5</c:v>
                </c:pt>
                <c:pt idx="1">
                  <c:v>86.8</c:v>
                </c:pt>
                <c:pt idx="2">
                  <c:v>46.6</c:v>
                </c:pt>
                <c:pt idx="3">
                  <c:v>13.1</c:v>
                </c:pt>
                <c:pt idx="4">
                  <c:v>0</c:v>
                </c:pt>
              </c:numCache>
            </c:numRef>
          </c:val>
          <c:extLst xmlns:c16r2="http://schemas.microsoft.com/office/drawing/2015/06/chart">
            <c:ext xmlns:c16="http://schemas.microsoft.com/office/drawing/2014/chart" uri="{C3380CC4-5D6E-409C-BE32-E72D297353CC}">
              <c16:uniqueId val="{00000000-D9F3-4CFA-8767-4E55FE3337A4}"/>
            </c:ext>
          </c:extLst>
        </c:ser>
        <c:dLbls>
          <c:showLegendKey val="0"/>
          <c:showVal val="0"/>
          <c:showCatName val="0"/>
          <c:showSerName val="0"/>
          <c:showPercent val="0"/>
          <c:showBubbleSize val="0"/>
        </c:dLbls>
        <c:gapWidth val="180"/>
        <c:overlap val="-90"/>
        <c:axId val="328732096"/>
        <c:axId val="32873288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xmlns:c16r2="http://schemas.microsoft.com/office/drawing/2015/06/chart">
            <c:ext xmlns:c16="http://schemas.microsoft.com/office/drawing/2014/chart" uri="{C3380CC4-5D6E-409C-BE32-E72D297353CC}">
              <c16:uniqueId val="{00000001-D9F3-4CFA-8767-4E55FE3337A4}"/>
            </c:ext>
          </c:extLst>
        </c:ser>
        <c:dLbls>
          <c:showLegendKey val="0"/>
          <c:showVal val="0"/>
          <c:showCatName val="0"/>
          <c:showSerName val="0"/>
          <c:showPercent val="0"/>
          <c:showBubbleSize val="0"/>
        </c:dLbls>
        <c:marker val="1"/>
        <c:smooth val="0"/>
        <c:axId val="328732096"/>
        <c:axId val="328732880"/>
      </c:lineChart>
      <c:catAx>
        <c:axId val="328732096"/>
        <c:scaling>
          <c:orientation val="minMax"/>
        </c:scaling>
        <c:delete val="0"/>
        <c:axPos val="b"/>
        <c:numFmt formatCode="ge" sourceLinked="1"/>
        <c:majorTickMark val="none"/>
        <c:minorTickMark val="none"/>
        <c:tickLblPos val="none"/>
        <c:crossAx val="328732880"/>
        <c:crosses val="autoZero"/>
        <c:auto val="0"/>
        <c:lblAlgn val="ctr"/>
        <c:lblOffset val="100"/>
        <c:noMultiLvlLbl val="1"/>
      </c:catAx>
      <c:valAx>
        <c:axId val="32873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732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0C-45CF-82E6-78B0BD1E3600}"/>
            </c:ext>
          </c:extLst>
        </c:ser>
        <c:dLbls>
          <c:showLegendKey val="0"/>
          <c:showVal val="0"/>
          <c:showCatName val="0"/>
          <c:showSerName val="0"/>
          <c:showPercent val="0"/>
          <c:showBubbleSize val="0"/>
        </c:dLbls>
        <c:gapWidth val="180"/>
        <c:overlap val="-90"/>
        <c:axId val="328731312"/>
        <c:axId val="32873405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0C-45CF-82E6-78B0BD1E3600}"/>
            </c:ext>
          </c:extLst>
        </c:ser>
        <c:dLbls>
          <c:showLegendKey val="0"/>
          <c:showVal val="0"/>
          <c:showCatName val="0"/>
          <c:showSerName val="0"/>
          <c:showPercent val="0"/>
          <c:showBubbleSize val="0"/>
        </c:dLbls>
        <c:marker val="1"/>
        <c:smooth val="0"/>
        <c:axId val="328731312"/>
        <c:axId val="328734056"/>
      </c:lineChart>
      <c:catAx>
        <c:axId val="328731312"/>
        <c:scaling>
          <c:orientation val="minMax"/>
        </c:scaling>
        <c:delete val="0"/>
        <c:axPos val="b"/>
        <c:numFmt formatCode="ge" sourceLinked="1"/>
        <c:majorTickMark val="none"/>
        <c:minorTickMark val="none"/>
        <c:tickLblPos val="none"/>
        <c:crossAx val="328734056"/>
        <c:crosses val="autoZero"/>
        <c:auto val="0"/>
        <c:lblAlgn val="ctr"/>
        <c:lblOffset val="100"/>
        <c:noMultiLvlLbl val="1"/>
      </c:catAx>
      <c:valAx>
        <c:axId val="328734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287313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98841" y="7343900"/>
          <a:ext cx="5688086" cy="287234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58770" y="7343900"/>
          <a:ext cx="5681284" cy="287234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11895" y="7343900"/>
          <a:ext cx="5688087" cy="287234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375906" y="7343900"/>
          <a:ext cx="5690808" cy="287234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356245" y="7343900"/>
          <a:ext cx="5697611" cy="287234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26342" y="12140045"/>
          <a:ext cx="5686265" cy="2893989"/>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26342" y="15188046"/>
          <a:ext cx="5686265" cy="288965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26342" y="18249034"/>
          <a:ext cx="5686265" cy="288965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26342" y="21292705"/>
          <a:ext cx="5686265" cy="288966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26342" y="24303183"/>
          <a:ext cx="5686265" cy="288965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01298" y="12140045"/>
          <a:ext cx="5182453" cy="2893989"/>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01298" y="15188046"/>
          <a:ext cx="5182453" cy="288965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01298" y="18249034"/>
          <a:ext cx="5182453" cy="288965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01298" y="21292705"/>
          <a:ext cx="5182453" cy="288966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01298" y="24303183"/>
          <a:ext cx="5182453" cy="288965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877108" y="12140045"/>
          <a:ext cx="5191977" cy="2893989"/>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877108" y="15188046"/>
          <a:ext cx="5191977" cy="288965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877108" y="18249034"/>
          <a:ext cx="5191977" cy="288965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877108" y="21292705"/>
          <a:ext cx="5191977" cy="288966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877108" y="24303183"/>
          <a:ext cx="5191977" cy="288965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731269" y="12140045"/>
          <a:ext cx="5191978" cy="2893989"/>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731269" y="15188046"/>
          <a:ext cx="5191978" cy="288965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731269" y="18249034"/>
          <a:ext cx="5191978" cy="288965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731269" y="21292705"/>
          <a:ext cx="5191978" cy="288966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731269" y="24303183"/>
          <a:ext cx="5191978" cy="288965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642952" y="12140045"/>
          <a:ext cx="5191977" cy="2893989"/>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642952" y="15188046"/>
          <a:ext cx="5191977" cy="288965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642952" y="18249034"/>
          <a:ext cx="5191977" cy="288965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642952" y="21292705"/>
          <a:ext cx="5191977" cy="288966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642952" y="24303183"/>
          <a:ext cx="5191977" cy="288965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36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36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36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36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36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36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36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36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36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37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37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372"/>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373"/>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374"/>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375"/>
                </a:ext>
              </a:extLst>
            </xdr:cNvPicPr>
          </xdr:nvPicPr>
          <xdr:blipFill>
            <a:blip xmlns:r="http://schemas.openxmlformats.org/officeDocument/2006/relationships" r:embed="rId42"/>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376"/>
                </a:ext>
              </a:extLst>
            </xdr:cNvPicPr>
          </xdr:nvPicPr>
          <xdr:blipFill>
            <a:blip xmlns:r="http://schemas.openxmlformats.org/officeDocument/2006/relationships" r:embed="rId43"/>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377"/>
                </a:ext>
              </a:extLst>
            </xdr:cNvPicPr>
          </xdr:nvPicPr>
          <xdr:blipFill>
            <a:blip xmlns:r="http://schemas.openxmlformats.org/officeDocument/2006/relationships" r:embed="rId42"/>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378"/>
                </a:ext>
              </a:extLst>
            </xdr:cNvPicPr>
          </xdr:nvPicPr>
          <xdr:blipFill>
            <a:blip xmlns:r="http://schemas.openxmlformats.org/officeDocument/2006/relationships" r:embed="rId44"/>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379"/>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380"/>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381"/>
                </a:ext>
              </a:extLst>
            </xdr:cNvPicPr>
          </xdr:nvPicPr>
          <xdr:blipFill>
            <a:blip xmlns:r="http://schemas.openxmlformats.org/officeDocument/2006/relationships" r:embed="rId45"/>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382"/>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383"/>
                </a:ext>
              </a:extLst>
            </xdr:cNvPicPr>
          </xdr:nvPicPr>
          <xdr:blipFill>
            <a:blip xmlns:r="http://schemas.openxmlformats.org/officeDocument/2006/relationships" r:embed="rId47"/>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384"/>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385"/>
                </a:ext>
              </a:extLst>
            </xdr:cNvPicPr>
          </xdr:nvPicPr>
          <xdr:blipFill>
            <a:blip xmlns:r="http://schemas.openxmlformats.org/officeDocument/2006/relationships" r:embed="rId48"/>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386"/>
                </a:ext>
              </a:extLst>
            </xdr:cNvPicPr>
          </xdr:nvPicPr>
          <xdr:blipFill>
            <a:blip xmlns:r="http://schemas.openxmlformats.org/officeDocument/2006/relationships" r:embed="rId49"/>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387"/>
                </a:ext>
              </a:extLst>
            </xdr:cNvPicPr>
          </xdr:nvPicPr>
          <xdr:blipFill>
            <a:blip xmlns:r="http://schemas.openxmlformats.org/officeDocument/2006/relationships" r:embed="rId50"/>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388"/>
                </a:ext>
              </a:extLst>
            </xdr:cNvPicPr>
          </xdr:nvPicPr>
          <xdr:blipFill>
            <a:blip xmlns:r="http://schemas.openxmlformats.org/officeDocument/2006/relationships" r:embed="rId5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389"/>
                </a:ext>
              </a:extLst>
            </xdr:cNvPicPr>
          </xdr:nvPicPr>
          <xdr:blipFill>
            <a:blip xmlns:r="http://schemas.openxmlformats.org/officeDocument/2006/relationships" r:embed="rId5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390"/>
                </a:ext>
              </a:extLst>
            </xdr:cNvPicPr>
          </xdr:nvPicPr>
          <xdr:blipFill>
            <a:blip xmlns:r="http://schemas.openxmlformats.org/officeDocument/2006/relationships" r:embed="rId49"/>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1391"/>
                </a:ext>
              </a:extLst>
            </xdr:cNvPicPr>
          </xdr:nvPicPr>
          <xdr:blipFill>
            <a:blip xmlns:r="http://schemas.openxmlformats.org/officeDocument/2006/relationships" r:embed="rId52"/>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1392"/>
                </a:ext>
              </a:extLst>
            </xdr:cNvPicPr>
          </xdr:nvPicPr>
          <xdr:blipFill>
            <a:blip xmlns:r="http://schemas.openxmlformats.org/officeDocument/2006/relationships" r:embed="rId52"/>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1393"/>
                </a:ext>
              </a:extLst>
            </xdr:cNvPicPr>
          </xdr:nvPicPr>
          <xdr:blipFill>
            <a:blip xmlns:r="http://schemas.openxmlformats.org/officeDocument/2006/relationships" r:embed="rId52"/>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394"/>
                </a:ext>
              </a:extLst>
            </xdr:cNvPicPr>
          </xdr:nvPicPr>
          <xdr:blipFill>
            <a:blip xmlns:r="http://schemas.openxmlformats.org/officeDocument/2006/relationships" r:embed="rId52"/>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1395"/>
                </a:ext>
              </a:extLst>
            </xdr:cNvPicPr>
          </xdr:nvPicPr>
          <xdr:blipFill>
            <a:blip xmlns:r="http://schemas.openxmlformats.org/officeDocument/2006/relationships" r:embed="rId52"/>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396"/>
                </a:ext>
              </a:extLst>
            </xdr:cNvPicPr>
          </xdr:nvPicPr>
          <xdr:blipFill>
            <a:blip xmlns:r="http://schemas.openxmlformats.org/officeDocument/2006/relationships" r:embed="rId52"/>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397"/>
                </a:ext>
              </a:extLst>
            </xdr:cNvPicPr>
          </xdr:nvPicPr>
          <xdr:blipFill>
            <a:blip xmlns:r="http://schemas.openxmlformats.org/officeDocument/2006/relationships" r:embed="rId52"/>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398"/>
                </a:ext>
              </a:extLst>
            </xdr:cNvPicPr>
          </xdr:nvPicPr>
          <xdr:blipFill>
            <a:blip xmlns:r="http://schemas.openxmlformats.org/officeDocument/2006/relationships" r:embed="rId52"/>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399"/>
                </a:ext>
              </a:extLst>
            </xdr:cNvPicPr>
          </xdr:nvPicPr>
          <xdr:blipFill>
            <a:blip xmlns:r="http://schemas.openxmlformats.org/officeDocument/2006/relationships" r:embed="rId52"/>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400"/>
                </a:ext>
              </a:extLst>
            </xdr:cNvPicPr>
          </xdr:nvPicPr>
          <xdr:blipFill>
            <a:blip xmlns:r="http://schemas.openxmlformats.org/officeDocument/2006/relationships" r:embed="rId52"/>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401"/>
                </a:ext>
              </a:extLst>
            </xdr:cNvPicPr>
          </xdr:nvPicPr>
          <xdr:blipFill>
            <a:blip xmlns:r="http://schemas.openxmlformats.org/officeDocument/2006/relationships" r:embed="rId52"/>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xmlns="" id="{00000000-0008-0000-0000-00007C000000}"/>
                </a:ext>
              </a:extLst>
            </xdr:cNvPr>
            <xdr:cNvPicPr>
              <a:picLocks noChangeAspect="1" noChangeArrowheads="1"/>
              <a:extLst>
                <a:ext uri="{84589F7E-364E-4C9E-8A38-B11213B215E9}">
                  <a14:cameraTool cellRange="データ!$E$22:$I$35" spid="_x0000_s1402"/>
                </a:ext>
              </a:extLst>
            </xdr:cNvPicPr>
          </xdr:nvPicPr>
          <xdr:blipFill>
            <a:blip xmlns:r="http://schemas.openxmlformats.org/officeDocument/2006/relationships" r:embed="rId52"/>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xmlns="" id="{00000000-0008-0000-0000-00007D000000}"/>
                </a:ext>
              </a:extLst>
            </xdr:cNvPr>
            <xdr:cNvPicPr>
              <a:picLocks noChangeAspect="1" noChangeArrowheads="1"/>
              <a:extLst>
                <a:ext uri="{84589F7E-364E-4C9E-8A38-B11213B215E9}">
                  <a14:cameraTool cellRange="データ!$E$22:$I$35" spid="_x0000_s1403"/>
                </a:ext>
              </a:extLst>
            </xdr:cNvPicPr>
          </xdr:nvPicPr>
          <xdr:blipFill>
            <a:blip xmlns:r="http://schemas.openxmlformats.org/officeDocument/2006/relationships" r:embed="rId52"/>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xmlns="" id="{00000000-0008-0000-0000-00007E000000}"/>
                </a:ext>
              </a:extLst>
            </xdr:cNvPr>
            <xdr:cNvPicPr>
              <a:picLocks noChangeAspect="1" noChangeArrowheads="1"/>
              <a:extLst>
                <a:ext uri="{84589F7E-364E-4C9E-8A38-B11213B215E9}">
                  <a14:cameraTool cellRange="データ!$E$22:$I$35" spid="_x0000_s1404"/>
                </a:ext>
              </a:extLst>
            </xdr:cNvPicPr>
          </xdr:nvPicPr>
          <xdr:blipFill>
            <a:blip xmlns:r="http://schemas.openxmlformats.org/officeDocument/2006/relationships" r:embed="rId52"/>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405"/>
                </a:ext>
              </a:extLst>
            </xdr:cNvPicPr>
          </xdr:nvPicPr>
          <xdr:blipFill>
            <a:blip xmlns:r="http://schemas.openxmlformats.org/officeDocument/2006/relationships" r:embed="rId52"/>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xmlns="" id="{00000000-0008-0000-0000-000080000000}"/>
                </a:ext>
              </a:extLst>
            </xdr:cNvPr>
            <xdr:cNvPicPr>
              <a:picLocks noChangeAspect="1" noChangeArrowheads="1"/>
              <a:extLst>
                <a:ext uri="{84589F7E-364E-4C9E-8A38-B11213B215E9}">
                  <a14:cameraTool cellRange="データ!$E$22:$I$35" spid="_x0000_s1406"/>
                </a:ext>
              </a:extLst>
            </xdr:cNvPicPr>
          </xdr:nvPicPr>
          <xdr:blipFill>
            <a:blip xmlns:r="http://schemas.openxmlformats.org/officeDocument/2006/relationships" r:embed="rId52"/>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407"/>
                </a:ext>
              </a:extLst>
            </xdr:cNvPicPr>
          </xdr:nvPicPr>
          <xdr:blipFill>
            <a:blip xmlns:r="http://schemas.openxmlformats.org/officeDocument/2006/relationships" r:embed="rId53"/>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408"/>
                </a:ext>
              </a:extLst>
            </xdr:cNvPicPr>
          </xdr:nvPicPr>
          <xdr:blipFill>
            <a:blip xmlns:r="http://schemas.openxmlformats.org/officeDocument/2006/relationships" r:embed="rId53"/>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60" zoomScaleNormal="60" workbookViewId="0">
      <selection activeCell="B20" sqref="B20"/>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鳥取県　北栄町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267</v>
      </c>
      <c r="T3" s="132"/>
      <c r="U3" s="132"/>
      <c r="V3" s="132"/>
      <c r="W3" s="132"/>
      <c r="X3" s="132"/>
      <c r="Y3" s="132"/>
      <c r="Z3" s="132"/>
      <c r="AA3" s="132"/>
      <c r="AB3" s="132"/>
      <c r="AC3" s="132"/>
      <c r="AD3" s="132"/>
      <c r="AE3" s="132"/>
      <c r="AF3" s="132"/>
      <c r="AG3" s="132"/>
      <c r="AH3" s="133"/>
      <c r="AI3" s="1"/>
      <c r="AJ3" s="1"/>
      <c r="AK3" s="118" t="s">
        <v>268</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127</v>
      </c>
      <c r="G7" s="146"/>
      <c r="H7" s="146"/>
      <c r="I7" s="146"/>
      <c r="J7" s="147" t="s">
        <v>127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f>データ!AG6</f>
        <v>22214</v>
      </c>
      <c r="G14" s="162"/>
      <c r="H14" s="161">
        <f>データ!AH6</f>
        <v>19151</v>
      </c>
      <c r="I14" s="162"/>
      <c r="J14" s="161">
        <f>データ!AI6</f>
        <v>20755</v>
      </c>
      <c r="K14" s="162"/>
      <c r="L14" s="161">
        <f>データ!AJ6</f>
        <v>20816</v>
      </c>
      <c r="M14" s="162"/>
      <c r="N14" s="150">
        <f>データ!AK6</f>
        <v>19023</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f>データ!AQ6</f>
        <v>22214</v>
      </c>
      <c r="G16" s="177"/>
      <c r="H16" s="177">
        <f>データ!AR6</f>
        <v>19151</v>
      </c>
      <c r="I16" s="177"/>
      <c r="J16" s="177">
        <f>データ!AS6</f>
        <v>20755</v>
      </c>
      <c r="K16" s="177"/>
      <c r="L16" s="177">
        <f>データ!AT6</f>
        <v>20816</v>
      </c>
      <c r="M16" s="177"/>
      <c r="N16" s="166">
        <f>データ!AU6</f>
        <v>19023</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t="str">
        <f>データ!AV6</f>
        <v>-</v>
      </c>
      <c r="G19" s="180"/>
      <c r="H19" s="180"/>
      <c r="I19" s="180">
        <f>データ!AW6</f>
        <v>390317</v>
      </c>
      <c r="J19" s="180"/>
      <c r="K19" s="180"/>
      <c r="L19" s="180">
        <f>データ!AX6</f>
        <v>390317</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269</v>
      </c>
      <c r="AL40" s="119"/>
      <c r="AM40" s="119"/>
      <c r="AN40" s="119"/>
      <c r="AO40" s="119"/>
      <c r="AP40" s="119"/>
      <c r="AQ40" s="120"/>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270</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E+wYp2yscL3suHingmG1hWVAtkBFn7LzcppiSsYuZCwhV7AmJsVsUD5cj8mv6B4ZFrJsN3E6NhzZxHte6GCS4Q==" saltValue="5W+2m9Svbx0Tw+zR2MHY0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4" x14ac:dyDescent="0.15">
      <c r="A6" s="49" t="s">
        <v>114</v>
      </c>
      <c r="B6" s="67" t="str">
        <f>B7</f>
        <v>2018</v>
      </c>
      <c r="C6" s="67" t="str">
        <f t="shared" ref="C6:AX6" si="6">C7</f>
        <v>313726</v>
      </c>
      <c r="D6" s="67" t="str">
        <f t="shared" si="6"/>
        <v>47</v>
      </c>
      <c r="E6" s="67" t="str">
        <f t="shared" si="6"/>
        <v>04</v>
      </c>
      <c r="F6" s="67" t="str">
        <f t="shared" si="6"/>
        <v>0</v>
      </c>
      <c r="G6" s="67" t="str">
        <f t="shared" si="6"/>
        <v>000</v>
      </c>
      <c r="H6" s="67" t="str">
        <f t="shared" si="6"/>
        <v>鳥取県　北栄町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令和8年3月31日　北条砂丘風力発電所</v>
      </c>
      <c r="S6" s="71" t="str">
        <f t="shared" si="6"/>
        <v>令和8年3月31日　北条砂丘風力発電所</v>
      </c>
      <c r="T6" s="67" t="str">
        <f t="shared" si="6"/>
        <v>無</v>
      </c>
      <c r="U6" s="71" t="str">
        <f t="shared" si="6"/>
        <v>中国電力㈱</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22214</v>
      </c>
      <c r="AH6" s="69">
        <f t="shared" si="6"/>
        <v>19151</v>
      </c>
      <c r="AI6" s="69">
        <f t="shared" si="6"/>
        <v>20755</v>
      </c>
      <c r="AJ6" s="69">
        <f t="shared" si="6"/>
        <v>20816</v>
      </c>
      <c r="AK6" s="69">
        <f t="shared" si="6"/>
        <v>19023</v>
      </c>
      <c r="AL6" s="69" t="str">
        <f t="shared" si="6"/>
        <v>-</v>
      </c>
      <c r="AM6" s="69" t="str">
        <f t="shared" si="6"/>
        <v>-</v>
      </c>
      <c r="AN6" s="69" t="str">
        <f t="shared" si="6"/>
        <v>-</v>
      </c>
      <c r="AO6" s="69" t="str">
        <f t="shared" si="6"/>
        <v>-</v>
      </c>
      <c r="AP6" s="69" t="str">
        <f t="shared" si="6"/>
        <v>-</v>
      </c>
      <c r="AQ6" s="69">
        <f t="shared" si="6"/>
        <v>22214</v>
      </c>
      <c r="AR6" s="69">
        <f t="shared" si="6"/>
        <v>19151</v>
      </c>
      <c r="AS6" s="69">
        <f t="shared" si="6"/>
        <v>20755</v>
      </c>
      <c r="AT6" s="69">
        <f t="shared" si="6"/>
        <v>20816</v>
      </c>
      <c r="AU6" s="69">
        <f t="shared" si="6"/>
        <v>19023</v>
      </c>
      <c r="AV6" s="69" t="str">
        <f t="shared" si="6"/>
        <v>-</v>
      </c>
      <c r="AW6" s="69">
        <f t="shared" si="6"/>
        <v>390317</v>
      </c>
      <c r="AX6" s="69">
        <f t="shared" si="6"/>
        <v>390317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v>1</v>
      </c>
      <c r="P7" s="80" t="s">
        <v>126</v>
      </c>
      <c r="Q7" s="80" t="s">
        <v>126</v>
      </c>
      <c r="R7" s="81" t="s">
        <v>127</v>
      </c>
      <c r="S7" s="81" t="s">
        <v>127</v>
      </c>
      <c r="T7" s="82" t="s">
        <v>128</v>
      </c>
      <c r="U7" s="81" t="s">
        <v>129</v>
      </c>
      <c r="V7" s="78" t="s">
        <v>126</v>
      </c>
      <c r="W7" s="80" t="s">
        <v>126</v>
      </c>
      <c r="X7" s="80" t="s">
        <v>126</v>
      </c>
      <c r="Y7" s="80" t="s">
        <v>126</v>
      </c>
      <c r="Z7" s="80" t="s">
        <v>126</v>
      </c>
      <c r="AA7" s="80" t="s">
        <v>126</v>
      </c>
      <c r="AB7" s="80" t="s">
        <v>126</v>
      </c>
      <c r="AC7" s="80" t="s">
        <v>126</v>
      </c>
      <c r="AD7" s="80" t="s">
        <v>126</v>
      </c>
      <c r="AE7" s="80" t="s">
        <v>126</v>
      </c>
      <c r="AF7" s="80" t="s">
        <v>126</v>
      </c>
      <c r="AG7" s="80">
        <v>22214</v>
      </c>
      <c r="AH7" s="80">
        <v>19151</v>
      </c>
      <c r="AI7" s="80">
        <v>20755</v>
      </c>
      <c r="AJ7" s="80">
        <v>20816</v>
      </c>
      <c r="AK7" s="80">
        <v>19023</v>
      </c>
      <c r="AL7" s="80" t="s">
        <v>126</v>
      </c>
      <c r="AM7" s="80" t="s">
        <v>126</v>
      </c>
      <c r="AN7" s="80" t="s">
        <v>126</v>
      </c>
      <c r="AO7" s="80" t="s">
        <v>126</v>
      </c>
      <c r="AP7" s="80" t="s">
        <v>126</v>
      </c>
      <c r="AQ7" s="80">
        <v>22214</v>
      </c>
      <c r="AR7" s="80">
        <v>19151</v>
      </c>
      <c r="AS7" s="80">
        <v>20755</v>
      </c>
      <c r="AT7" s="80">
        <v>20816</v>
      </c>
      <c r="AU7" s="80">
        <v>19023</v>
      </c>
      <c r="AV7" s="80" t="s">
        <v>126</v>
      </c>
      <c r="AW7" s="80">
        <v>390317</v>
      </c>
      <c r="AX7" s="80">
        <v>390317</v>
      </c>
      <c r="AY7" s="83">
        <v>103.1</v>
      </c>
      <c r="AZ7" s="83">
        <v>104.8</v>
      </c>
      <c r="BA7" s="83">
        <v>136.80000000000001</v>
      </c>
      <c r="BB7" s="83">
        <v>95.8</v>
      </c>
      <c r="BC7" s="83">
        <v>111.6</v>
      </c>
      <c r="BD7" s="83">
        <v>124.4</v>
      </c>
      <c r="BE7" s="83">
        <v>118.8</v>
      </c>
      <c r="BF7" s="83">
        <v>88.8</v>
      </c>
      <c r="BG7" s="83">
        <v>121.3</v>
      </c>
      <c r="BH7" s="83">
        <v>123.2</v>
      </c>
      <c r="BI7" s="83">
        <v>100</v>
      </c>
      <c r="BJ7" s="83">
        <v>322.3</v>
      </c>
      <c r="BK7" s="83">
        <v>217.5</v>
      </c>
      <c r="BL7" s="83">
        <v>291.39999999999998</v>
      </c>
      <c r="BM7" s="83">
        <v>141.30000000000001</v>
      </c>
      <c r="BN7" s="83">
        <v>246.1</v>
      </c>
      <c r="BO7" s="83">
        <v>324.60000000000002</v>
      </c>
      <c r="BP7" s="83">
        <v>255.4</v>
      </c>
      <c r="BQ7" s="83">
        <v>269.8</v>
      </c>
      <c r="BR7" s="83">
        <v>247.9</v>
      </c>
      <c r="BS7" s="83">
        <v>240.1</v>
      </c>
      <c r="BT7" s="83">
        <v>100</v>
      </c>
      <c r="BU7" s="83" t="s">
        <v>126</v>
      </c>
      <c r="BV7" s="83" t="s">
        <v>126</v>
      </c>
      <c r="BW7" s="83" t="s">
        <v>126</v>
      </c>
      <c r="BX7" s="83" t="s">
        <v>126</v>
      </c>
      <c r="BY7" s="83" t="s">
        <v>126</v>
      </c>
      <c r="BZ7" s="83" t="s">
        <v>126</v>
      </c>
      <c r="CA7" s="83" t="s">
        <v>126</v>
      </c>
      <c r="CB7" s="83" t="s">
        <v>126</v>
      </c>
      <c r="CC7" s="83" t="s">
        <v>126</v>
      </c>
      <c r="CD7" s="83" t="s">
        <v>126</v>
      </c>
      <c r="CE7" s="83" t="s">
        <v>126</v>
      </c>
      <c r="CF7" s="83">
        <v>21440</v>
      </c>
      <c r="CG7" s="83">
        <v>21175.1</v>
      </c>
      <c r="CH7" s="83">
        <v>16214.1</v>
      </c>
      <c r="CI7" s="83">
        <v>25522.3</v>
      </c>
      <c r="CJ7" s="83">
        <v>20073.099999999999</v>
      </c>
      <c r="CK7" s="83">
        <v>17642.5</v>
      </c>
      <c r="CL7" s="83">
        <v>18815.8</v>
      </c>
      <c r="CM7" s="83">
        <v>22847.9</v>
      </c>
      <c r="CN7" s="83">
        <v>19199</v>
      </c>
      <c r="CO7" s="83">
        <v>19830.400000000001</v>
      </c>
      <c r="CP7" s="80">
        <v>288853</v>
      </c>
      <c r="CQ7" s="80">
        <v>179769</v>
      </c>
      <c r="CR7" s="80">
        <v>279696</v>
      </c>
      <c r="CS7" s="80">
        <v>132616</v>
      </c>
      <c r="CT7" s="80">
        <v>104901</v>
      </c>
      <c r="CU7" s="80">
        <v>58539</v>
      </c>
      <c r="CV7" s="80">
        <v>37685</v>
      </c>
      <c r="CW7" s="80">
        <v>2390</v>
      </c>
      <c r="CX7" s="80">
        <v>32739</v>
      </c>
      <c r="CY7" s="80">
        <v>34140</v>
      </c>
      <c r="CZ7" s="80">
        <v>13500</v>
      </c>
      <c r="DA7" s="83">
        <v>18.8</v>
      </c>
      <c r="DB7" s="83">
        <v>16.2</v>
      </c>
      <c r="DC7" s="83">
        <v>17.600000000000001</v>
      </c>
      <c r="DD7" s="83">
        <v>17.600000000000001</v>
      </c>
      <c r="DE7" s="83">
        <v>16.100000000000001</v>
      </c>
      <c r="DF7" s="83">
        <v>33.9</v>
      </c>
      <c r="DG7" s="83">
        <v>31</v>
      </c>
      <c r="DH7" s="83">
        <v>34.700000000000003</v>
      </c>
      <c r="DI7" s="83">
        <v>30</v>
      </c>
      <c r="DJ7" s="83">
        <v>30.2</v>
      </c>
      <c r="DK7" s="83">
        <v>40.200000000000003</v>
      </c>
      <c r="DL7" s="83">
        <v>47</v>
      </c>
      <c r="DM7" s="83">
        <v>51.3</v>
      </c>
      <c r="DN7" s="83">
        <v>48.5</v>
      </c>
      <c r="DO7" s="83">
        <v>48.5</v>
      </c>
      <c r="DP7" s="83">
        <v>14.6</v>
      </c>
      <c r="DQ7" s="83">
        <v>17.5</v>
      </c>
      <c r="DR7" s="83">
        <v>14.4</v>
      </c>
      <c r="DS7" s="83">
        <v>11.8</v>
      </c>
      <c r="DT7" s="83">
        <v>14.2</v>
      </c>
      <c r="DU7" s="83">
        <v>106.5</v>
      </c>
      <c r="DV7" s="83">
        <v>86.8</v>
      </c>
      <c r="DW7" s="83">
        <v>46.6</v>
      </c>
      <c r="DX7" s="83">
        <v>13.1</v>
      </c>
      <c r="DY7" s="83">
        <v>0</v>
      </c>
      <c r="DZ7" s="83">
        <v>109.9</v>
      </c>
      <c r="EA7" s="83">
        <v>107.3</v>
      </c>
      <c r="EB7" s="83">
        <v>104.1</v>
      </c>
      <c r="EC7" s="83">
        <v>136</v>
      </c>
      <c r="ED7" s="83">
        <v>133.5</v>
      </c>
      <c r="EE7" s="83" t="s">
        <v>126</v>
      </c>
      <c r="EF7" s="83" t="s">
        <v>126</v>
      </c>
      <c r="EG7" s="83" t="s">
        <v>126</v>
      </c>
      <c r="EH7" s="83" t="s">
        <v>126</v>
      </c>
      <c r="EI7" s="83" t="s">
        <v>126</v>
      </c>
      <c r="EJ7" s="83" t="s">
        <v>126</v>
      </c>
      <c r="EK7" s="83" t="s">
        <v>126</v>
      </c>
      <c r="EL7" s="83" t="s">
        <v>126</v>
      </c>
      <c r="EM7" s="83" t="s">
        <v>126</v>
      </c>
      <c r="EN7" s="83" t="s">
        <v>126</v>
      </c>
      <c r="EO7" s="83">
        <v>100</v>
      </c>
      <c r="EP7" s="83">
        <v>100</v>
      </c>
      <c r="EQ7" s="83">
        <v>100</v>
      </c>
      <c r="ER7" s="83">
        <v>100</v>
      </c>
      <c r="ES7" s="83">
        <v>100</v>
      </c>
      <c r="ET7" s="83">
        <v>72.5</v>
      </c>
      <c r="EU7" s="83">
        <v>75.599999999999994</v>
      </c>
      <c r="EV7" s="83">
        <v>78.8</v>
      </c>
      <c r="EW7" s="83">
        <v>87.3</v>
      </c>
      <c r="EX7" s="83">
        <v>82.1</v>
      </c>
      <c r="EY7" s="80" t="s">
        <v>126</v>
      </c>
      <c r="EZ7" s="83" t="s">
        <v>126</v>
      </c>
      <c r="FA7" s="83" t="s">
        <v>126</v>
      </c>
      <c r="FB7" s="83" t="s">
        <v>126</v>
      </c>
      <c r="FC7" s="83" t="s">
        <v>126</v>
      </c>
      <c r="FD7" s="83" t="s">
        <v>126</v>
      </c>
      <c r="FE7" s="83">
        <v>56.1</v>
      </c>
      <c r="FF7" s="83">
        <v>61.8</v>
      </c>
      <c r="FG7" s="83">
        <v>61.6</v>
      </c>
      <c r="FH7" s="83">
        <v>57.7</v>
      </c>
      <c r="FI7" s="83">
        <v>57.6</v>
      </c>
      <c r="FJ7" s="83" t="s">
        <v>126</v>
      </c>
      <c r="FK7" s="83" t="s">
        <v>126</v>
      </c>
      <c r="FL7" s="83" t="s">
        <v>126</v>
      </c>
      <c r="FM7" s="83" t="s">
        <v>126</v>
      </c>
      <c r="FN7" s="83" t="s">
        <v>126</v>
      </c>
      <c r="FO7" s="83">
        <v>16.7</v>
      </c>
      <c r="FP7" s="83">
        <v>8.6999999999999993</v>
      </c>
      <c r="FQ7" s="83">
        <v>6.4</v>
      </c>
      <c r="FR7" s="83">
        <v>5.4</v>
      </c>
      <c r="FS7" s="83">
        <v>8.6999999999999993</v>
      </c>
      <c r="FT7" s="83" t="s">
        <v>126</v>
      </c>
      <c r="FU7" s="83" t="s">
        <v>126</v>
      </c>
      <c r="FV7" s="83" t="s">
        <v>126</v>
      </c>
      <c r="FW7" s="83" t="s">
        <v>126</v>
      </c>
      <c r="FX7" s="83" t="s">
        <v>126</v>
      </c>
      <c r="FY7" s="83">
        <v>333.7</v>
      </c>
      <c r="FZ7" s="83">
        <v>351.4</v>
      </c>
      <c r="GA7" s="83">
        <v>390.3</v>
      </c>
      <c r="GB7" s="83">
        <v>394.9</v>
      </c>
      <c r="GC7" s="83">
        <v>375</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v>58.4</v>
      </c>
      <c r="GT7" s="83">
        <v>80.599999999999994</v>
      </c>
      <c r="GU7" s="83">
        <v>85.6</v>
      </c>
      <c r="GV7" s="83">
        <v>92</v>
      </c>
      <c r="GW7" s="83">
        <v>94.7</v>
      </c>
      <c r="GX7" s="80" t="s">
        <v>126</v>
      </c>
      <c r="GY7" s="83" t="s">
        <v>126</v>
      </c>
      <c r="GZ7" s="83" t="s">
        <v>126</v>
      </c>
      <c r="HA7" s="83" t="s">
        <v>126</v>
      </c>
      <c r="HB7" s="83" t="s">
        <v>126</v>
      </c>
      <c r="HC7" s="83" t="s">
        <v>126</v>
      </c>
      <c r="HD7" s="83">
        <v>47.4</v>
      </c>
      <c r="HE7" s="83">
        <v>46.6</v>
      </c>
      <c r="HF7" s="83">
        <v>53.1</v>
      </c>
      <c r="HG7" s="83">
        <v>63.3</v>
      </c>
      <c r="HH7" s="83">
        <v>65.099999999999994</v>
      </c>
      <c r="HI7" s="83" t="s">
        <v>126</v>
      </c>
      <c r="HJ7" s="83" t="s">
        <v>126</v>
      </c>
      <c r="HK7" s="83" t="s">
        <v>126</v>
      </c>
      <c r="HL7" s="83" t="s">
        <v>126</v>
      </c>
      <c r="HM7" s="83" t="s">
        <v>126</v>
      </c>
      <c r="HN7" s="83">
        <v>5.0999999999999996</v>
      </c>
      <c r="HO7" s="83">
        <v>14</v>
      </c>
      <c r="HP7" s="83">
        <v>8.9</v>
      </c>
      <c r="HQ7" s="83">
        <v>7.4</v>
      </c>
      <c r="HR7" s="83">
        <v>6.8</v>
      </c>
      <c r="HS7" s="83" t="s">
        <v>126</v>
      </c>
      <c r="HT7" s="83" t="s">
        <v>126</v>
      </c>
      <c r="HU7" s="83" t="s">
        <v>126</v>
      </c>
      <c r="HV7" s="83" t="s">
        <v>126</v>
      </c>
      <c r="HW7" s="83" t="s">
        <v>126</v>
      </c>
      <c r="HX7" s="83">
        <v>15.5</v>
      </c>
      <c r="HY7" s="83">
        <v>12.4</v>
      </c>
      <c r="HZ7" s="83">
        <v>0.5</v>
      </c>
      <c r="IA7" s="83">
        <v>21.4</v>
      </c>
      <c r="IB7" s="83">
        <v>35</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v>48.2</v>
      </c>
      <c r="IS7" s="83">
        <v>50.8</v>
      </c>
      <c r="IT7" s="83">
        <v>47.7</v>
      </c>
      <c r="IU7" s="83">
        <v>46.5</v>
      </c>
      <c r="IV7" s="83">
        <v>27.1</v>
      </c>
      <c r="IW7" s="80">
        <v>13500</v>
      </c>
      <c r="IX7" s="83">
        <v>18.8</v>
      </c>
      <c r="IY7" s="83">
        <v>16.2</v>
      </c>
      <c r="IZ7" s="83">
        <v>17.600000000000001</v>
      </c>
      <c r="JA7" s="83">
        <v>17.600000000000001</v>
      </c>
      <c r="JB7" s="83">
        <v>16.100000000000001</v>
      </c>
      <c r="JC7" s="83">
        <v>18.5</v>
      </c>
      <c r="JD7" s="83">
        <v>16.100000000000001</v>
      </c>
      <c r="JE7" s="83">
        <v>19.600000000000001</v>
      </c>
      <c r="JF7" s="83">
        <v>17.899999999999999</v>
      </c>
      <c r="JG7" s="83">
        <v>16.399999999999999</v>
      </c>
      <c r="JH7" s="83">
        <v>40.200000000000003</v>
      </c>
      <c r="JI7" s="83">
        <v>47</v>
      </c>
      <c r="JJ7" s="83">
        <v>51.3</v>
      </c>
      <c r="JK7" s="83">
        <v>48.5</v>
      </c>
      <c r="JL7" s="83">
        <v>48.5</v>
      </c>
      <c r="JM7" s="83">
        <v>46.6</v>
      </c>
      <c r="JN7" s="83">
        <v>48.3</v>
      </c>
      <c r="JO7" s="83">
        <v>48.2</v>
      </c>
      <c r="JP7" s="83">
        <v>34.5</v>
      </c>
      <c r="JQ7" s="83">
        <v>45.8</v>
      </c>
      <c r="JR7" s="83">
        <v>106.5</v>
      </c>
      <c r="JS7" s="83">
        <v>86.8</v>
      </c>
      <c r="JT7" s="83">
        <v>46.6</v>
      </c>
      <c r="JU7" s="83">
        <v>13.1</v>
      </c>
      <c r="JV7" s="83">
        <v>0</v>
      </c>
      <c r="JW7" s="83">
        <v>146.19999999999999</v>
      </c>
      <c r="JX7" s="83">
        <v>137.1</v>
      </c>
      <c r="JY7" s="83">
        <v>83.3</v>
      </c>
      <c r="JZ7" s="83">
        <v>61.6</v>
      </c>
      <c r="KA7" s="83">
        <v>64.400000000000006</v>
      </c>
      <c r="KB7" s="83" t="s">
        <v>126</v>
      </c>
      <c r="KC7" s="83" t="s">
        <v>126</v>
      </c>
      <c r="KD7" s="83" t="s">
        <v>126</v>
      </c>
      <c r="KE7" s="83" t="s">
        <v>126</v>
      </c>
      <c r="KF7" s="83" t="s">
        <v>126</v>
      </c>
      <c r="KG7" s="83" t="s">
        <v>126</v>
      </c>
      <c r="KH7" s="83" t="s">
        <v>126</v>
      </c>
      <c r="KI7" s="83" t="s">
        <v>126</v>
      </c>
      <c r="KJ7" s="83" t="s">
        <v>126</v>
      </c>
      <c r="KK7" s="83" t="s">
        <v>126</v>
      </c>
      <c r="KL7" s="83">
        <v>100</v>
      </c>
      <c r="KM7" s="83">
        <v>100</v>
      </c>
      <c r="KN7" s="83">
        <v>100</v>
      </c>
      <c r="KO7" s="83">
        <v>100</v>
      </c>
      <c r="KP7" s="83">
        <v>100</v>
      </c>
      <c r="KQ7" s="83">
        <v>98.4</v>
      </c>
      <c r="KR7" s="83">
        <v>98.4</v>
      </c>
      <c r="KS7" s="83">
        <v>99.1</v>
      </c>
      <c r="KT7" s="83">
        <v>98.8</v>
      </c>
      <c r="KU7" s="83">
        <v>94.9</v>
      </c>
      <c r="KV7" s="80" t="s">
        <v>126</v>
      </c>
      <c r="KW7" s="83" t="s">
        <v>126</v>
      </c>
      <c r="KX7" s="83" t="s">
        <v>126</v>
      </c>
      <c r="KY7" s="83" t="s">
        <v>126</v>
      </c>
      <c r="KZ7" s="83" t="s">
        <v>126</v>
      </c>
      <c r="LA7" s="83" t="s">
        <v>126</v>
      </c>
      <c r="LB7" s="83">
        <v>13.7</v>
      </c>
      <c r="LC7" s="83">
        <v>12</v>
      </c>
      <c r="LD7" s="83">
        <v>14.5</v>
      </c>
      <c r="LE7" s="83">
        <v>14.9</v>
      </c>
      <c r="LF7" s="83">
        <v>15.2</v>
      </c>
      <c r="LG7" s="83" t="s">
        <v>126</v>
      </c>
      <c r="LH7" s="83" t="s">
        <v>126</v>
      </c>
      <c r="LI7" s="83" t="s">
        <v>126</v>
      </c>
      <c r="LJ7" s="83" t="s">
        <v>126</v>
      </c>
      <c r="LK7" s="83" t="s">
        <v>126</v>
      </c>
      <c r="LL7" s="83">
        <v>2.5</v>
      </c>
      <c r="LM7" s="83">
        <v>0.3</v>
      </c>
      <c r="LN7" s="83">
        <v>0.3</v>
      </c>
      <c r="LO7" s="83">
        <v>0.3</v>
      </c>
      <c r="LP7" s="83">
        <v>0.7</v>
      </c>
      <c r="LQ7" s="83" t="s">
        <v>126</v>
      </c>
      <c r="LR7" s="83" t="s">
        <v>126</v>
      </c>
      <c r="LS7" s="83" t="s">
        <v>126</v>
      </c>
      <c r="LT7" s="83" t="s">
        <v>126</v>
      </c>
      <c r="LU7" s="83" t="s">
        <v>126</v>
      </c>
      <c r="LV7" s="83">
        <v>259</v>
      </c>
      <c r="LW7" s="83">
        <v>197.2</v>
      </c>
      <c r="LX7" s="83">
        <v>181.3</v>
      </c>
      <c r="LY7" s="83">
        <v>164.9</v>
      </c>
      <c r="LZ7" s="83">
        <v>146.19999999999999</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t="s">
        <v>126</v>
      </c>
      <c r="MO7" s="83" t="s">
        <v>126</v>
      </c>
      <c r="MP7" s="83">
        <v>100</v>
      </c>
      <c r="MQ7" s="83">
        <v>98.2</v>
      </c>
      <c r="MR7" s="83">
        <v>98.8</v>
      </c>
      <c r="MS7" s="83">
        <v>98.3</v>
      </c>
      <c r="MT7" s="83">
        <v>98.7</v>
      </c>
      <c r="MU7" s="83" t="s">
        <v>126</v>
      </c>
      <c r="MV7" s="83" t="s">
        <v>126</v>
      </c>
      <c r="MW7" s="83" t="s">
        <v>126</v>
      </c>
      <c r="MX7" s="83" t="s">
        <v>126</v>
      </c>
      <c r="MY7" s="83" t="s">
        <v>126</v>
      </c>
      <c r="MZ7" s="83" t="s">
        <v>126</v>
      </c>
      <c r="NA7" s="83" t="s">
        <v>126</v>
      </c>
      <c r="NB7" s="83" t="s">
        <v>126</v>
      </c>
      <c r="NC7" s="83">
        <v>1</v>
      </c>
      <c r="ND7" s="83">
        <v>1</v>
      </c>
      <c r="NE7" s="83">
        <v>1</v>
      </c>
      <c r="NF7" s="83">
        <v>1</v>
      </c>
      <c r="NG7" s="83" t="s">
        <v>126</v>
      </c>
      <c r="NH7" s="83" t="s">
        <v>126</v>
      </c>
      <c r="NI7" s="83" t="s">
        <v>126</v>
      </c>
      <c r="NJ7" s="83" t="s">
        <v>126</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130</v>
      </c>
      <c r="FB8" s="85"/>
      <c r="FC8" s="85"/>
      <c r="FD8" s="85"/>
      <c r="FE8" s="85"/>
      <c r="FF8" s="86"/>
      <c r="FG8" s="85"/>
      <c r="FH8" s="85"/>
      <c r="FI8" s="85" t="str">
        <f>FJ4</f>
        <v>修繕費比率（％）</v>
      </c>
      <c r="FJ8" s="85" t="b">
        <f>IF(SUM($M$6,$MU$7:$MX$7)=0,FALSE,TRUE)</f>
        <v>0</v>
      </c>
      <c r="FK8" s="87" t="s">
        <v>130</v>
      </c>
      <c r="FL8" s="85"/>
      <c r="FM8" s="85"/>
      <c r="FN8" s="85"/>
      <c r="FO8" s="85"/>
      <c r="FP8" s="85"/>
      <c r="FQ8" s="86"/>
      <c r="FR8" s="85"/>
      <c r="FS8" s="85" t="str">
        <f>FT4</f>
        <v>企業債残高対料金収入比率（％）</v>
      </c>
      <c r="FT8" s="85" t="b">
        <f>IF(SUM($M$6,$MU$7:$MX$7)=0,FALSE,TRUE)</f>
        <v>0</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0</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1</v>
      </c>
      <c r="IY8" s="87" t="s">
        <v>130</v>
      </c>
      <c r="IZ8" s="85"/>
      <c r="JA8" s="85"/>
      <c r="JB8" s="85"/>
      <c r="JC8" s="85"/>
      <c r="JD8" s="86"/>
      <c r="JE8" s="85"/>
      <c r="JF8" s="85"/>
      <c r="JG8" s="85" t="str">
        <f>JH4</f>
        <v>修繕費比率（％）</v>
      </c>
      <c r="JH8" s="85" t="b">
        <f>IF(SUM($O$7,$NC$7:$NF$7)=0,FALSE,TRUE)</f>
        <v>1</v>
      </c>
      <c r="JI8" s="87" t="s">
        <v>130</v>
      </c>
      <c r="JJ8" s="85"/>
      <c r="JK8" s="85"/>
      <c r="JL8" s="85"/>
      <c r="JM8" s="85"/>
      <c r="JN8" s="85"/>
      <c r="JO8" s="86"/>
      <c r="JP8" s="85"/>
      <c r="JQ8" s="85" t="str">
        <f>JR4</f>
        <v>企業債残高対料金収入比率（％）</v>
      </c>
      <c r="JR8" s="85" t="b">
        <f>IF(SUM($O$7,$NC$7:$NF$7)=0,FALSE,TRUE)</f>
        <v>1</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1</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（最大出力合計13,500kW）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（最大出力合計13,500kW）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138</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103.1</v>
      </c>
      <c r="AZ11" s="95">
        <f>AZ7</f>
        <v>104.8</v>
      </c>
      <c r="BA11" s="95">
        <f>BA7</f>
        <v>136.80000000000001</v>
      </c>
      <c r="BB11" s="95">
        <f>BB7</f>
        <v>95.8</v>
      </c>
      <c r="BC11" s="95">
        <f>BC7</f>
        <v>111.6</v>
      </c>
      <c r="BD11" s="84"/>
      <c r="BE11" s="84"/>
      <c r="BF11" s="84"/>
      <c r="BG11" s="84"/>
      <c r="BH11" s="84"/>
      <c r="BI11" s="94" t="s">
        <v>139</v>
      </c>
      <c r="BJ11" s="95">
        <f>BJ7</f>
        <v>322.3</v>
      </c>
      <c r="BK11" s="95">
        <f>BK7</f>
        <v>217.5</v>
      </c>
      <c r="BL11" s="95">
        <f>BL7</f>
        <v>291.39999999999998</v>
      </c>
      <c r="BM11" s="95">
        <f>BM7</f>
        <v>141.30000000000001</v>
      </c>
      <c r="BN11" s="95">
        <f>BN7</f>
        <v>246.1</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139</v>
      </c>
      <c r="CF11" s="95">
        <f>CF7</f>
        <v>21440</v>
      </c>
      <c r="CG11" s="95">
        <f>CG7</f>
        <v>21175.1</v>
      </c>
      <c r="CH11" s="95">
        <f>CH7</f>
        <v>16214.1</v>
      </c>
      <c r="CI11" s="95">
        <f>CI7</f>
        <v>25522.3</v>
      </c>
      <c r="CJ11" s="95">
        <f>CJ7</f>
        <v>20073.099999999999</v>
      </c>
      <c r="CK11" s="84"/>
      <c r="CL11" s="84"/>
      <c r="CM11" s="84"/>
      <c r="CN11" s="84"/>
      <c r="CO11" s="94" t="s">
        <v>139</v>
      </c>
      <c r="CP11" s="96">
        <f>CP7</f>
        <v>288853</v>
      </c>
      <c r="CQ11" s="96">
        <f>CQ7</f>
        <v>179769</v>
      </c>
      <c r="CR11" s="96">
        <f>CR7</f>
        <v>279696</v>
      </c>
      <c r="CS11" s="96">
        <f>CS7</f>
        <v>132616</v>
      </c>
      <c r="CT11" s="96">
        <f>CT7</f>
        <v>104901</v>
      </c>
      <c r="CU11" s="84"/>
      <c r="CV11" s="84"/>
      <c r="CW11" s="84"/>
      <c r="CX11" s="84"/>
      <c r="CY11" s="84"/>
      <c r="CZ11" s="94" t="s">
        <v>139</v>
      </c>
      <c r="DA11" s="95">
        <f>DA7</f>
        <v>18.8</v>
      </c>
      <c r="DB11" s="95">
        <f>DB7</f>
        <v>16.2</v>
      </c>
      <c r="DC11" s="95">
        <f>DC7</f>
        <v>17.600000000000001</v>
      </c>
      <c r="DD11" s="95">
        <f>DD7</f>
        <v>17.600000000000001</v>
      </c>
      <c r="DE11" s="95">
        <f>DE7</f>
        <v>16.100000000000001</v>
      </c>
      <c r="DF11" s="84"/>
      <c r="DG11" s="84"/>
      <c r="DH11" s="84"/>
      <c r="DI11" s="84"/>
      <c r="DJ11" s="94" t="s">
        <v>139</v>
      </c>
      <c r="DK11" s="95">
        <f>DK7</f>
        <v>40.200000000000003</v>
      </c>
      <c r="DL11" s="95">
        <f>DL7</f>
        <v>47</v>
      </c>
      <c r="DM11" s="95">
        <f>DM7</f>
        <v>51.3</v>
      </c>
      <c r="DN11" s="95">
        <f>DN7</f>
        <v>48.5</v>
      </c>
      <c r="DO11" s="95">
        <f>DO7</f>
        <v>48.5</v>
      </c>
      <c r="DP11" s="84"/>
      <c r="DQ11" s="84"/>
      <c r="DR11" s="84"/>
      <c r="DS11" s="84"/>
      <c r="DT11" s="94" t="s">
        <v>141</v>
      </c>
      <c r="DU11" s="95">
        <f>DU7</f>
        <v>106.5</v>
      </c>
      <c r="DV11" s="95">
        <f>DV7</f>
        <v>86.8</v>
      </c>
      <c r="DW11" s="95">
        <f>DW7</f>
        <v>46.6</v>
      </c>
      <c r="DX11" s="95">
        <f>DX7</f>
        <v>13.1</v>
      </c>
      <c r="DY11" s="95">
        <f>DY7</f>
        <v>0</v>
      </c>
      <c r="DZ11" s="84"/>
      <c r="EA11" s="84"/>
      <c r="EB11" s="84"/>
      <c r="EC11" s="84"/>
      <c r="ED11" s="94" t="s">
        <v>139</v>
      </c>
      <c r="EE11" s="95" t="str">
        <f>EE7</f>
        <v>-</v>
      </c>
      <c r="EF11" s="95" t="str">
        <f>EF7</f>
        <v>-</v>
      </c>
      <c r="EG11" s="95" t="str">
        <f>EG7</f>
        <v>-</v>
      </c>
      <c r="EH11" s="95" t="str">
        <f>EH7</f>
        <v>-</v>
      </c>
      <c r="EI11" s="95" t="str">
        <f>EI7</f>
        <v>-</v>
      </c>
      <c r="EJ11" s="84"/>
      <c r="EK11" s="84"/>
      <c r="EL11" s="84"/>
      <c r="EM11" s="84"/>
      <c r="EN11" s="94" t="s">
        <v>139</v>
      </c>
      <c r="EO11" s="95">
        <f>EO7</f>
        <v>100</v>
      </c>
      <c r="EP11" s="95">
        <f>EP7</f>
        <v>100</v>
      </c>
      <c r="EQ11" s="95">
        <f>EQ7</f>
        <v>100</v>
      </c>
      <c r="ER11" s="95">
        <f>ER7</f>
        <v>100</v>
      </c>
      <c r="ES11" s="95">
        <f>ES7</f>
        <v>100</v>
      </c>
      <c r="ET11" s="84"/>
      <c r="EU11" s="84"/>
      <c r="EV11" s="84"/>
      <c r="EW11" s="84"/>
      <c r="EX11" s="84"/>
      <c r="EY11" s="94" t="s">
        <v>139</v>
      </c>
      <c r="EZ11" s="95" t="str">
        <f>EZ7</f>
        <v>-</v>
      </c>
      <c r="FA11" s="95" t="str">
        <f>FA7</f>
        <v>-</v>
      </c>
      <c r="FB11" s="95" t="str">
        <f>FB7</f>
        <v>-</v>
      </c>
      <c r="FC11" s="95" t="str">
        <f>FC7</f>
        <v>-</v>
      </c>
      <c r="FD11" s="95" t="str">
        <f>FD7</f>
        <v>-</v>
      </c>
      <c r="FE11" s="84"/>
      <c r="FF11" s="84"/>
      <c r="FG11" s="84"/>
      <c r="FH11" s="84"/>
      <c r="FI11" s="94" t="s">
        <v>139</v>
      </c>
      <c r="FJ11" s="95" t="str">
        <f>FJ7</f>
        <v>-</v>
      </c>
      <c r="FK11" s="95" t="str">
        <f>FK7</f>
        <v>-</v>
      </c>
      <c r="FL11" s="95" t="str">
        <f>FL7</f>
        <v>-</v>
      </c>
      <c r="FM11" s="95" t="str">
        <f>FM7</f>
        <v>-</v>
      </c>
      <c r="FN11" s="95" t="str">
        <f>FN7</f>
        <v>-</v>
      </c>
      <c r="FO11" s="84"/>
      <c r="FP11" s="84"/>
      <c r="FQ11" s="84"/>
      <c r="FR11" s="84"/>
      <c r="FS11" s="94" t="s">
        <v>139</v>
      </c>
      <c r="FT11" s="95" t="str">
        <f>FT7</f>
        <v>-</v>
      </c>
      <c r="FU11" s="95" t="str">
        <f>FU7</f>
        <v>-</v>
      </c>
      <c r="FV11" s="95" t="str">
        <f>FV7</f>
        <v>-</v>
      </c>
      <c r="FW11" s="95" t="str">
        <f>FW7</f>
        <v>-</v>
      </c>
      <c r="FX11" s="95" t="str">
        <f>FX7</f>
        <v>-</v>
      </c>
      <c r="FY11" s="84"/>
      <c r="FZ11" s="84"/>
      <c r="GA11" s="84"/>
      <c r="GB11" s="84"/>
      <c r="GC11" s="94" t="s">
        <v>142</v>
      </c>
      <c r="GD11" s="95" t="str">
        <f>GD7</f>
        <v>-</v>
      </c>
      <c r="GE11" s="95" t="str">
        <f>GE7</f>
        <v>-</v>
      </c>
      <c r="GF11" s="95" t="str">
        <f>GF7</f>
        <v>-</v>
      </c>
      <c r="GG11" s="95" t="str">
        <f>GG7</f>
        <v>-</v>
      </c>
      <c r="GH11" s="95" t="str">
        <f>GH7</f>
        <v>-</v>
      </c>
      <c r="GI11" s="84"/>
      <c r="GJ11" s="84"/>
      <c r="GK11" s="84"/>
      <c r="GL11" s="84"/>
      <c r="GM11" s="94" t="s">
        <v>139</v>
      </c>
      <c r="GN11" s="95" t="str">
        <f>GN7</f>
        <v>-</v>
      </c>
      <c r="GO11" s="95" t="str">
        <f>GO7</f>
        <v>-</v>
      </c>
      <c r="GP11" s="95" t="str">
        <f>GP7</f>
        <v>-</v>
      </c>
      <c r="GQ11" s="95" t="str">
        <f>GQ7</f>
        <v>-</v>
      </c>
      <c r="GR11" s="95" t="str">
        <f>GR7</f>
        <v>-</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f>IX7</f>
        <v>18.8</v>
      </c>
      <c r="IY11" s="95">
        <f>IY7</f>
        <v>16.2</v>
      </c>
      <c r="IZ11" s="95">
        <f>IZ7</f>
        <v>17.600000000000001</v>
      </c>
      <c r="JA11" s="95">
        <f>JA7</f>
        <v>17.600000000000001</v>
      </c>
      <c r="JB11" s="95">
        <f>JB7</f>
        <v>16.100000000000001</v>
      </c>
      <c r="JC11" s="84"/>
      <c r="JD11" s="84"/>
      <c r="JE11" s="84"/>
      <c r="JF11" s="84"/>
      <c r="JG11" s="94" t="s">
        <v>139</v>
      </c>
      <c r="JH11" s="95">
        <f>JH7</f>
        <v>40.200000000000003</v>
      </c>
      <c r="JI11" s="95">
        <f>JI7</f>
        <v>47</v>
      </c>
      <c r="JJ11" s="95">
        <f>JJ7</f>
        <v>51.3</v>
      </c>
      <c r="JK11" s="95">
        <f>JK7</f>
        <v>48.5</v>
      </c>
      <c r="JL11" s="95">
        <f>JL7</f>
        <v>48.5</v>
      </c>
      <c r="JM11" s="84"/>
      <c r="JN11" s="84"/>
      <c r="JO11" s="84"/>
      <c r="JP11" s="84"/>
      <c r="JQ11" s="94" t="s">
        <v>143</v>
      </c>
      <c r="JR11" s="95">
        <f>JR7</f>
        <v>106.5</v>
      </c>
      <c r="JS11" s="95">
        <f>JS7</f>
        <v>86.8</v>
      </c>
      <c r="JT11" s="95">
        <f>JT7</f>
        <v>46.6</v>
      </c>
      <c r="JU11" s="95">
        <f>JU7</f>
        <v>13.1</v>
      </c>
      <c r="JV11" s="95">
        <f>JV7</f>
        <v>0</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f>KL7</f>
        <v>100</v>
      </c>
      <c r="KM11" s="95">
        <f>KM7</f>
        <v>100</v>
      </c>
      <c r="KN11" s="95">
        <f>KN7</f>
        <v>100</v>
      </c>
      <c r="KO11" s="95">
        <f>KO7</f>
        <v>100</v>
      </c>
      <c r="KP11" s="95">
        <f>KP7</f>
        <v>100</v>
      </c>
      <c r="KQ11" s="84"/>
      <c r="KR11" s="84"/>
      <c r="KS11" s="84"/>
      <c r="KT11" s="84"/>
      <c r="KU11" s="84"/>
      <c r="KV11" s="94" t="s">
        <v>139</v>
      </c>
      <c r="KW11" s="95" t="str">
        <f>KW7</f>
        <v>-</v>
      </c>
      <c r="KX11" s="95" t="str">
        <f>KX7</f>
        <v>-</v>
      </c>
      <c r="KY11" s="95" t="str">
        <f>KY7</f>
        <v>-</v>
      </c>
      <c r="KZ11" s="95" t="str">
        <f>KZ7</f>
        <v>-</v>
      </c>
      <c r="LA11" s="95" t="str">
        <f>LA7</f>
        <v>-</v>
      </c>
      <c r="LB11" s="84"/>
      <c r="LC11" s="84"/>
      <c r="LD11" s="84"/>
      <c r="LE11" s="84"/>
      <c r="LF11" s="94" t="s">
        <v>139</v>
      </c>
      <c r="LG11" s="95" t="str">
        <f>LG7</f>
        <v>-</v>
      </c>
      <c r="LH11" s="95" t="str">
        <f>LH7</f>
        <v>-</v>
      </c>
      <c r="LI11" s="95" t="str">
        <f>LI7</f>
        <v>-</v>
      </c>
      <c r="LJ11" s="95" t="str">
        <f>LJ7</f>
        <v>-</v>
      </c>
      <c r="LK11" s="95" t="str">
        <f>LK7</f>
        <v>-</v>
      </c>
      <c r="LL11" s="84"/>
      <c r="LM11" s="84"/>
      <c r="LN11" s="84"/>
      <c r="LO11" s="84"/>
      <c r="LP11" s="94" t="s">
        <v>139</v>
      </c>
      <c r="LQ11" s="95" t="str">
        <f>LQ7</f>
        <v>-</v>
      </c>
      <c r="LR11" s="95" t="str">
        <f>LR7</f>
        <v>-</v>
      </c>
      <c r="LS11" s="95" t="str">
        <f>LS7</f>
        <v>-</v>
      </c>
      <c r="LT11" s="95" t="str">
        <f>LT7</f>
        <v>-</v>
      </c>
      <c r="LU11" s="95" t="str">
        <f>LU7</f>
        <v>-</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124.4</v>
      </c>
      <c r="AZ12" s="95">
        <f>BE7</f>
        <v>118.8</v>
      </c>
      <c r="BA12" s="95">
        <f>BF7</f>
        <v>88.8</v>
      </c>
      <c r="BB12" s="95">
        <f>BG7</f>
        <v>121.3</v>
      </c>
      <c r="BC12" s="95">
        <f>BH7</f>
        <v>123.2</v>
      </c>
      <c r="BD12" s="84"/>
      <c r="BE12" s="84"/>
      <c r="BF12" s="84"/>
      <c r="BG12" s="84"/>
      <c r="BH12" s="84"/>
      <c r="BI12" s="94" t="s">
        <v>144</v>
      </c>
      <c r="BJ12" s="95">
        <f>BO7</f>
        <v>324.60000000000002</v>
      </c>
      <c r="BK12" s="95">
        <f>BP7</f>
        <v>255.4</v>
      </c>
      <c r="BL12" s="95">
        <f>BQ7</f>
        <v>269.8</v>
      </c>
      <c r="BM12" s="95">
        <f>BR7</f>
        <v>247.9</v>
      </c>
      <c r="BN12" s="95">
        <f>BS7</f>
        <v>240.1</v>
      </c>
      <c r="BO12" s="84"/>
      <c r="BP12" s="84"/>
      <c r="BQ12" s="84"/>
      <c r="BR12" s="84"/>
      <c r="BS12" s="84"/>
      <c r="BT12" s="94" t="s">
        <v>144</v>
      </c>
      <c r="BU12" s="95" t="str">
        <f>BZ7</f>
        <v>-</v>
      </c>
      <c r="BV12" s="95" t="str">
        <f>CA7</f>
        <v>-</v>
      </c>
      <c r="BW12" s="95" t="str">
        <f>CB7</f>
        <v>-</v>
      </c>
      <c r="BX12" s="95" t="str">
        <f>CC7</f>
        <v>-</v>
      </c>
      <c r="BY12" s="95" t="str">
        <f>CD7</f>
        <v>-</v>
      </c>
      <c r="BZ12" s="84"/>
      <c r="CA12" s="84"/>
      <c r="CB12" s="84"/>
      <c r="CC12" s="84"/>
      <c r="CD12" s="84"/>
      <c r="CE12" s="94" t="s">
        <v>144</v>
      </c>
      <c r="CF12" s="95">
        <f>CK7</f>
        <v>17642.5</v>
      </c>
      <c r="CG12" s="95">
        <f>CL7</f>
        <v>18815.8</v>
      </c>
      <c r="CH12" s="95">
        <f>CM7</f>
        <v>22847.9</v>
      </c>
      <c r="CI12" s="95">
        <f>CN7</f>
        <v>19199</v>
      </c>
      <c r="CJ12" s="95">
        <f>CO7</f>
        <v>19830.400000000001</v>
      </c>
      <c r="CK12" s="84"/>
      <c r="CL12" s="84"/>
      <c r="CM12" s="84"/>
      <c r="CN12" s="84"/>
      <c r="CO12" s="94" t="s">
        <v>144</v>
      </c>
      <c r="CP12" s="96">
        <f>CU7</f>
        <v>58539</v>
      </c>
      <c r="CQ12" s="96">
        <f>CV7</f>
        <v>37685</v>
      </c>
      <c r="CR12" s="96">
        <f>CW7</f>
        <v>2390</v>
      </c>
      <c r="CS12" s="96">
        <f>CX7</f>
        <v>32739</v>
      </c>
      <c r="CT12" s="96">
        <f>CY7</f>
        <v>34140</v>
      </c>
      <c r="CU12" s="84"/>
      <c r="CV12" s="84"/>
      <c r="CW12" s="84"/>
      <c r="CX12" s="84"/>
      <c r="CY12" s="84"/>
      <c r="CZ12" s="94" t="s">
        <v>145</v>
      </c>
      <c r="DA12" s="95">
        <f>DF7</f>
        <v>33.9</v>
      </c>
      <c r="DB12" s="95">
        <f>DG7</f>
        <v>31</v>
      </c>
      <c r="DC12" s="95">
        <f>DH7</f>
        <v>34.700000000000003</v>
      </c>
      <c r="DD12" s="95">
        <f>DI7</f>
        <v>30</v>
      </c>
      <c r="DE12" s="95">
        <f>DJ7</f>
        <v>30.2</v>
      </c>
      <c r="DF12" s="84"/>
      <c r="DG12" s="84"/>
      <c r="DH12" s="84"/>
      <c r="DI12" s="84"/>
      <c r="DJ12" s="94" t="s">
        <v>144</v>
      </c>
      <c r="DK12" s="95">
        <f>DP7</f>
        <v>14.6</v>
      </c>
      <c r="DL12" s="95">
        <f>DQ7</f>
        <v>17.5</v>
      </c>
      <c r="DM12" s="95">
        <f>DR7</f>
        <v>14.4</v>
      </c>
      <c r="DN12" s="95">
        <f>DS7</f>
        <v>11.8</v>
      </c>
      <c r="DO12" s="95">
        <f>DT7</f>
        <v>14.2</v>
      </c>
      <c r="DP12" s="84"/>
      <c r="DQ12" s="84"/>
      <c r="DR12" s="84"/>
      <c r="DS12" s="84"/>
      <c r="DT12" s="94" t="s">
        <v>144</v>
      </c>
      <c r="DU12" s="95">
        <f>DZ7</f>
        <v>109.9</v>
      </c>
      <c r="DV12" s="95">
        <f>EA7</f>
        <v>107.3</v>
      </c>
      <c r="DW12" s="95">
        <f>EB7</f>
        <v>104.1</v>
      </c>
      <c r="DX12" s="95">
        <f>EC7</f>
        <v>136</v>
      </c>
      <c r="DY12" s="95">
        <f>ED7</f>
        <v>133.5</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144</v>
      </c>
      <c r="EO12" s="95">
        <f>ET7</f>
        <v>72.5</v>
      </c>
      <c r="EP12" s="95">
        <f>EU7</f>
        <v>75.599999999999994</v>
      </c>
      <c r="EQ12" s="95">
        <f>EV7</f>
        <v>78.8</v>
      </c>
      <c r="ER12" s="95">
        <f>EW7</f>
        <v>87.3</v>
      </c>
      <c r="ES12" s="95">
        <f>EX7</f>
        <v>82.1</v>
      </c>
      <c r="ET12" s="84"/>
      <c r="EU12" s="84"/>
      <c r="EV12" s="84"/>
      <c r="EW12" s="84"/>
      <c r="EX12" s="84"/>
      <c r="EY12" s="94" t="s">
        <v>144</v>
      </c>
      <c r="EZ12" s="95" t="str">
        <f>IF($EZ$8,FE7,"-")</f>
        <v>-</v>
      </c>
      <c r="FA12" s="95" t="str">
        <f>IF($EZ$8,FF7,"-")</f>
        <v>-</v>
      </c>
      <c r="FB12" s="95" t="str">
        <f>IF($EZ$8,FG7,"-")</f>
        <v>-</v>
      </c>
      <c r="FC12" s="95" t="str">
        <f>IF($EZ$8,FH7,"-")</f>
        <v>-</v>
      </c>
      <c r="FD12" s="95" t="str">
        <f>IF($EZ$8,FI7,"-")</f>
        <v>-</v>
      </c>
      <c r="FE12" s="84"/>
      <c r="FF12" s="84"/>
      <c r="FG12" s="84"/>
      <c r="FH12" s="84"/>
      <c r="FI12" s="94" t="s">
        <v>144</v>
      </c>
      <c r="FJ12" s="95" t="str">
        <f>IF($FJ$8,FO7,"-")</f>
        <v>-</v>
      </c>
      <c r="FK12" s="95" t="str">
        <f>IF($FJ$8,FP7,"-")</f>
        <v>-</v>
      </c>
      <c r="FL12" s="95" t="str">
        <f>IF($FJ$8,FQ7,"-")</f>
        <v>-</v>
      </c>
      <c r="FM12" s="95" t="str">
        <f>IF($FJ$8,FR7,"-")</f>
        <v>-</v>
      </c>
      <c r="FN12" s="95" t="str">
        <f>IF($FJ$8,FS7,"-")</f>
        <v>-</v>
      </c>
      <c r="FO12" s="84"/>
      <c r="FP12" s="84"/>
      <c r="FQ12" s="84"/>
      <c r="FR12" s="84"/>
      <c r="FS12" s="94" t="s">
        <v>144</v>
      </c>
      <c r="FT12" s="95" t="str">
        <f>IF($FT$8,FY7,"-")</f>
        <v>-</v>
      </c>
      <c r="FU12" s="95" t="str">
        <f>IF($FT$8,FZ7,"-")</f>
        <v>-</v>
      </c>
      <c r="FV12" s="95" t="str">
        <f>IF($FT$8,GA7,"-")</f>
        <v>-</v>
      </c>
      <c r="FW12" s="95" t="str">
        <f>IF($FT$8,GB7,"-")</f>
        <v>-</v>
      </c>
      <c r="FX12" s="95" t="str">
        <f>IF($FT$8,GC7,"-")</f>
        <v>-</v>
      </c>
      <c r="FY12" s="84"/>
      <c r="FZ12" s="84"/>
      <c r="GA12" s="84"/>
      <c r="GB12" s="84"/>
      <c r="GC12" s="94" t="s">
        <v>144</v>
      </c>
      <c r="GD12" s="95" t="str">
        <f>IF($GD$8,GI7,"-")</f>
        <v>-</v>
      </c>
      <c r="GE12" s="95" t="str">
        <f>IF($GD$8,GJ7,"-")</f>
        <v>-</v>
      </c>
      <c r="GF12" s="95" t="str">
        <f>IF($GD$8,GK7,"-")</f>
        <v>-</v>
      </c>
      <c r="GG12" s="95" t="str">
        <f>IF($GD$8,GL7,"-")</f>
        <v>-</v>
      </c>
      <c r="GH12" s="95" t="str">
        <f>IF($GD$8,GM7,"-")</f>
        <v>-</v>
      </c>
      <c r="GI12" s="84"/>
      <c r="GJ12" s="84"/>
      <c r="GK12" s="84"/>
      <c r="GL12" s="84"/>
      <c r="GM12" s="94" t="s">
        <v>144</v>
      </c>
      <c r="GN12" s="95" t="str">
        <f>IF($GN$8,GS7,"-")</f>
        <v>-</v>
      </c>
      <c r="GO12" s="95" t="str">
        <f>IF($GN$8,GT7,"-")</f>
        <v>-</v>
      </c>
      <c r="GP12" s="95" t="str">
        <f>IF($GN$8,GU7,"-")</f>
        <v>-</v>
      </c>
      <c r="GQ12" s="95" t="str">
        <f>IF($GN$8,GV7,"-")</f>
        <v>-</v>
      </c>
      <c r="GR12" s="95" t="str">
        <f>IF($GN$8,GW7,"-")</f>
        <v>-</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144</v>
      </c>
      <c r="IX12" s="95">
        <f>IF($IX$8,JC7,"-")</f>
        <v>18.5</v>
      </c>
      <c r="IY12" s="95">
        <f>IF($IX$8,JD7,"-")</f>
        <v>16.100000000000001</v>
      </c>
      <c r="IZ12" s="95">
        <f>IF($IX$8,JE7,"-")</f>
        <v>19.600000000000001</v>
      </c>
      <c r="JA12" s="95">
        <f>IF($IX$8,JF7,"-")</f>
        <v>17.899999999999999</v>
      </c>
      <c r="JB12" s="95">
        <f>IF($IX$8,JG7,"-")</f>
        <v>16.399999999999999</v>
      </c>
      <c r="JC12" s="84"/>
      <c r="JD12" s="84"/>
      <c r="JE12" s="84"/>
      <c r="JF12" s="84"/>
      <c r="JG12" s="94" t="s">
        <v>144</v>
      </c>
      <c r="JH12" s="95">
        <f>IF($JH$8,JM7,"-")</f>
        <v>46.6</v>
      </c>
      <c r="JI12" s="95">
        <f>IF($JH$8,JN7,"-")</f>
        <v>48.3</v>
      </c>
      <c r="JJ12" s="95">
        <f>IF($JH$8,JO7,"-")</f>
        <v>48.2</v>
      </c>
      <c r="JK12" s="95">
        <f>IF($JH$8,JP7,"-")</f>
        <v>34.5</v>
      </c>
      <c r="JL12" s="95">
        <f>IF($JH$8,JQ7,"-")</f>
        <v>45.8</v>
      </c>
      <c r="JM12" s="84"/>
      <c r="JN12" s="84"/>
      <c r="JO12" s="84"/>
      <c r="JP12" s="84"/>
      <c r="JQ12" s="94" t="s">
        <v>144</v>
      </c>
      <c r="JR12" s="95">
        <f>IF($JR$8,JW7,"-")</f>
        <v>146.19999999999999</v>
      </c>
      <c r="JS12" s="95">
        <f>IF($JR$8,JX7,"-")</f>
        <v>137.1</v>
      </c>
      <c r="JT12" s="95">
        <f>IF($JR$8,JY7,"-")</f>
        <v>83.3</v>
      </c>
      <c r="JU12" s="95">
        <f>IF($JR$8,JZ7,"-")</f>
        <v>61.6</v>
      </c>
      <c r="JV12" s="95">
        <f>IF($JR$8,KA7,"-")</f>
        <v>64.400000000000006</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144</v>
      </c>
      <c r="KL12" s="95">
        <f>IF($KL$8,KQ7,"-")</f>
        <v>98.4</v>
      </c>
      <c r="KM12" s="95">
        <f>IF($KL$8,KR7,"-")</f>
        <v>98.4</v>
      </c>
      <c r="KN12" s="95">
        <f>IF($KL$8,KS7,"-")</f>
        <v>99.1</v>
      </c>
      <c r="KO12" s="95">
        <f>IF($KL$8,KT7,"-")</f>
        <v>98.8</v>
      </c>
      <c r="KP12" s="95">
        <f>IF($KL$8,KU7,"-")</f>
        <v>94.9</v>
      </c>
      <c r="KQ12" s="84"/>
      <c r="KR12" s="84"/>
      <c r="KS12" s="84"/>
      <c r="KT12" s="84"/>
      <c r="KU12" s="84"/>
      <c r="KV12" s="94" t="s">
        <v>144</v>
      </c>
      <c r="KW12" s="95" t="str">
        <f>IF($KW$8,LB7,"-")</f>
        <v>-</v>
      </c>
      <c r="KX12" s="95" t="str">
        <f>IF($KW$8,LC7,"-")</f>
        <v>-</v>
      </c>
      <c r="KY12" s="95" t="str">
        <f>IF($KW$8,LD7,"-")</f>
        <v>-</v>
      </c>
      <c r="KZ12" s="95" t="str">
        <f>IF($KW$8,LE7,"-")</f>
        <v>-</v>
      </c>
      <c r="LA12" s="95" t="str">
        <f>IF($KW$8,LF7,"-")</f>
        <v>-</v>
      </c>
      <c r="LB12" s="84"/>
      <c r="LC12" s="84"/>
      <c r="LD12" s="84"/>
      <c r="LE12" s="84"/>
      <c r="LF12" s="94" t="s">
        <v>144</v>
      </c>
      <c r="LG12" s="95" t="str">
        <f>IF($LG$8,LL7,"-")</f>
        <v>-</v>
      </c>
      <c r="LH12" s="95" t="str">
        <f>IF($LG$8,LM7,"-")</f>
        <v>-</v>
      </c>
      <c r="LI12" s="95" t="str">
        <f>IF($LG$8,LN7,"-")</f>
        <v>-</v>
      </c>
      <c r="LJ12" s="95" t="str">
        <f>IF($LG$8,LO7,"-")</f>
        <v>-</v>
      </c>
      <c r="LK12" s="95" t="str">
        <f>IF($LG$8,LP7,"-")</f>
        <v>-</v>
      </c>
      <c r="LL12" s="84"/>
      <c r="LM12" s="84"/>
      <c r="LN12" s="84"/>
      <c r="LO12" s="84"/>
      <c r="LP12" s="94" t="s">
        <v>144</v>
      </c>
      <c r="LQ12" s="95" t="str">
        <f>IF($LQ$8,LV7,"-")</f>
        <v>-</v>
      </c>
      <c r="LR12" s="95" t="str">
        <f>IF($LQ$8,LW7,"-")</f>
        <v>-</v>
      </c>
      <c r="LS12" s="95" t="str">
        <f>IF($LQ$8,LX7,"-")</f>
        <v>-</v>
      </c>
      <c r="LT12" s="95" t="str">
        <f>IF($LQ$8,LY7,"-")</f>
        <v>-</v>
      </c>
      <c r="LU12" s="95" t="str">
        <f>IF($LQ$8,LZ7,"-")</f>
        <v>-</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146</v>
      </c>
      <c r="AY13" s="95">
        <f>$BI$7</f>
        <v>100</v>
      </c>
      <c r="AZ13" s="95">
        <f>$BI$7</f>
        <v>100</v>
      </c>
      <c r="BA13" s="95">
        <f>$BI$7</f>
        <v>100</v>
      </c>
      <c r="BB13" s="95">
        <f>$BI$7</f>
        <v>100</v>
      </c>
      <c r="BC13" s="95">
        <f>$BI$7</f>
        <v>100</v>
      </c>
      <c r="BD13" s="84"/>
      <c r="BE13" s="84"/>
      <c r="BF13" s="84"/>
      <c r="BG13" s="84"/>
      <c r="BH13" s="84"/>
      <c r="BI13" s="94" t="s">
        <v>146</v>
      </c>
      <c r="BJ13" s="95">
        <f>$BT$7</f>
        <v>100</v>
      </c>
      <c r="BK13" s="95">
        <f>$BT$7</f>
        <v>100</v>
      </c>
      <c r="BL13" s="95">
        <f>$BT$7</f>
        <v>100</v>
      </c>
      <c r="BM13" s="95">
        <f>$BT$7</f>
        <v>100</v>
      </c>
      <c r="BN13" s="95">
        <f>$BT$7</f>
        <v>100</v>
      </c>
      <c r="BO13" s="84"/>
      <c r="BP13" s="84"/>
      <c r="BQ13" s="84"/>
      <c r="BR13" s="84"/>
      <c r="BS13" s="84"/>
      <c r="BT13" s="94" t="s">
        <v>146</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147</v>
      </c>
      <c r="C14" s="99"/>
      <c r="D14" s="100"/>
      <c r="E14" s="99"/>
      <c r="F14" s="197" t="s">
        <v>148</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149</v>
      </c>
      <c r="C15" s="196"/>
      <c r="D15" s="100"/>
      <c r="E15" s="97">
        <v>1</v>
      </c>
      <c r="F15" s="196" t="s">
        <v>150</v>
      </c>
      <c r="G15" s="196"/>
      <c r="H15" s="102" t="s">
        <v>151</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152</v>
      </c>
      <c r="AY15" s="103"/>
      <c r="AZ15" s="103"/>
      <c r="BA15" s="103"/>
      <c r="BB15" s="103"/>
      <c r="BC15" s="103"/>
      <c r="BD15" s="100"/>
      <c r="BE15" s="100"/>
      <c r="BF15" s="100"/>
      <c r="BG15" s="100"/>
      <c r="BH15" s="100"/>
      <c r="BI15" s="101" t="s">
        <v>152</v>
      </c>
      <c r="BJ15" s="103"/>
      <c r="BK15" s="103"/>
      <c r="BL15" s="103"/>
      <c r="BM15" s="103"/>
      <c r="BN15" s="103"/>
      <c r="BO15" s="100"/>
      <c r="BP15" s="100"/>
      <c r="BQ15" s="100"/>
      <c r="BR15" s="100"/>
      <c r="BS15" s="100"/>
      <c r="BT15" s="101" t="s">
        <v>152</v>
      </c>
      <c r="BU15" s="103"/>
      <c r="BV15" s="103"/>
      <c r="BW15" s="103"/>
      <c r="BX15" s="103"/>
      <c r="BY15" s="103"/>
      <c r="BZ15" s="100"/>
      <c r="CA15" s="100"/>
      <c r="CB15" s="100"/>
      <c r="CC15" s="100"/>
      <c r="CD15" s="100"/>
      <c r="CE15" s="101" t="s">
        <v>152</v>
      </c>
      <c r="CF15" s="103"/>
      <c r="CG15" s="103"/>
      <c r="CH15" s="103"/>
      <c r="CI15" s="103"/>
      <c r="CJ15" s="103"/>
      <c r="CK15" s="100"/>
      <c r="CL15" s="100"/>
      <c r="CM15" s="100"/>
      <c r="CN15" s="100"/>
      <c r="CO15" s="101" t="s">
        <v>152</v>
      </c>
      <c r="CP15" s="103"/>
      <c r="CQ15" s="103"/>
      <c r="CR15" s="103"/>
      <c r="CS15" s="103"/>
      <c r="CT15" s="103"/>
      <c r="CU15" s="100"/>
      <c r="CV15" s="100"/>
      <c r="CW15" s="100"/>
      <c r="CX15" s="100"/>
      <c r="CY15" s="100"/>
      <c r="CZ15" s="101" t="s">
        <v>152</v>
      </c>
      <c r="DA15" s="103"/>
      <c r="DB15" s="103"/>
      <c r="DC15" s="103"/>
      <c r="DD15" s="103"/>
      <c r="DE15" s="103"/>
      <c r="DF15" s="100"/>
      <c r="DG15" s="100"/>
      <c r="DH15" s="100"/>
      <c r="DI15" s="100"/>
      <c r="DJ15" s="101" t="s">
        <v>152</v>
      </c>
      <c r="DK15" s="103"/>
      <c r="DL15" s="103"/>
      <c r="DM15" s="103"/>
      <c r="DN15" s="103"/>
      <c r="DO15" s="103"/>
      <c r="DP15" s="100"/>
      <c r="DQ15" s="100"/>
      <c r="DR15" s="100"/>
      <c r="DS15" s="100"/>
      <c r="DT15" s="101" t="s">
        <v>152</v>
      </c>
      <c r="DU15" s="103"/>
      <c r="DV15" s="103"/>
      <c r="DW15" s="103"/>
      <c r="DX15" s="103"/>
      <c r="DY15" s="103"/>
      <c r="DZ15" s="100"/>
      <c r="EA15" s="100"/>
      <c r="EB15" s="100"/>
      <c r="EC15" s="100"/>
      <c r="ED15" s="101" t="s">
        <v>152</v>
      </c>
      <c r="EE15" s="103"/>
      <c r="EF15" s="103"/>
      <c r="EG15" s="103"/>
      <c r="EH15" s="103"/>
      <c r="EI15" s="103"/>
      <c r="EJ15" s="100"/>
      <c r="EK15" s="100"/>
      <c r="EL15" s="100"/>
      <c r="EM15" s="100"/>
      <c r="EN15" s="101" t="s">
        <v>152</v>
      </c>
      <c r="EO15" s="103"/>
      <c r="EP15" s="103"/>
      <c r="EQ15" s="103"/>
      <c r="ER15" s="103"/>
      <c r="ES15" s="103"/>
      <c r="ET15" s="100"/>
      <c r="EU15" s="100"/>
      <c r="EV15" s="100"/>
      <c r="EW15" s="100"/>
      <c r="EX15" s="100"/>
      <c r="EY15" s="101" t="s">
        <v>152</v>
      </c>
      <c r="EZ15" s="103"/>
      <c r="FA15" s="103"/>
      <c r="FB15" s="103"/>
      <c r="FC15" s="103"/>
      <c r="FD15" s="103"/>
      <c r="FE15" s="100"/>
      <c r="FF15" s="100"/>
      <c r="FG15" s="100"/>
      <c r="FH15" s="100"/>
      <c r="FI15" s="101" t="s">
        <v>152</v>
      </c>
      <c r="FJ15" s="103"/>
      <c r="FK15" s="103"/>
      <c r="FL15" s="103"/>
      <c r="FM15" s="103"/>
      <c r="FN15" s="103"/>
      <c r="FO15" s="100"/>
      <c r="FP15" s="100"/>
      <c r="FQ15" s="100"/>
      <c r="FR15" s="100"/>
      <c r="FS15" s="101" t="s">
        <v>152</v>
      </c>
      <c r="FT15" s="103"/>
      <c r="FU15" s="103"/>
      <c r="FV15" s="103"/>
      <c r="FW15" s="103"/>
      <c r="FX15" s="103"/>
      <c r="FY15" s="100"/>
      <c r="FZ15" s="100"/>
      <c r="GA15" s="100"/>
      <c r="GB15" s="100"/>
      <c r="GC15" s="101" t="s">
        <v>152</v>
      </c>
      <c r="GD15" s="103"/>
      <c r="GE15" s="103"/>
      <c r="GF15" s="103"/>
      <c r="GG15" s="103"/>
      <c r="GH15" s="103"/>
      <c r="GI15" s="100"/>
      <c r="GJ15" s="100"/>
      <c r="GK15" s="100"/>
      <c r="GL15" s="100"/>
      <c r="GM15" s="101" t="s">
        <v>152</v>
      </c>
      <c r="GN15" s="103"/>
      <c r="GO15" s="103"/>
      <c r="GP15" s="103"/>
      <c r="GQ15" s="103"/>
      <c r="GR15" s="103"/>
      <c r="GS15" s="100"/>
      <c r="GT15" s="100"/>
      <c r="GU15" s="100"/>
      <c r="GV15" s="100"/>
      <c r="GW15" s="100"/>
      <c r="GX15" s="101" t="s">
        <v>152</v>
      </c>
      <c r="GY15" s="103"/>
      <c r="GZ15" s="103"/>
      <c r="HA15" s="103"/>
      <c r="HB15" s="103"/>
      <c r="HC15" s="103"/>
      <c r="HD15" s="100"/>
      <c r="HE15" s="100"/>
      <c r="HF15" s="100"/>
      <c r="HG15" s="100"/>
      <c r="HH15" s="101" t="s">
        <v>152</v>
      </c>
      <c r="HI15" s="103"/>
      <c r="HJ15" s="103"/>
      <c r="HK15" s="103"/>
      <c r="HL15" s="103"/>
      <c r="HM15" s="103"/>
      <c r="HN15" s="100"/>
      <c r="HO15" s="100"/>
      <c r="HP15" s="100"/>
      <c r="HQ15" s="100"/>
      <c r="HR15" s="101" t="s">
        <v>152</v>
      </c>
      <c r="HS15" s="103"/>
      <c r="HT15" s="103"/>
      <c r="HU15" s="103"/>
      <c r="HV15" s="103"/>
      <c r="HW15" s="103"/>
      <c r="HX15" s="100"/>
      <c r="HY15" s="100"/>
      <c r="HZ15" s="100"/>
      <c r="IA15" s="100"/>
      <c r="IB15" s="101" t="s">
        <v>152</v>
      </c>
      <c r="IC15" s="103"/>
      <c r="ID15" s="103"/>
      <c r="IE15" s="103"/>
      <c r="IF15" s="103"/>
      <c r="IG15" s="103"/>
      <c r="IH15" s="100"/>
      <c r="II15" s="100"/>
      <c r="IJ15" s="100"/>
      <c r="IK15" s="100"/>
      <c r="IL15" s="101" t="s">
        <v>152</v>
      </c>
      <c r="IM15" s="103"/>
      <c r="IN15" s="103"/>
      <c r="IO15" s="103"/>
      <c r="IP15" s="103"/>
      <c r="IQ15" s="103"/>
      <c r="IR15" s="100"/>
      <c r="IS15" s="100"/>
      <c r="IT15" s="100"/>
      <c r="IU15" s="100"/>
      <c r="IV15" s="100"/>
      <c r="IW15" s="101" t="s">
        <v>152</v>
      </c>
      <c r="IX15" s="103"/>
      <c r="IY15" s="103"/>
      <c r="IZ15" s="103"/>
      <c r="JA15" s="103"/>
      <c r="JB15" s="103"/>
      <c r="JC15" s="100"/>
      <c r="JD15" s="100"/>
      <c r="JE15" s="100"/>
      <c r="JF15" s="100"/>
      <c r="JG15" s="101" t="s">
        <v>152</v>
      </c>
      <c r="JH15" s="103"/>
      <c r="JI15" s="103"/>
      <c r="JJ15" s="103"/>
      <c r="JK15" s="103"/>
      <c r="JL15" s="103"/>
      <c r="JM15" s="100"/>
      <c r="JN15" s="100"/>
      <c r="JO15" s="100"/>
      <c r="JP15" s="100"/>
      <c r="JQ15" s="101" t="s">
        <v>152</v>
      </c>
      <c r="JR15" s="103"/>
      <c r="JS15" s="103"/>
      <c r="JT15" s="103"/>
      <c r="JU15" s="103"/>
      <c r="JV15" s="103"/>
      <c r="JW15" s="100"/>
      <c r="JX15" s="100"/>
      <c r="JY15" s="100"/>
      <c r="JZ15" s="100"/>
      <c r="KA15" s="101" t="s">
        <v>152</v>
      </c>
      <c r="KB15" s="103"/>
      <c r="KC15" s="103"/>
      <c r="KD15" s="103"/>
      <c r="KE15" s="103"/>
      <c r="KF15" s="103"/>
      <c r="KG15" s="100"/>
      <c r="KH15" s="100"/>
      <c r="KI15" s="100"/>
      <c r="KJ15" s="100"/>
      <c r="KK15" s="101" t="s">
        <v>152</v>
      </c>
      <c r="KL15" s="103"/>
      <c r="KM15" s="103"/>
      <c r="KN15" s="103"/>
      <c r="KO15" s="103"/>
      <c r="KP15" s="103"/>
      <c r="KQ15" s="100"/>
      <c r="KR15" s="100"/>
      <c r="KS15" s="100"/>
      <c r="KT15" s="100"/>
      <c r="KU15" s="100"/>
      <c r="KV15" s="101" t="s">
        <v>152</v>
      </c>
      <c r="KW15" s="103"/>
      <c r="KX15" s="103"/>
      <c r="KY15" s="103"/>
      <c r="KZ15" s="103"/>
      <c r="LA15" s="103"/>
      <c r="LB15" s="100"/>
      <c r="LC15" s="100"/>
      <c r="LD15" s="100"/>
      <c r="LE15" s="100"/>
      <c r="LF15" s="101" t="s">
        <v>152</v>
      </c>
      <c r="LG15" s="103"/>
      <c r="LH15" s="103"/>
      <c r="LI15" s="103"/>
      <c r="LJ15" s="103"/>
      <c r="LK15" s="103"/>
      <c r="LL15" s="100"/>
      <c r="LM15" s="100"/>
      <c r="LN15" s="100"/>
      <c r="LO15" s="100"/>
      <c r="LP15" s="101" t="s">
        <v>152</v>
      </c>
      <c r="LQ15" s="103"/>
      <c r="LR15" s="103"/>
      <c r="LS15" s="103"/>
      <c r="LT15" s="103"/>
      <c r="LU15" s="103"/>
      <c r="LV15" s="100"/>
      <c r="LW15" s="100"/>
      <c r="LX15" s="100"/>
      <c r="LY15" s="100"/>
      <c r="LZ15" s="101" t="s">
        <v>152</v>
      </c>
      <c r="MA15" s="103"/>
      <c r="MB15" s="103"/>
      <c r="MC15" s="103"/>
      <c r="MD15" s="103"/>
      <c r="ME15" s="103"/>
      <c r="MF15" s="100"/>
      <c r="MG15" s="100"/>
      <c r="MH15" s="100"/>
      <c r="MI15" s="100"/>
      <c r="MJ15" s="101" t="s">
        <v>152</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153</v>
      </c>
      <c r="C16" s="196"/>
      <c r="D16" s="100"/>
      <c r="E16" s="97">
        <f>E15+1</f>
        <v>2</v>
      </c>
      <c r="F16" s="196" t="s">
        <v>154</v>
      </c>
      <c r="G16" s="196"/>
      <c r="H16" s="102" t="s">
        <v>155</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156</v>
      </c>
      <c r="C17" s="196"/>
      <c r="D17" s="100"/>
      <c r="E17" s="97">
        <f t="shared" ref="E17" si="8">E16+1</f>
        <v>3</v>
      </c>
      <c r="F17" s="196" t="s">
        <v>157</v>
      </c>
      <c r="G17" s="196"/>
      <c r="H17" s="102" t="s">
        <v>158</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159</v>
      </c>
      <c r="AY17" s="106">
        <f>IF(AY7="-",NA(),AY7)</f>
        <v>103.1</v>
      </c>
      <c r="AZ17" s="106">
        <f t="shared" ref="AZ17:BC17" si="9">IF(AZ7="-",NA(),AZ7)</f>
        <v>104.8</v>
      </c>
      <c r="BA17" s="106">
        <f t="shared" si="9"/>
        <v>136.80000000000001</v>
      </c>
      <c r="BB17" s="106">
        <f t="shared" si="9"/>
        <v>95.8</v>
      </c>
      <c r="BC17" s="106">
        <f t="shared" si="9"/>
        <v>111.6</v>
      </c>
      <c r="BD17" s="100"/>
      <c r="BE17" s="100"/>
      <c r="BF17" s="100"/>
      <c r="BG17" s="100"/>
      <c r="BH17" s="100"/>
      <c r="BI17" s="105" t="s">
        <v>160</v>
      </c>
      <c r="BJ17" s="106">
        <f>IF(BJ7="-",NA(),BJ7)</f>
        <v>322.3</v>
      </c>
      <c r="BK17" s="106">
        <f t="shared" ref="BK17:BN17" si="10">IF(BK7="-",NA(),BK7)</f>
        <v>217.5</v>
      </c>
      <c r="BL17" s="106">
        <f t="shared" si="10"/>
        <v>291.39999999999998</v>
      </c>
      <c r="BM17" s="106">
        <f t="shared" si="10"/>
        <v>141.30000000000001</v>
      </c>
      <c r="BN17" s="106">
        <f t="shared" si="10"/>
        <v>246.1</v>
      </c>
      <c r="BO17" s="100"/>
      <c r="BP17" s="100"/>
      <c r="BQ17" s="100"/>
      <c r="BR17" s="100"/>
      <c r="BS17" s="100"/>
      <c r="BT17" s="105" t="s">
        <v>160</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160</v>
      </c>
      <c r="CF17" s="106">
        <f>IF(CF7="-",NA(),CF7)</f>
        <v>21440</v>
      </c>
      <c r="CG17" s="106">
        <f t="shared" ref="CG17:CJ17" si="12">IF(CG7="-",NA(),CG7)</f>
        <v>21175.1</v>
      </c>
      <c r="CH17" s="106">
        <f t="shared" si="12"/>
        <v>16214.1</v>
      </c>
      <c r="CI17" s="106">
        <f t="shared" si="12"/>
        <v>25522.3</v>
      </c>
      <c r="CJ17" s="106">
        <f t="shared" si="12"/>
        <v>20073.099999999999</v>
      </c>
      <c r="CK17" s="100"/>
      <c r="CL17" s="100"/>
      <c r="CM17" s="100"/>
      <c r="CN17" s="100"/>
      <c r="CO17" s="105" t="s">
        <v>160</v>
      </c>
      <c r="CP17" s="107">
        <f>IF(CP7="-",NA(),CP7)</f>
        <v>288853</v>
      </c>
      <c r="CQ17" s="107">
        <f t="shared" ref="CQ17:CT17" si="13">IF(CQ7="-",NA(),CQ7)</f>
        <v>179769</v>
      </c>
      <c r="CR17" s="107">
        <f t="shared" si="13"/>
        <v>279696</v>
      </c>
      <c r="CS17" s="107">
        <f t="shared" si="13"/>
        <v>132616</v>
      </c>
      <c r="CT17" s="107">
        <f t="shared" si="13"/>
        <v>104901</v>
      </c>
      <c r="CU17" s="100"/>
      <c r="CV17" s="100"/>
      <c r="CW17" s="100"/>
      <c r="CX17" s="100"/>
      <c r="CY17" s="100"/>
      <c r="CZ17" s="105" t="s">
        <v>160</v>
      </c>
      <c r="DA17" s="106">
        <f>IF(DA7="-",NA(),DA7)</f>
        <v>18.8</v>
      </c>
      <c r="DB17" s="106">
        <f t="shared" ref="DB17:DE17" si="14">IF(DB7="-",NA(),DB7)</f>
        <v>16.2</v>
      </c>
      <c r="DC17" s="106">
        <f t="shared" si="14"/>
        <v>17.600000000000001</v>
      </c>
      <c r="DD17" s="106">
        <f t="shared" si="14"/>
        <v>17.600000000000001</v>
      </c>
      <c r="DE17" s="106">
        <f t="shared" si="14"/>
        <v>16.100000000000001</v>
      </c>
      <c r="DF17" s="100"/>
      <c r="DG17" s="100"/>
      <c r="DH17" s="100"/>
      <c r="DI17" s="100"/>
      <c r="DJ17" s="105" t="s">
        <v>160</v>
      </c>
      <c r="DK17" s="106">
        <f>IF(DK7="-",NA(),DK7)</f>
        <v>40.200000000000003</v>
      </c>
      <c r="DL17" s="106">
        <f t="shared" ref="DL17:DO17" si="15">IF(DL7="-",NA(),DL7)</f>
        <v>47</v>
      </c>
      <c r="DM17" s="106">
        <f t="shared" si="15"/>
        <v>51.3</v>
      </c>
      <c r="DN17" s="106">
        <f t="shared" si="15"/>
        <v>48.5</v>
      </c>
      <c r="DO17" s="106">
        <f t="shared" si="15"/>
        <v>48.5</v>
      </c>
      <c r="DP17" s="100"/>
      <c r="DQ17" s="100"/>
      <c r="DR17" s="100"/>
      <c r="DS17" s="100"/>
      <c r="DT17" s="105" t="s">
        <v>160</v>
      </c>
      <c r="DU17" s="106">
        <f>IF(DU7="-",NA(),DU7)</f>
        <v>106.5</v>
      </c>
      <c r="DV17" s="106">
        <f t="shared" ref="DV17:DY17" si="16">IF(DV7="-",NA(),DV7)</f>
        <v>86.8</v>
      </c>
      <c r="DW17" s="106">
        <f t="shared" si="16"/>
        <v>46.6</v>
      </c>
      <c r="DX17" s="106">
        <f t="shared" si="16"/>
        <v>13.1</v>
      </c>
      <c r="DY17" s="106">
        <f t="shared" si="16"/>
        <v>0</v>
      </c>
      <c r="DZ17" s="100"/>
      <c r="EA17" s="100"/>
      <c r="EB17" s="100"/>
      <c r="EC17" s="100"/>
      <c r="ED17" s="105" t="s">
        <v>160</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160</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160</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160</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161</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160</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160</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159</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160</v>
      </c>
      <c r="IX17" s="106">
        <f>IF(IX7="-",NA(),IX7)</f>
        <v>18.8</v>
      </c>
      <c r="IY17" s="106">
        <f t="shared" ref="IY17:JB17" si="29">IF(IY7="-",NA(),IY7)</f>
        <v>16.2</v>
      </c>
      <c r="IZ17" s="106">
        <f t="shared" si="29"/>
        <v>17.600000000000001</v>
      </c>
      <c r="JA17" s="106">
        <f t="shared" si="29"/>
        <v>17.600000000000001</v>
      </c>
      <c r="JB17" s="106">
        <f t="shared" si="29"/>
        <v>16.100000000000001</v>
      </c>
      <c r="JC17" s="100"/>
      <c r="JD17" s="100"/>
      <c r="JE17" s="100"/>
      <c r="JF17" s="100"/>
      <c r="JG17" s="105" t="s">
        <v>161</v>
      </c>
      <c r="JH17" s="106">
        <f>IF(JH7="-",NA(),JH7)</f>
        <v>40.200000000000003</v>
      </c>
      <c r="JI17" s="106">
        <f t="shared" ref="JI17:JL17" si="30">IF(JI7="-",NA(),JI7)</f>
        <v>47</v>
      </c>
      <c r="JJ17" s="106">
        <f t="shared" si="30"/>
        <v>51.3</v>
      </c>
      <c r="JK17" s="106">
        <f t="shared" si="30"/>
        <v>48.5</v>
      </c>
      <c r="JL17" s="106">
        <f t="shared" si="30"/>
        <v>48.5</v>
      </c>
      <c r="JM17" s="100"/>
      <c r="JN17" s="100"/>
      <c r="JO17" s="100"/>
      <c r="JP17" s="100"/>
      <c r="JQ17" s="105" t="s">
        <v>160</v>
      </c>
      <c r="JR17" s="106">
        <f>IF(JR7="-",NA(),JR7)</f>
        <v>106.5</v>
      </c>
      <c r="JS17" s="106">
        <f t="shared" ref="JS17:JV17" si="31">IF(JS7="-",NA(),JS7)</f>
        <v>86.8</v>
      </c>
      <c r="JT17" s="106">
        <f t="shared" si="31"/>
        <v>46.6</v>
      </c>
      <c r="JU17" s="106">
        <f t="shared" si="31"/>
        <v>13.1</v>
      </c>
      <c r="JV17" s="106">
        <f t="shared" si="31"/>
        <v>0</v>
      </c>
      <c r="JW17" s="100"/>
      <c r="JX17" s="100"/>
      <c r="JY17" s="100"/>
      <c r="JZ17" s="100"/>
      <c r="KA17" s="105" t="s">
        <v>160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160</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160</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160</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160</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160</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160</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162</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163</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164</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163</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163</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163</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163</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163</v>
      </c>
      <c r="DK18" s="106">
        <f>IF(DP7="-",NA(),DP7)</f>
        <v>14.6</v>
      </c>
      <c r="DL18" s="106">
        <f t="shared" ref="DL18:DO18" si="45">IF(DQ7="-",NA(),DQ7)</f>
        <v>17.5</v>
      </c>
      <c r="DM18" s="106">
        <f t="shared" si="45"/>
        <v>14.4</v>
      </c>
      <c r="DN18" s="106">
        <f t="shared" si="45"/>
        <v>11.8</v>
      </c>
      <c r="DO18" s="106">
        <f t="shared" si="45"/>
        <v>14.2</v>
      </c>
      <c r="DP18" s="100"/>
      <c r="DQ18" s="100"/>
      <c r="DR18" s="100"/>
      <c r="DS18" s="100"/>
      <c r="DT18" s="105" t="s">
        <v>163</v>
      </c>
      <c r="DU18" s="106">
        <f>IF(DZ7="-",NA(),DZ7)</f>
        <v>109.9</v>
      </c>
      <c r="DV18" s="106">
        <f t="shared" ref="DV18:DY18" si="46">IF(EA7="-",NA(),EA7)</f>
        <v>107.3</v>
      </c>
      <c r="DW18" s="106">
        <f t="shared" si="46"/>
        <v>104.1</v>
      </c>
      <c r="DX18" s="106">
        <f t="shared" si="46"/>
        <v>136</v>
      </c>
      <c r="DY18" s="106">
        <f t="shared" si="46"/>
        <v>133.5</v>
      </c>
      <c r="DZ18" s="100"/>
      <c r="EA18" s="100"/>
      <c r="EB18" s="100"/>
      <c r="EC18" s="100"/>
      <c r="ED18" s="105" t="s">
        <v>163</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163</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163</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163</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163</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163</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163</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163</v>
      </c>
      <c r="IX18" s="106">
        <f>IF(OR(NOT($IX$8),JC7="-"),NA(),JC7)</f>
        <v>18.5</v>
      </c>
      <c r="IY18" s="106">
        <f>IF(OR(NOT($IX$8),JD7="-"),NA(),JD7)</f>
        <v>16.100000000000001</v>
      </c>
      <c r="IZ18" s="106">
        <f>IF(OR(NOT($IX$8),JE7="-"),NA(),JE7)</f>
        <v>19.600000000000001</v>
      </c>
      <c r="JA18" s="106">
        <f>IF(OR(NOT($IX$8),JF7="-"),NA(),JF7)</f>
        <v>17.899999999999999</v>
      </c>
      <c r="JB18" s="106">
        <f>IF(OR(NOT($IX$8),JG7="-"),NA(),JG7)</f>
        <v>16.399999999999999</v>
      </c>
      <c r="JC18" s="100"/>
      <c r="JD18" s="100"/>
      <c r="JE18" s="100"/>
      <c r="JF18" s="100"/>
      <c r="JG18" s="105" t="s">
        <v>163</v>
      </c>
      <c r="JH18" s="106">
        <f>IF(OR(NOT($JH$8),JM7="-"),NA(),JM7)</f>
        <v>46.6</v>
      </c>
      <c r="JI18" s="106">
        <f>IF(OR(NOT($JH$8),JN7="-"),NA(),JN7)</f>
        <v>48.3</v>
      </c>
      <c r="JJ18" s="106">
        <f>IF(OR(NOT($JH$8),JO7="-"),NA(),JO7)</f>
        <v>48.2</v>
      </c>
      <c r="JK18" s="106">
        <f>IF(OR(NOT($JH$8),JP7="-"),NA(),JP7)</f>
        <v>34.5</v>
      </c>
      <c r="JL18" s="106">
        <f>IF(OR(NOT($JH$8),JQ7="-"),NA(),JQ7)</f>
        <v>45.8</v>
      </c>
      <c r="JM18" s="100"/>
      <c r="JN18" s="100"/>
      <c r="JO18" s="100"/>
      <c r="JP18" s="100"/>
      <c r="JQ18" s="105" t="s">
        <v>163</v>
      </c>
      <c r="JR18" s="106">
        <f>IF(OR(NOT($JR$8),JW7="-"),NA(),JW7)</f>
        <v>146.19999999999999</v>
      </c>
      <c r="JS18" s="106">
        <f>IF(OR(NOT($JR$8),JX7="-"),NA(),JX7)</f>
        <v>137.1</v>
      </c>
      <c r="JT18" s="106">
        <f>IF(OR(NOT($JR$8),JY7="-"),NA(),JY7)</f>
        <v>83.3</v>
      </c>
      <c r="JU18" s="106">
        <f>IF(OR(NOT($JR$8),JZ7="-"),NA(),JZ7)</f>
        <v>61.6</v>
      </c>
      <c r="JV18" s="106">
        <f>IF(OR(NOT($JR$8),KA7="-"),NA(),KA7)</f>
        <v>64.400000000000006</v>
      </c>
      <c r="JW18" s="100"/>
      <c r="JX18" s="100"/>
      <c r="JY18" s="100"/>
      <c r="JZ18" s="100"/>
      <c r="KA18" s="105" t="s">
        <v>163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163</v>
      </c>
      <c r="KL18" s="106">
        <f>IF(OR(NOT($KL$8),KQ7="-"),NA(),KQ7)</f>
        <v>98.4</v>
      </c>
      <c r="KM18" s="106">
        <f>IF(OR(NOT($KL$8),KR7="-"),NA(),KR7)</f>
        <v>98.4</v>
      </c>
      <c r="KN18" s="106">
        <f>IF(OR(NOT($KL$8),KS7="-"),NA(),KS7)</f>
        <v>99.1</v>
      </c>
      <c r="KO18" s="106">
        <f>IF(OR(NOT($KL$8),KT7="-"),NA(),KT7)</f>
        <v>98.8</v>
      </c>
      <c r="KP18" s="106">
        <f>IF(OR(NOT($KL$8),KU7="-"),NA(),KU7)</f>
        <v>94.9</v>
      </c>
      <c r="KQ18" s="100"/>
      <c r="KR18" s="100"/>
      <c r="KS18" s="100"/>
      <c r="KT18" s="100"/>
      <c r="KU18" s="100"/>
      <c r="KV18" s="105" t="s">
        <v>163</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163</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165</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163</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146</v>
      </c>
      <c r="AY19" s="106">
        <f>$BI$7</f>
        <v>100</v>
      </c>
      <c r="AZ19" s="106">
        <f t="shared" ref="AZ19:BC19" si="49">$BI$7</f>
        <v>100</v>
      </c>
      <c r="BA19" s="106">
        <f t="shared" si="49"/>
        <v>100</v>
      </c>
      <c r="BB19" s="106">
        <f t="shared" si="49"/>
        <v>100</v>
      </c>
      <c r="BC19" s="106">
        <f t="shared" si="49"/>
        <v>100</v>
      </c>
      <c r="BD19" s="100"/>
      <c r="BE19" s="100"/>
      <c r="BF19" s="100"/>
      <c r="BG19" s="100"/>
      <c r="BH19" s="100"/>
      <c r="BI19" s="108" t="s">
        <v>146</v>
      </c>
      <c r="BJ19" s="106">
        <f>$BT$7</f>
        <v>100</v>
      </c>
      <c r="BK19" s="106">
        <f>$BT$7</f>
        <v>100</v>
      </c>
      <c r="BL19" s="106">
        <f>$BT$7</f>
        <v>100</v>
      </c>
      <c r="BM19" s="106">
        <f>$BT$7</f>
        <v>100</v>
      </c>
      <c r="BN19" s="106">
        <f>$BT$7</f>
        <v>100</v>
      </c>
      <c r="BO19" s="100"/>
      <c r="BP19" s="100"/>
      <c r="BQ19" s="100"/>
      <c r="BR19" s="100"/>
      <c r="BS19" s="100"/>
      <c r="BT19" s="108" t="s">
        <v>146</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167</v>
      </c>
      <c r="C20" s="196"/>
      <c r="D20" s="100"/>
    </row>
    <row r="21" spans="1:374" x14ac:dyDescent="0.15">
      <c r="A21" s="97">
        <f t="shared" si="7"/>
        <v>7</v>
      </c>
      <c r="B21" s="196" t="s">
        <v>168</v>
      </c>
      <c r="C21" s="196"/>
      <c r="D21" s="100"/>
    </row>
    <row r="22" spans="1:374" x14ac:dyDescent="0.15">
      <c r="A22" s="97">
        <f t="shared" si="7"/>
        <v>8</v>
      </c>
      <c r="B22" s="196" t="s">
        <v>169</v>
      </c>
      <c r="C22" s="196"/>
      <c r="D22" s="100"/>
      <c r="E22" s="198" t="s">
        <v>170</v>
      </c>
      <c r="F22" s="199"/>
      <c r="G22" s="199"/>
      <c r="H22" s="199"/>
      <c r="I22" s="200"/>
    </row>
    <row r="23" spans="1:374" x14ac:dyDescent="0.15">
      <c r="A23" s="97">
        <f t="shared" si="7"/>
        <v>9</v>
      </c>
      <c r="B23" s="196" t="s">
        <v>171</v>
      </c>
      <c r="C23" s="196"/>
      <c r="D23" s="100"/>
      <c r="E23" s="201"/>
      <c r="F23" s="202"/>
      <c r="G23" s="202"/>
      <c r="H23" s="202"/>
      <c r="I23" s="203"/>
    </row>
    <row r="24" spans="1:374" x14ac:dyDescent="0.15">
      <c r="A24" s="97">
        <f t="shared" si="7"/>
        <v>10</v>
      </c>
      <c r="B24" s="196" t="s">
        <v>172</v>
      </c>
      <c r="C24" s="196"/>
      <c r="D24" s="100"/>
      <c r="E24" s="201"/>
      <c r="F24" s="202"/>
      <c r="G24" s="202"/>
      <c r="H24" s="202"/>
      <c r="I24" s="203"/>
    </row>
    <row r="25" spans="1:374" x14ac:dyDescent="0.15">
      <c r="A25" s="97">
        <f t="shared" si="7"/>
        <v>11</v>
      </c>
      <c r="B25" s="196" t="s">
        <v>173</v>
      </c>
      <c r="C25" s="196"/>
      <c r="D25" s="100"/>
      <c r="E25" s="201"/>
      <c r="F25" s="202"/>
      <c r="G25" s="202"/>
      <c r="H25" s="202"/>
      <c r="I25" s="203"/>
    </row>
    <row r="26" spans="1:374" x14ac:dyDescent="0.15">
      <c r="A26" s="97">
        <f t="shared" si="7"/>
        <v>12</v>
      </c>
      <c r="B26" s="196" t="s">
        <v>174</v>
      </c>
      <c r="C26" s="196"/>
      <c r="D26" s="100"/>
      <c r="E26" s="201"/>
      <c r="F26" s="202"/>
      <c r="G26" s="202"/>
      <c r="H26" s="202"/>
      <c r="I26" s="203"/>
    </row>
    <row r="27" spans="1:374" x14ac:dyDescent="0.15">
      <c r="A27" s="97">
        <f t="shared" si="7"/>
        <v>13</v>
      </c>
      <c r="B27" s="196" t="s">
        <v>175</v>
      </c>
      <c r="C27" s="196"/>
      <c r="D27" s="100"/>
      <c r="E27" s="201"/>
      <c r="F27" s="202"/>
      <c r="G27" s="202"/>
      <c r="H27" s="202"/>
      <c r="I27" s="203"/>
    </row>
    <row r="28" spans="1:374" x14ac:dyDescent="0.15">
      <c r="A28" s="97">
        <f t="shared" si="7"/>
        <v>14</v>
      </c>
      <c r="B28" s="196" t="s">
        <v>176</v>
      </c>
      <c r="C28" s="196"/>
      <c r="D28" s="100"/>
      <c r="E28" s="201"/>
      <c r="F28" s="202"/>
      <c r="G28" s="202"/>
      <c r="H28" s="202"/>
      <c r="I28" s="203"/>
    </row>
    <row r="29" spans="1:374" x14ac:dyDescent="0.15">
      <c r="A29" s="97">
        <f t="shared" si="7"/>
        <v>15</v>
      </c>
      <c r="B29" s="196" t="s">
        <v>177</v>
      </c>
      <c r="C29" s="196"/>
      <c r="D29" s="100"/>
      <c r="E29" s="201"/>
      <c r="F29" s="202"/>
      <c r="G29" s="202"/>
      <c r="H29" s="202"/>
      <c r="I29" s="203"/>
    </row>
    <row r="30" spans="1:374" x14ac:dyDescent="0.15">
      <c r="A30" s="97">
        <f t="shared" si="7"/>
        <v>16</v>
      </c>
      <c r="B30" s="196" t="s">
        <v>178</v>
      </c>
      <c r="C30" s="196"/>
      <c r="D30" s="100"/>
      <c r="E30" s="201"/>
      <c r="F30" s="202"/>
      <c r="G30" s="202"/>
      <c r="H30" s="202"/>
      <c r="I30" s="203"/>
    </row>
    <row r="31" spans="1:374" x14ac:dyDescent="0.15">
      <c r="A31" s="97">
        <f t="shared" si="7"/>
        <v>17</v>
      </c>
      <c r="B31" s="196" t="s">
        <v>179</v>
      </c>
      <c r="C31" s="196"/>
      <c r="D31" s="100"/>
      <c r="E31" s="201"/>
      <c r="F31" s="202"/>
      <c r="G31" s="202"/>
      <c r="H31" s="202"/>
      <c r="I31" s="203"/>
    </row>
    <row r="32" spans="1:374" x14ac:dyDescent="0.15">
      <c r="A32" s="97">
        <f t="shared" si="7"/>
        <v>18</v>
      </c>
      <c r="B32" s="196" t="s">
        <v>180</v>
      </c>
      <c r="C32" s="196"/>
      <c r="D32" s="100"/>
      <c r="E32" s="201"/>
      <c r="F32" s="202"/>
      <c r="G32" s="202"/>
      <c r="H32" s="202"/>
      <c r="I32" s="203"/>
    </row>
    <row r="33" spans="1:16" x14ac:dyDescent="0.15">
      <c r="A33" s="97">
        <f t="shared" si="7"/>
        <v>19</v>
      </c>
      <c r="B33" s="196" t="s">
        <v>181</v>
      </c>
      <c r="C33" s="196"/>
      <c r="D33" s="100"/>
      <c r="E33" s="201"/>
      <c r="F33" s="202"/>
      <c r="G33" s="202"/>
      <c r="H33" s="202"/>
      <c r="I33" s="203"/>
    </row>
    <row r="34" spans="1:16" x14ac:dyDescent="0.15">
      <c r="A34" s="97">
        <f t="shared" si="7"/>
        <v>20</v>
      </c>
      <c r="B34" s="196" t="s">
        <v>182</v>
      </c>
      <c r="C34" s="196"/>
      <c r="D34" s="100"/>
      <c r="E34" s="201"/>
      <c r="F34" s="202"/>
      <c r="G34" s="202"/>
      <c r="H34" s="202"/>
      <c r="I34" s="203"/>
    </row>
    <row r="35" spans="1:16" ht="25.5" customHeight="1" x14ac:dyDescent="0.15">
      <c r="E35" s="204"/>
      <c r="F35" s="205"/>
      <c r="G35" s="205"/>
      <c r="H35" s="205"/>
      <c r="I35" s="206"/>
    </row>
    <row r="36" spans="1:16" x14ac:dyDescent="0.15">
      <c r="A36" t="s">
        <v>183</v>
      </c>
      <c r="B36" t="s">
        <v>184</v>
      </c>
    </row>
    <row r="37" spans="1:16" x14ac:dyDescent="0.15">
      <c r="A37" t="s">
        <v>185</v>
      </c>
      <c r="B37" t="s">
        <v>186</v>
      </c>
      <c r="L37" s="198" t="s">
        <v>170</v>
      </c>
      <c r="M37" s="199"/>
      <c r="N37" s="199"/>
      <c r="O37" s="199"/>
      <c r="P37" s="200"/>
    </row>
    <row r="38" spans="1:16" x14ac:dyDescent="0.15">
      <c r="A38" t="s">
        <v>187</v>
      </c>
      <c r="B38" t="s">
        <v>188</v>
      </c>
      <c r="L38" s="201"/>
      <c r="M38" s="202"/>
      <c r="N38" s="202"/>
      <c r="O38" s="202"/>
      <c r="P38" s="203"/>
    </row>
    <row r="39" spans="1:16" x14ac:dyDescent="0.15">
      <c r="A39" t="s">
        <v>189</v>
      </c>
      <c r="B39" t="s">
        <v>190</v>
      </c>
      <c r="L39" s="201"/>
      <c r="M39" s="202"/>
      <c r="N39" s="202"/>
      <c r="O39" s="202"/>
      <c r="P39" s="203"/>
    </row>
    <row r="40" spans="1:16" x14ac:dyDescent="0.15">
      <c r="A40" t="s">
        <v>191</v>
      </c>
      <c r="B40" t="s">
        <v>192</v>
      </c>
      <c r="L40" s="201"/>
      <c r="M40" s="202"/>
      <c r="N40" s="202"/>
      <c r="O40" s="202"/>
      <c r="P40" s="203"/>
    </row>
    <row r="41" spans="1:16" x14ac:dyDescent="0.15">
      <c r="A41" t="s">
        <v>193</v>
      </c>
      <c r="B41" t="s">
        <v>194</v>
      </c>
      <c r="L41" s="201"/>
      <c r="M41" s="202"/>
      <c r="N41" s="202"/>
      <c r="O41" s="202"/>
      <c r="P41" s="203"/>
    </row>
    <row r="42" spans="1:16" x14ac:dyDescent="0.15">
      <c r="A42" t="s">
        <v>195</v>
      </c>
      <c r="B42" t="s">
        <v>196</v>
      </c>
      <c r="L42" s="201"/>
      <c r="M42" s="202"/>
      <c r="N42" s="202"/>
      <c r="O42" s="202"/>
      <c r="P42" s="203"/>
    </row>
    <row r="43" spans="1:16" x14ac:dyDescent="0.15">
      <c r="A43" t="s">
        <v>197</v>
      </c>
      <c r="B43" t="s">
        <v>198</v>
      </c>
      <c r="L43" s="201"/>
      <c r="M43" s="202"/>
      <c r="N43" s="202"/>
      <c r="O43" s="202"/>
      <c r="P43" s="203"/>
    </row>
    <row r="44" spans="1:16" x14ac:dyDescent="0.15">
      <c r="A44" t="s">
        <v>199</v>
      </c>
      <c r="B44" t="s">
        <v>200</v>
      </c>
      <c r="L44" s="201"/>
      <c r="M44" s="202"/>
      <c r="N44" s="202"/>
      <c r="O44" s="202"/>
      <c r="P44" s="203"/>
    </row>
    <row r="45" spans="1:16" x14ac:dyDescent="0.15">
      <c r="A45" t="s">
        <v>201</v>
      </c>
      <c r="B45" t="s">
        <v>202</v>
      </c>
      <c r="L45" s="201"/>
      <c r="M45" s="202"/>
      <c r="N45" s="202"/>
      <c r="O45" s="202"/>
      <c r="P45" s="203"/>
    </row>
    <row r="46" spans="1:16" x14ac:dyDescent="0.15">
      <c r="A46" t="s">
        <v>203</v>
      </c>
      <c r="B46" t="s">
        <v>204</v>
      </c>
      <c r="L46" s="201"/>
      <c r="M46" s="202"/>
      <c r="N46" s="202"/>
      <c r="O46" s="202"/>
      <c r="P46" s="203"/>
    </row>
    <row r="47" spans="1:16" x14ac:dyDescent="0.15">
      <c r="A47" t="s">
        <v>205</v>
      </c>
      <c r="B47" t="s">
        <v>206</v>
      </c>
      <c r="L47" s="201"/>
      <c r="M47" s="202"/>
      <c r="N47" s="202"/>
      <c r="O47" s="202"/>
      <c r="P47" s="203"/>
    </row>
    <row r="48" spans="1:16" x14ac:dyDescent="0.15">
      <c r="A48" t="s">
        <v>207</v>
      </c>
      <c r="B48" t="s">
        <v>208</v>
      </c>
      <c r="L48" s="201"/>
      <c r="M48" s="202"/>
      <c r="N48" s="202"/>
      <c r="O48" s="202"/>
      <c r="P48" s="203"/>
    </row>
    <row r="49" spans="1:16" x14ac:dyDescent="0.15">
      <c r="A49" t="s">
        <v>209</v>
      </c>
      <c r="B49" t="s">
        <v>210</v>
      </c>
      <c r="L49" s="201"/>
      <c r="M49" s="202"/>
      <c r="N49" s="202"/>
      <c r="O49" s="202"/>
      <c r="P49" s="203"/>
    </row>
    <row r="50" spans="1:16" ht="26.25" customHeight="1" x14ac:dyDescent="0.15">
      <c r="A50" t="s">
        <v>211</v>
      </c>
      <c r="B50" t="s">
        <v>212</v>
      </c>
      <c r="L50" s="204"/>
      <c r="M50" s="205"/>
      <c r="N50" s="205"/>
      <c r="O50" s="205"/>
      <c r="P50" s="206"/>
    </row>
    <row r="51" spans="1:16" x14ac:dyDescent="0.15">
      <c r="A51" t="s">
        <v>213</v>
      </c>
      <c r="B51" t="s">
        <v>214</v>
      </c>
    </row>
    <row r="52" spans="1:16" x14ac:dyDescent="0.15">
      <c r="A52" t="s">
        <v>215</v>
      </c>
      <c r="B52" t="s">
        <v>216</v>
      </c>
    </row>
    <row r="53" spans="1:16" x14ac:dyDescent="0.15">
      <c r="A53" t="s">
        <v>217</v>
      </c>
      <c r="B53" t="s">
        <v>218</v>
      </c>
    </row>
    <row r="54" spans="1:16" x14ac:dyDescent="0.15">
      <c r="A54" t="s">
        <v>219</v>
      </c>
      <c r="B54" t="s">
        <v>220</v>
      </c>
    </row>
    <row r="55" spans="1:16" x14ac:dyDescent="0.15">
      <c r="A55" t="s">
        <v>221</v>
      </c>
      <c r="B55" t="s">
        <v>222</v>
      </c>
    </row>
    <row r="56" spans="1:16" x14ac:dyDescent="0.15">
      <c r="A56" t="s">
        <v>223</v>
      </c>
      <c r="B56" t="s">
        <v>224</v>
      </c>
    </row>
    <row r="57" spans="1:16" x14ac:dyDescent="0.15">
      <c r="A57" t="s">
        <v>225</v>
      </c>
      <c r="B57" t="s">
        <v>226</v>
      </c>
    </row>
    <row r="58" spans="1:16" x14ac:dyDescent="0.15">
      <c r="A58" t="s">
        <v>227</v>
      </c>
      <c r="B58" t="s">
        <v>228</v>
      </c>
    </row>
    <row r="59" spans="1:16" x14ac:dyDescent="0.15">
      <c r="A59" t="s">
        <v>229</v>
      </c>
      <c r="B59" t="s">
        <v>230</v>
      </c>
    </row>
    <row r="60" spans="1:16" x14ac:dyDescent="0.15">
      <c r="A60" t="s">
        <v>231</v>
      </c>
      <c r="B60" t="s">
        <v>232</v>
      </c>
    </row>
    <row r="61" spans="1:16" x14ac:dyDescent="0.15">
      <c r="A61" t="s">
        <v>233</v>
      </c>
      <c r="B61" t="s">
        <v>234</v>
      </c>
    </row>
    <row r="62" spans="1:16" x14ac:dyDescent="0.15">
      <c r="A62" t="s">
        <v>235</v>
      </c>
      <c r="B62" t="s">
        <v>236</v>
      </c>
    </row>
    <row r="63" spans="1:16" x14ac:dyDescent="0.15">
      <c r="A63" t="s">
        <v>237</v>
      </c>
      <c r="B63" t="s">
        <v>238</v>
      </c>
    </row>
    <row r="64" spans="1:16" x14ac:dyDescent="0.15">
      <c r="A64" t="s">
        <v>239</v>
      </c>
      <c r="B64" t="s">
        <v>240</v>
      </c>
    </row>
    <row r="65" spans="1:2" x14ac:dyDescent="0.15">
      <c r="A65" t="s">
        <v>241</v>
      </c>
      <c r="B65" t="s">
        <v>242</v>
      </c>
    </row>
    <row r="66" spans="1:2" x14ac:dyDescent="0.15">
      <c r="A66" t="s">
        <v>243</v>
      </c>
      <c r="B66" t="s">
        <v>244</v>
      </c>
    </row>
    <row r="67" spans="1:2" x14ac:dyDescent="0.15">
      <c r="A67" t="s">
        <v>245</v>
      </c>
      <c r="B67" t="s">
        <v>244</v>
      </c>
    </row>
    <row r="68" spans="1:2" x14ac:dyDescent="0.15">
      <c r="A68" t="s">
        <v>246</v>
      </c>
      <c r="B68" t="s">
        <v>244</v>
      </c>
    </row>
    <row r="69" spans="1:2" x14ac:dyDescent="0.15">
      <c r="A69" t="s">
        <v>247</v>
      </c>
      <c r="B69" t="s">
        <v>244</v>
      </c>
    </row>
    <row r="70" spans="1:2" x14ac:dyDescent="0.15">
      <c r="A70" t="s">
        <v>248</v>
      </c>
      <c r="B70" t="s">
        <v>244</v>
      </c>
    </row>
    <row r="71" spans="1:2" x14ac:dyDescent="0.15">
      <c r="A71" t="s">
        <v>249</v>
      </c>
      <c r="B71" t="s">
        <v>244</v>
      </c>
    </row>
    <row r="72" spans="1:2" x14ac:dyDescent="0.15">
      <c r="A72" t="s">
        <v>250</v>
      </c>
      <c r="B72" t="s">
        <v>244</v>
      </c>
    </row>
    <row r="73" spans="1:2" x14ac:dyDescent="0.15">
      <c r="A73" t="s">
        <v>251</v>
      </c>
      <c r="B73" t="s">
        <v>244</v>
      </c>
    </row>
    <row r="74" spans="1:2" x14ac:dyDescent="0.15">
      <c r="A74" t="s">
        <v>252</v>
      </c>
      <c r="B74" t="s">
        <v>244</v>
      </c>
    </row>
    <row r="75" spans="1:2" x14ac:dyDescent="0.15">
      <c r="A75" t="s">
        <v>253</v>
      </c>
      <c r="B75" t="s">
        <v>244</v>
      </c>
    </row>
    <row r="76" spans="1:2" x14ac:dyDescent="0.15">
      <c r="A76" t="s">
        <v>254</v>
      </c>
      <c r="B76" t="s">
        <v>244</v>
      </c>
    </row>
    <row r="77" spans="1:2" x14ac:dyDescent="0.15">
      <c r="A77" t="s">
        <v>255</v>
      </c>
      <c r="B77" t="s">
        <v>244</v>
      </c>
    </row>
    <row r="78" spans="1:2" x14ac:dyDescent="0.15">
      <c r="A78" t="s">
        <v>256</v>
      </c>
      <c r="B78" t="s">
        <v>244</v>
      </c>
    </row>
    <row r="79" spans="1:2" x14ac:dyDescent="0.15">
      <c r="A79" t="s">
        <v>257</v>
      </c>
      <c r="B79" t="s">
        <v>244</v>
      </c>
    </row>
    <row r="80" spans="1:2" x14ac:dyDescent="0.15">
      <c r="A80" t="s">
        <v>258</v>
      </c>
      <c r="B80" t="s">
        <v>244</v>
      </c>
    </row>
    <row r="81" spans="1:2" x14ac:dyDescent="0.15">
      <c r="A81" t="s">
        <v>259</v>
      </c>
      <c r="B81" t="s">
        <v>244</v>
      </c>
    </row>
    <row r="82" spans="1:2" x14ac:dyDescent="0.15">
      <c r="A82" t="s">
        <v>260</v>
      </c>
      <c r="B82" t="s">
        <v>244</v>
      </c>
    </row>
    <row r="83" spans="1:2" x14ac:dyDescent="0.15">
      <c r="A83" t="s">
        <v>261</v>
      </c>
      <c r="B83" t="s">
        <v>244</v>
      </c>
    </row>
    <row r="84" spans="1:2" x14ac:dyDescent="0.15">
      <c r="A84" t="s">
        <v>262</v>
      </c>
      <c r="B84" t="s">
        <v>244</v>
      </c>
    </row>
    <row r="85" spans="1:2" x14ac:dyDescent="0.15">
      <c r="A85" t="s">
        <v>263</v>
      </c>
      <c r="B85" t="s">
        <v>244</v>
      </c>
    </row>
    <row r="86" spans="1:2" x14ac:dyDescent="0.15">
      <c r="A86" t="s">
        <v>264</v>
      </c>
      <c r="B86" t="s">
        <v>265</v>
      </c>
    </row>
    <row r="87" spans="1:2" x14ac:dyDescent="0.15">
      <c r="A87" t="s">
        <v>266</v>
      </c>
      <c r="B87" t="s">
        <v>265</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2020-02-06T06:33:48Z</cp:lastPrinted>
  <dcterms:created xsi:type="dcterms:W3CDTF">2019-12-05T07:49:39Z</dcterms:created>
  <dcterms:modified xsi:type="dcterms:W3CDTF">2020-02-06T06:33:59Z</dcterms:modified>
  <cp:category/>
</cp:coreProperties>
</file>