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3_公営企業決算統計\03 経営比較分析表\R1年度\04_水道ほか\03_市町村回答\13_日吉津村\"/>
    </mc:Choice>
  </mc:AlternateContent>
  <workbookProtection workbookAlgorithmName="SHA-512" workbookHashValue="C3kRG4/uF8hd4+hH7xava2B4fOvPr0Dr0TnqP/jylm6p8KA+xFW4Y2nZJKBkxREGZCXcB6yKm21752pB5DKvMA==" workbookSaltValue="u5aHodQLR/XSojRYNWS+c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<sst xmlns="http://schemas.openxmlformats.org/spreadsheetml/2006/main" count="228" uniqueCount="114">
  <si>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</si>
  <si>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</si>
  <si>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</si>
  <si>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</si>
  <si>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</si>
  <si>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</si>
  <si>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</si>
  <si>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</si>
  <si>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</si>
  <si>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</si>
  <si>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</si>
  <si>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</si>
  <si>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</si>
  <si>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</si>
  <si>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</si>
  <si>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</si>
  <si>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</si>
  <si>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</si>
  <si>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</si>
  <si>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</si>
  <si>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</si>
  <si>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</si>
  <si>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</si>
  <si>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</si>
  <si>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</si>
  <si>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</si>
  <si>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</si>
  <si>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</si>
  <si>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</si>
  <si>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</si>
  <si>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</si>
  <si>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</si>
  <si>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</si>
  <si>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</si>
  <si>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</si>
  <si>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</si>
  <si>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</si>
  <si>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</si>
  <si>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</si>
  <si>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</si>
  <si>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</si>
  <si>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</si>
  <si>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</si>
  <si>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</si>
  <si>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</si>
  <si>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</si>
  <si>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</si>
  <si>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</si>
  <si>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</si>
  <si>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</si>
  <si>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</si>
  <si>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</si>
  <si>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</si>
  <si>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</si>
  <si>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</si>
  <si>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</si>
  <si>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</si>
  <si>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</si>
  <si>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</si>
  <si>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</si>
  <si>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</si>
  <si>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</si>
  <si>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</si>
  <si>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</si>
  <si>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</si>
  <si>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</si>
  <si>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</si>
  <si>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</si>
  <si>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</si>
  <si>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</si>
  <si>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</si>
  <si>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</si>
  <si>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</si>
  <si>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</si>
  <si>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</si>
  <si>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</si>
  <si>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</si>
  <si>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</si>
  <si>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</si>
  <si>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</si>
  <si>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</si>
  <si>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</si>
  <si>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</si>
  <si>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</si>
  <si>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</si>
  <si>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</si>
  <si>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</si>
  <si>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</si>
  <si>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</si>
  <si>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</si>
  <si>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</si>
  <si>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</si>
  <si>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</si>
  <si>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</si>
  <si>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</si>
  <si>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</si>
  <si>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</si>
  <si>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</si>
  <si>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日吉津村</t>
  </si>
  <si>
    <t>法非適用</t>
  </si>
  <si>
    <t>下水道事業</t>
  </si>
  <si>
    <t>公共下水道</t>
  </si>
  <si>
    <t>Cc1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</si>
  <si>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</si>
  <si>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</si>
  <si>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</si>
  <si>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</si>
  <si>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</si>
  <si>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</si>
  <si>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</si>
  <si>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</si>
  <si>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 今のところ、法定耐用年数を経過した管渠はないが、法定耐用年数の到来が、令和38年から令和41年にかけてピークを迎えるため、計画的かつ効率的な維持修繕・改築更新に取り組む必要がある。
  処理場については、平成23年度から平成27年度にかけて長寿命化工事を実施済みであるが、海岸部に位置しているため、塩害を受けやすく、適切な維持補修に努める必要がある。</t>
    <rPh sb="2" eb="3">
      <t>イマ</t>
    </rPh>
    <rPh sb="8" eb="10">
      <t>ホウテイ</t>
    </rPh>
    <rPh sb="10" eb="12">
      <t>タイヨウ</t>
    </rPh>
    <rPh sb="12" eb="14">
      <t>ネンスウ</t>
    </rPh>
    <rPh sb="15" eb="17">
      <t>ケイカ</t>
    </rPh>
    <rPh sb="19" eb="21">
      <t>カンキョ</t>
    </rPh>
    <rPh sb="26" eb="28">
      <t>ホウテイ</t>
    </rPh>
    <rPh sb="28" eb="30">
      <t>タイヨウ</t>
    </rPh>
    <rPh sb="30" eb="32">
      <t>ネンスウ</t>
    </rPh>
    <rPh sb="33" eb="35">
      <t>トウライ</t>
    </rPh>
    <rPh sb="37" eb="39">
      <t>レイワ</t>
    </rPh>
    <rPh sb="41" eb="42">
      <t>ネン</t>
    </rPh>
    <rPh sb="44" eb="46">
      <t>レイワ</t>
    </rPh>
    <rPh sb="48" eb="49">
      <t>ネン</t>
    </rPh>
    <rPh sb="57" eb="58">
      <t>ムカ</t>
    </rPh>
    <rPh sb="63" eb="66">
      <t>ケイカクテキ</t>
    </rPh>
    <rPh sb="68" eb="71">
      <t>コウリツテキ</t>
    </rPh>
    <rPh sb="72" eb="74">
      <t>イジ</t>
    </rPh>
    <rPh sb="74" eb="76">
      <t>シュウゼン</t>
    </rPh>
    <rPh sb="77" eb="79">
      <t>カイチク</t>
    </rPh>
    <rPh sb="79" eb="81">
      <t>コウシン</t>
    </rPh>
    <rPh sb="82" eb="83">
      <t>ト</t>
    </rPh>
    <rPh sb="84" eb="85">
      <t>ク</t>
    </rPh>
    <rPh sb="86" eb="88">
      <t>ヒツヨウ</t>
    </rPh>
    <rPh sb="95" eb="98">
      <t>ショリジョウ</t>
    </rPh>
    <rPh sb="104" eb="106">
      <t>ヘイセイ</t>
    </rPh>
    <rPh sb="108" eb="110">
      <t>ネンド</t>
    </rPh>
    <rPh sb="112" eb="114">
      <t>ヘイセイ</t>
    </rPh>
    <rPh sb="116" eb="118">
      <t>ネンド</t>
    </rPh>
    <rPh sb="122" eb="126">
      <t>チョウジュミョウカ</t>
    </rPh>
    <rPh sb="126" eb="128">
      <t>コウジ</t>
    </rPh>
    <rPh sb="129" eb="131">
      <t>ジッシ</t>
    </rPh>
    <rPh sb="131" eb="132">
      <t>ズ</t>
    </rPh>
    <rPh sb="138" eb="140">
      <t>カイガン</t>
    </rPh>
    <rPh sb="140" eb="141">
      <t>ブ</t>
    </rPh>
    <rPh sb="142" eb="144">
      <t>イチ</t>
    </rPh>
    <rPh sb="151" eb="153">
      <t>エンガイ</t>
    </rPh>
    <rPh sb="154" eb="155">
      <t>ウ</t>
    </rPh>
    <rPh sb="160" eb="162">
      <t>テキセツ</t>
    </rPh>
    <rPh sb="163" eb="165">
      <t>イジ</t>
    </rPh>
    <rPh sb="165" eb="167">
      <t>ホシュウ</t>
    </rPh>
    <rPh sb="168" eb="169">
      <t>ツト</t>
    </rPh>
    <rPh sb="171" eb="173">
      <t>ヒツヨウ</t>
    </rPh>
    <phoneticPr fontId="4"/>
  </si>
  <si>
    <t>　企業債償還額の減少に伴い、収益的収支比率、経費回収率とも、改善傾向にある。当面、大規模な施設更新等に伴う企業債の新規発行は予定しておらず、この傾向は続くものと思われる。
　しかしながら、一般会計からの繰入に依存した収益構造となっているため、将来的な更新投資等に充てる財源を確保するためにも、使用料収入の増加を図る必要があるが、本村の場合、水洗化率がほぼ100％に近いため、料金体系そのものの見直しが必要である。</t>
    <rPh sb="1" eb="3">
      <t>キギョウ</t>
    </rPh>
    <rPh sb="3" eb="4">
      <t>サイ</t>
    </rPh>
    <rPh sb="4" eb="6">
      <t>ショウカン</t>
    </rPh>
    <rPh sb="6" eb="7">
      <t>ガク</t>
    </rPh>
    <rPh sb="8" eb="10">
      <t>ゲンショウ</t>
    </rPh>
    <rPh sb="11" eb="12">
      <t>トモナ</t>
    </rPh>
    <rPh sb="14" eb="17">
      <t>シュウエキテキ</t>
    </rPh>
    <rPh sb="17" eb="19">
      <t>シュウシ</t>
    </rPh>
    <rPh sb="19" eb="21">
      <t>ヒリツ</t>
    </rPh>
    <rPh sb="22" eb="24">
      <t>ケイヒ</t>
    </rPh>
    <rPh sb="24" eb="26">
      <t>カイシュウ</t>
    </rPh>
    <rPh sb="26" eb="27">
      <t>リツ</t>
    </rPh>
    <rPh sb="30" eb="32">
      <t>カイゼン</t>
    </rPh>
    <rPh sb="32" eb="34">
      <t>ケイコウ</t>
    </rPh>
    <rPh sb="38" eb="40">
      <t>トウメン</t>
    </rPh>
    <rPh sb="41" eb="44">
      <t>ダイキボ</t>
    </rPh>
    <rPh sb="45" eb="47">
      <t>シセツ</t>
    </rPh>
    <rPh sb="47" eb="49">
      <t>コウシン</t>
    </rPh>
    <rPh sb="49" eb="50">
      <t>トウ</t>
    </rPh>
    <rPh sb="51" eb="52">
      <t>トモナ</t>
    </rPh>
    <rPh sb="53" eb="55">
      <t>キギョウ</t>
    </rPh>
    <rPh sb="55" eb="56">
      <t>サイ</t>
    </rPh>
    <rPh sb="57" eb="59">
      <t>シンキ</t>
    </rPh>
    <rPh sb="59" eb="61">
      <t>ハッコウ</t>
    </rPh>
    <rPh sb="62" eb="64">
      <t>ヨテイ</t>
    </rPh>
    <rPh sb="72" eb="74">
      <t>ケイコウ</t>
    </rPh>
    <rPh sb="75" eb="76">
      <t>ツヅ</t>
    </rPh>
    <rPh sb="80" eb="81">
      <t>オモ</t>
    </rPh>
    <rPh sb="94" eb="96">
      <t>イッパン</t>
    </rPh>
    <rPh sb="96" eb="98">
      <t>カイケイ</t>
    </rPh>
    <rPh sb="101" eb="103">
      <t>クリイレ</t>
    </rPh>
    <rPh sb="104" eb="106">
      <t>イゾン</t>
    </rPh>
    <rPh sb="108" eb="110">
      <t>シュウエキ</t>
    </rPh>
    <rPh sb="110" eb="112">
      <t>コウゾウ</t>
    </rPh>
    <rPh sb="121" eb="124">
      <t>ショウライテキ</t>
    </rPh>
    <rPh sb="125" eb="127">
      <t>コウシン</t>
    </rPh>
    <rPh sb="127" eb="129">
      <t>トウシ</t>
    </rPh>
    <rPh sb="129" eb="130">
      <t>トウ</t>
    </rPh>
    <rPh sb="131" eb="132">
      <t>ア</t>
    </rPh>
    <rPh sb="134" eb="136">
      <t>ザイゲン</t>
    </rPh>
    <rPh sb="137" eb="139">
      <t>カクホ</t>
    </rPh>
    <rPh sb="146" eb="149">
      <t>シヨウリョウ</t>
    </rPh>
    <rPh sb="149" eb="151">
      <t>シュウニュウ</t>
    </rPh>
    <rPh sb="152" eb="154">
      <t>ゾウカ</t>
    </rPh>
    <rPh sb="155" eb="156">
      <t>ハカ</t>
    </rPh>
    <rPh sb="157" eb="159">
      <t>ヒツヨウ</t>
    </rPh>
    <rPh sb="164" eb="166">
      <t>ホンソン</t>
    </rPh>
    <rPh sb="167" eb="169">
      <t>バアイ</t>
    </rPh>
    <rPh sb="170" eb="173">
      <t>スイセンカ</t>
    </rPh>
    <rPh sb="173" eb="174">
      <t>リツ</t>
    </rPh>
    <rPh sb="182" eb="183">
      <t>チカ</t>
    </rPh>
    <rPh sb="187" eb="189">
      <t>リョウキン</t>
    </rPh>
    <rPh sb="189" eb="191">
      <t>タイケイ</t>
    </rPh>
    <rPh sb="196" eb="198">
      <t>ミナオ</t>
    </rPh>
    <rPh sb="200" eb="202">
      <t>ヒツヨウ</t>
    </rPh>
    <phoneticPr fontId="4"/>
  </si>
  <si>
    <t>　全体的に、経営は改善の方向にあるが、令和２年度から地方公営企業法の財務規定等を適用することとしており、より細かな経営状況の分析等を行い、経営の健全性・効率性の確保に努める。</t>
    <rPh sb="1" eb="4">
      <t>ゼンタイテキ</t>
    </rPh>
    <rPh sb="6" eb="8">
      <t>ケイエイ</t>
    </rPh>
    <rPh sb="9" eb="11">
      <t>カイゼン</t>
    </rPh>
    <rPh sb="12" eb="14">
      <t>ホウコウ</t>
    </rPh>
    <rPh sb="19" eb="21">
      <t>レイワ</t>
    </rPh>
    <rPh sb="22" eb="24">
      <t>ネンド</t>
    </rPh>
    <rPh sb="26" eb="28">
      <t>チホウ</t>
    </rPh>
    <rPh sb="28" eb="30">
      <t>コウエイ</t>
    </rPh>
    <rPh sb="30" eb="32">
      <t>キギョウ</t>
    </rPh>
    <rPh sb="32" eb="33">
      <t>ホウ</t>
    </rPh>
    <rPh sb="34" eb="36">
      <t>ザイム</t>
    </rPh>
    <rPh sb="36" eb="38">
      <t>キテイ</t>
    </rPh>
    <rPh sb="38" eb="39">
      <t>トウ</t>
    </rPh>
    <rPh sb="40" eb="42">
      <t>テキヨウ</t>
    </rPh>
    <rPh sb="54" eb="55">
      <t>コマ</t>
    </rPh>
    <rPh sb="57" eb="59">
      <t>ケイエイ</t>
    </rPh>
    <rPh sb="59" eb="61">
      <t>ジョウキョウ</t>
    </rPh>
    <rPh sb="62" eb="64">
      <t>ブンセキ</t>
    </rPh>
    <rPh sb="64" eb="65">
      <t>トウ</t>
    </rPh>
    <rPh sb="66" eb="67">
      <t>オコナ</t>
    </rPh>
    <rPh sb="69" eb="71">
      <t>ケイエイ</t>
    </rPh>
    <rPh sb="72" eb="75">
      <t>ケンゼンセイ</t>
    </rPh>
    <rPh sb="76" eb="79">
      <t>コウリツセイ</t>
    </rPh>
    <rPh sb="80" eb="82">
      <t>カクホ</t>
    </rPh>
    <rPh sb="83" eb="84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</si>
</sst>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40-4B4C-92DA-1A436451F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355072"/>
        <c:axId val="2893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0.11</c:v>
                </c:pt>
                <c:pt idx="2">
                  <c:v>0.15</c:v>
                </c:pt>
                <c:pt idx="3">
                  <c:v>0.23</c:v>
                </c:pt>
                <c:pt idx="4">
                  <c:v>0.21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40-4B4C-92DA-1A436451F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355072"/>
        <c:axId val="289356640"/>
      </c:lineChart>
      <c:dateAx>
        <c:axId val="289355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9356640"/>
        <c:crosses val="autoZero"/>
        <c:auto val="1"/>
        <c:lblOffset val="100"/>
        <c:baseTimeUnit val="years"/>
      </c:dateAx>
      <c:valAx>
        <c:axId val="2893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9355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50.15</c:v>
                </c:pt>
                <c:pt idx="1">
                  <c:v>51.25</c:v>
                </c:pt>
                <c:pt idx="2">
                  <c:v>51.5</c:v>
                </c:pt>
                <c:pt idx="3">
                  <c:v>50.6</c:v>
                </c:pt>
                <c:pt idx="4">
                  <c:v>54.1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17-4F4D-BCF8-1540F3177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901136"/>
        <c:axId val="381895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54.44</c:v>
                </c:pt>
                <c:pt idx="1">
                  <c:v>54.67</c:v>
                </c:pt>
                <c:pt idx="2">
                  <c:v>53.51</c:v>
                </c:pt>
                <c:pt idx="3">
                  <c:v>58.4</c:v>
                </c:pt>
                <c:pt idx="4">
                  <c:v>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17-4F4D-BCF8-1540F3177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901136"/>
        <c:axId val="381895648"/>
      </c:lineChart>
      <c:dateAx>
        <c:axId val="38190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895648"/>
        <c:crosses val="autoZero"/>
        <c:auto val="1"/>
        <c:lblOffset val="100"/>
        <c:baseTimeUnit val="years"/>
      </c:dateAx>
      <c:valAx>
        <c:axId val="381895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190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98.66</c:v>
                </c:pt>
                <c:pt idx="1">
                  <c:v>98.69</c:v>
                </c:pt>
                <c:pt idx="2">
                  <c:v>98.73</c:v>
                </c:pt>
                <c:pt idx="3">
                  <c:v>98.89</c:v>
                </c:pt>
                <c:pt idx="4">
                  <c:v>98.92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64-4532-A93F-AFA89E288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898392"/>
        <c:axId val="381897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84.2</c:v>
                </c:pt>
                <c:pt idx="1">
                  <c:v>83.8</c:v>
                </c:pt>
                <c:pt idx="2">
                  <c:v>83.91</c:v>
                </c:pt>
                <c:pt idx="3">
                  <c:v>89.68</c:v>
                </c:pt>
                <c:pt idx="4">
                  <c:v>89.79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64-4532-A93F-AFA89E288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898392"/>
        <c:axId val="381897608"/>
      </c:lineChart>
      <c:dateAx>
        <c:axId val="381898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897608"/>
        <c:crosses val="autoZero"/>
        <c:auto val="1"/>
        <c:lblOffset val="100"/>
        <c:baseTimeUnit val="years"/>
      </c:dateAx>
      <c:valAx>
        <c:axId val="381897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1898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89.83</c:v>
                </c:pt>
                <c:pt idx="1">
                  <c:v>89.36</c:v>
                </c:pt>
                <c:pt idx="2">
                  <c:v>89.3</c:v>
                </c:pt>
                <c:pt idx="3">
                  <c:v>86.18</c:v>
                </c:pt>
                <c:pt idx="4">
                  <c:v>94.88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E1-4275-B301-A40BADEE5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357424"/>
        <c:axId val="289357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E1-4275-B301-A40BADEE5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357424"/>
        <c:axId val="289357816"/>
      </c:lineChart>
      <c:dateAx>
        <c:axId val="28935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9357816"/>
        <c:crosses val="autoZero"/>
        <c:auto val="1"/>
        <c:lblOffset val="100"/>
        <c:baseTimeUnit val="years"/>
      </c:dateAx>
      <c:valAx>
        <c:axId val="289357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935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FA-41E9-BA26-88DDDD1C6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352720"/>
        <c:axId val="288036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FA-41E9-BA26-88DDDD1C6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352720"/>
        <c:axId val="288036856"/>
      </c:lineChart>
      <c:dateAx>
        <c:axId val="28935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036856"/>
        <c:crosses val="autoZero"/>
        <c:auto val="1"/>
        <c:lblOffset val="100"/>
        <c:baseTimeUnit val="years"/>
      </c:dateAx>
      <c:valAx>
        <c:axId val="288036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935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4A-4C2A-99BA-A8ECC3AB1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864864"/>
        <c:axId val="382863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4A-4C2A-99BA-A8ECC3AB1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864864"/>
        <c:axId val="382863688"/>
      </c:lineChart>
      <c:dateAx>
        <c:axId val="382864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2863688"/>
        <c:crosses val="autoZero"/>
        <c:auto val="1"/>
        <c:lblOffset val="100"/>
        <c:baseTimeUnit val="years"/>
      </c:dateAx>
      <c:valAx>
        <c:axId val="382863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2864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5A-461C-9C13-FAEE44295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862512"/>
        <c:axId val="38286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5A-461C-9C13-FAEE44295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862512"/>
        <c:axId val="382863296"/>
      </c:lineChart>
      <c:dateAx>
        <c:axId val="382862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2863296"/>
        <c:crosses val="autoZero"/>
        <c:auto val="1"/>
        <c:lblOffset val="100"/>
        <c:baseTimeUnit val="years"/>
      </c:dateAx>
      <c:valAx>
        <c:axId val="38286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2862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AF-44DA-B5AF-781A91FE6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866432"/>
        <c:axId val="38286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AF-44DA-B5AF-781A91FE6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866432"/>
        <c:axId val="382868000"/>
      </c:lineChart>
      <c:dateAx>
        <c:axId val="38286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2868000"/>
        <c:crosses val="autoZero"/>
        <c:auto val="1"/>
        <c:lblOffset val="100"/>
        <c:baseTimeUnit val="years"/>
      </c:dateAx>
      <c:valAx>
        <c:axId val="38286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2866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442.23</c:v>
                </c:pt>
                <c:pt idx="1">
                  <c:v>396.97</c:v>
                </c:pt>
                <c:pt idx="2">
                  <c:v>197.86</c:v>
                </c:pt>
                <c:pt idx="3">
                  <c:v>11.55</c:v>
                </c:pt>
                <c:pt idx="4">
                  <c:v>123.43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70-4675-932F-479429FC3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864472"/>
        <c:axId val="381896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1136.5</c:v>
                </c:pt>
                <c:pt idx="1">
                  <c:v>1118.56</c:v>
                </c:pt>
                <c:pt idx="2">
                  <c:v>1111.31</c:v>
                </c:pt>
                <c:pt idx="3">
                  <c:v>799.11</c:v>
                </c:pt>
                <c:pt idx="4">
                  <c:v>768.62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70-4675-932F-479429FC3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864472"/>
        <c:axId val="381896040"/>
      </c:lineChart>
      <c:dateAx>
        <c:axId val="382864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896040"/>
        <c:crosses val="autoZero"/>
        <c:auto val="1"/>
        <c:lblOffset val="100"/>
        <c:baseTimeUnit val="years"/>
      </c:dateAx>
      <c:valAx>
        <c:axId val="381896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2864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75.86</c:v>
                </c:pt>
                <c:pt idx="1">
                  <c:v>78.14</c:v>
                </c:pt>
                <c:pt idx="2">
                  <c:v>87.89</c:v>
                </c:pt>
                <c:pt idx="3">
                  <c:v>88.36</c:v>
                </c:pt>
                <c:pt idx="4">
                  <c:v>92.95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E8-4BCA-81FA-8C56CCEA7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896432"/>
        <c:axId val="381895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71.650000000000006</c:v>
                </c:pt>
                <c:pt idx="1">
                  <c:v>72.33</c:v>
                </c:pt>
                <c:pt idx="2">
                  <c:v>75.540000000000006</c:v>
                </c:pt>
                <c:pt idx="3">
                  <c:v>87.69</c:v>
                </c:pt>
                <c:pt idx="4">
                  <c:v>88.06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E8-4BCA-81FA-8C56CCEA7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896432"/>
        <c:axId val="381895256"/>
      </c:lineChart>
      <c:dateAx>
        <c:axId val="38189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895256"/>
        <c:crosses val="autoZero"/>
        <c:auto val="1"/>
        <c:lblOffset val="100"/>
        <c:baseTimeUnit val="years"/>
      </c:dateAx>
      <c:valAx>
        <c:axId val="381895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1896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228.74</c:v>
                </c:pt>
                <c:pt idx="1">
                  <c:v>223.29</c:v>
                </c:pt>
                <c:pt idx="2">
                  <c:v>205.61</c:v>
                </c:pt>
                <c:pt idx="3">
                  <c:v>212.58</c:v>
                </c:pt>
                <c:pt idx="4">
                  <c:v>187.68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D1-4F70-B984-8567C5CD2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898000"/>
        <c:axId val="38189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217.82</c:v>
                </c:pt>
                <c:pt idx="1">
                  <c:v>215.28</c:v>
                </c:pt>
                <c:pt idx="2">
                  <c:v>207.96</c:v>
                </c:pt>
                <c:pt idx="3">
                  <c:v>180.07</c:v>
                </c:pt>
                <c:pt idx="4">
                  <c:v>179.32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D1-4F70-B984-8567C5CD2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898000"/>
        <c:axId val="381894864"/>
      </c:lineChart>
      <c:dateAx>
        <c:axId val="38189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894864"/>
        <c:crosses val="autoZero"/>
        <c:auto val="1"/>
        <c:lblOffset val="100"/>
        <c:baseTimeUnit val="years"/>
      </c:dateAx>
      <c:valAx>
        <c:axId val="38189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189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90" zoomScaleNormal="90" workbookViewId="0">
      <selection activeCell="E11" sqref="E1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鳥取県　日吉津村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Cc1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3559</v>
      </c>
      <c r="AM8" s="50"/>
      <c r="AN8" s="50"/>
      <c r="AO8" s="50"/>
      <c r="AP8" s="50"/>
      <c r="AQ8" s="50"/>
      <c r="AR8" s="50"/>
      <c r="AS8" s="50"/>
      <c r="AT8" s="45">
        <f>データ!T6</f>
        <v>4.2</v>
      </c>
      <c r="AU8" s="45"/>
      <c r="AV8" s="45"/>
      <c r="AW8" s="45"/>
      <c r="AX8" s="45"/>
      <c r="AY8" s="45"/>
      <c r="AZ8" s="45"/>
      <c r="BA8" s="45"/>
      <c r="BB8" s="45">
        <f>データ!U6</f>
        <v>847.38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99.09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3548</v>
      </c>
      <c r="AE10" s="50"/>
      <c r="AF10" s="50"/>
      <c r="AG10" s="50"/>
      <c r="AH10" s="50"/>
      <c r="AI10" s="50"/>
      <c r="AJ10" s="50"/>
      <c r="AK10" s="2"/>
      <c r="AL10" s="50">
        <f>データ!V6</f>
        <v>3503</v>
      </c>
      <c r="AM10" s="50"/>
      <c r="AN10" s="50"/>
      <c r="AO10" s="50"/>
      <c r="AP10" s="50"/>
      <c r="AQ10" s="50"/>
      <c r="AR10" s="50"/>
      <c r="AS10" s="50"/>
      <c r="AT10" s="45">
        <f>データ!W6</f>
        <v>0.92</v>
      </c>
      <c r="AU10" s="45"/>
      <c r="AV10" s="45"/>
      <c r="AW10" s="45"/>
      <c r="AX10" s="45"/>
      <c r="AY10" s="45"/>
      <c r="AZ10" s="45"/>
      <c r="BA10" s="45"/>
      <c r="BB10" s="45">
        <f>データ!X6</f>
        <v>3807.61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112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111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113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43</v>
      </c>
      <c r="N86" s="26" t="s">
        <v>44</v>
      </c>
      <c r="O86" s="26" t="str">
        <f>データ!EO6</f>
        <v>【0.23】</v>
      </c>
    </row>
  </sheetData>
  <sheetProtection algorithmName="SHA-512" hashValue="oU0O0ZmLNs8Bm12z0IQPJwIUEy4KzEH/HcvAlTfOhH1yXGUq2ZeN6fY8bqPB/KktkoTxQgFDYu+UH9n15Q8zbA==" saltValue="AFNt49nvEcXdJS6K37+lr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313840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鳥取県　日吉津村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99.09</v>
      </c>
      <c r="Q6" s="34">
        <f t="shared" si="3"/>
        <v>100</v>
      </c>
      <c r="R6" s="34">
        <f t="shared" si="3"/>
        <v>3548</v>
      </c>
      <c r="S6" s="34">
        <f t="shared" si="3"/>
        <v>3559</v>
      </c>
      <c r="T6" s="34">
        <f t="shared" si="3"/>
        <v>4.2</v>
      </c>
      <c r="U6" s="34">
        <f t="shared" si="3"/>
        <v>847.38</v>
      </c>
      <c r="V6" s="34">
        <f t="shared" si="3"/>
        <v>3503</v>
      </c>
      <c r="W6" s="34">
        <f t="shared" si="3"/>
        <v>0.92</v>
      </c>
      <c r="X6" s="34">
        <f t="shared" si="3"/>
        <v>3807.61</v>
      </c>
      <c r="Y6" s="35">
        <f>IF(Y7="",NA(),Y7)</f>
        <v>89.83</v>
      </c>
      <c r="Z6" s="35">
        <f t="shared" ref="Z6:AH6" si="4">IF(Z7="",NA(),Z7)</f>
        <v>89.36</v>
      </c>
      <c r="AA6" s="35">
        <f t="shared" si="4"/>
        <v>89.3</v>
      </c>
      <c r="AB6" s="35">
        <f t="shared" si="4"/>
        <v>86.18</v>
      </c>
      <c r="AC6" s="35">
        <f t="shared" si="4"/>
        <v>94.88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442.23</v>
      </c>
      <c r="BG6" s="35">
        <f t="shared" ref="BG6:BO6" si="7">IF(BG7="",NA(),BG7)</f>
        <v>396.97</v>
      </c>
      <c r="BH6" s="35">
        <f t="shared" si="7"/>
        <v>197.86</v>
      </c>
      <c r="BI6" s="35">
        <f t="shared" si="7"/>
        <v>11.55</v>
      </c>
      <c r="BJ6" s="35">
        <f t="shared" si="7"/>
        <v>123.43</v>
      </c>
      <c r="BK6" s="35">
        <f t="shared" si="7"/>
        <v>1136.5</v>
      </c>
      <c r="BL6" s="35">
        <f t="shared" si="7"/>
        <v>1118.56</v>
      </c>
      <c r="BM6" s="35">
        <f t="shared" si="7"/>
        <v>1111.31</v>
      </c>
      <c r="BN6" s="35">
        <f t="shared" si="7"/>
        <v>799.11</v>
      </c>
      <c r="BO6" s="35">
        <f t="shared" si="7"/>
        <v>768.62</v>
      </c>
      <c r="BP6" s="34" t="str">
        <f>IF(BP7="","",IF(BP7="-","【-】","【"&amp;SUBSTITUTE(TEXT(BP7,"#,##0.00"),"-","△")&amp;"】"))</f>
        <v>【682.78】</v>
      </c>
      <c r="BQ6" s="35">
        <f>IF(BQ7="",NA(),BQ7)</f>
        <v>75.86</v>
      </c>
      <c r="BR6" s="35">
        <f t="shared" ref="BR6:BZ6" si="8">IF(BR7="",NA(),BR7)</f>
        <v>78.14</v>
      </c>
      <c r="BS6" s="35">
        <f t="shared" si="8"/>
        <v>87.89</v>
      </c>
      <c r="BT6" s="35">
        <f t="shared" si="8"/>
        <v>88.36</v>
      </c>
      <c r="BU6" s="35">
        <f t="shared" si="8"/>
        <v>92.95</v>
      </c>
      <c r="BV6" s="35">
        <f t="shared" si="8"/>
        <v>71.650000000000006</v>
      </c>
      <c r="BW6" s="35">
        <f t="shared" si="8"/>
        <v>72.33</v>
      </c>
      <c r="BX6" s="35">
        <f t="shared" si="8"/>
        <v>75.540000000000006</v>
      </c>
      <c r="BY6" s="35">
        <f t="shared" si="8"/>
        <v>87.69</v>
      </c>
      <c r="BZ6" s="35">
        <f t="shared" si="8"/>
        <v>88.06</v>
      </c>
      <c r="CA6" s="34" t="str">
        <f>IF(CA7="","",IF(CA7="-","【-】","【"&amp;SUBSTITUTE(TEXT(CA7,"#,##0.00"),"-","△")&amp;"】"))</f>
        <v>【100.91】</v>
      </c>
      <c r="CB6" s="35">
        <f>IF(CB7="",NA(),CB7)</f>
        <v>228.74</v>
      </c>
      <c r="CC6" s="35">
        <f t="shared" ref="CC6:CK6" si="9">IF(CC7="",NA(),CC7)</f>
        <v>223.29</v>
      </c>
      <c r="CD6" s="35">
        <f t="shared" si="9"/>
        <v>205.61</v>
      </c>
      <c r="CE6" s="35">
        <f t="shared" si="9"/>
        <v>212.58</v>
      </c>
      <c r="CF6" s="35">
        <f t="shared" si="9"/>
        <v>187.68</v>
      </c>
      <c r="CG6" s="35">
        <f t="shared" si="9"/>
        <v>217.82</v>
      </c>
      <c r="CH6" s="35">
        <f t="shared" si="9"/>
        <v>215.28</v>
      </c>
      <c r="CI6" s="35">
        <f t="shared" si="9"/>
        <v>207.96</v>
      </c>
      <c r="CJ6" s="35">
        <f t="shared" si="9"/>
        <v>180.07</v>
      </c>
      <c r="CK6" s="35">
        <f t="shared" si="9"/>
        <v>179.32</v>
      </c>
      <c r="CL6" s="34" t="str">
        <f>IF(CL7="","",IF(CL7="-","【-】","【"&amp;SUBSTITUTE(TEXT(CL7,"#,##0.00"),"-","△")&amp;"】"))</f>
        <v>【136.86】</v>
      </c>
      <c r="CM6" s="35">
        <f>IF(CM7="",NA(),CM7)</f>
        <v>50.15</v>
      </c>
      <c r="CN6" s="35">
        <f t="shared" ref="CN6:CV6" si="10">IF(CN7="",NA(),CN7)</f>
        <v>51.25</v>
      </c>
      <c r="CO6" s="35">
        <f t="shared" si="10"/>
        <v>51.5</v>
      </c>
      <c r="CP6" s="35">
        <f t="shared" si="10"/>
        <v>50.6</v>
      </c>
      <c r="CQ6" s="35">
        <f t="shared" si="10"/>
        <v>54.1</v>
      </c>
      <c r="CR6" s="35">
        <f t="shared" si="10"/>
        <v>54.44</v>
      </c>
      <c r="CS6" s="35">
        <f t="shared" si="10"/>
        <v>54.67</v>
      </c>
      <c r="CT6" s="35">
        <f t="shared" si="10"/>
        <v>53.51</v>
      </c>
      <c r="CU6" s="35">
        <f t="shared" si="10"/>
        <v>58.4</v>
      </c>
      <c r="CV6" s="35">
        <f t="shared" si="10"/>
        <v>58</v>
      </c>
      <c r="CW6" s="34" t="str">
        <f>IF(CW7="","",IF(CW7="-","【-】","【"&amp;SUBSTITUTE(TEXT(CW7,"#,##0.00"),"-","△")&amp;"】"))</f>
        <v>【58.98】</v>
      </c>
      <c r="CX6" s="35">
        <f>IF(CX7="",NA(),CX7)</f>
        <v>98.66</v>
      </c>
      <c r="CY6" s="35">
        <f t="shared" ref="CY6:DG6" si="11">IF(CY7="",NA(),CY7)</f>
        <v>98.69</v>
      </c>
      <c r="CZ6" s="35">
        <f t="shared" si="11"/>
        <v>98.73</v>
      </c>
      <c r="DA6" s="35">
        <f t="shared" si="11"/>
        <v>98.89</v>
      </c>
      <c r="DB6" s="35">
        <f t="shared" si="11"/>
        <v>98.92</v>
      </c>
      <c r="DC6" s="35">
        <f t="shared" si="11"/>
        <v>84.2</v>
      </c>
      <c r="DD6" s="35">
        <f t="shared" si="11"/>
        <v>83.8</v>
      </c>
      <c r="DE6" s="35">
        <f t="shared" si="11"/>
        <v>83.91</v>
      </c>
      <c r="DF6" s="35">
        <f t="shared" si="11"/>
        <v>89.68</v>
      </c>
      <c r="DG6" s="35">
        <f t="shared" si="11"/>
        <v>89.79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0.11</v>
      </c>
      <c r="EL6" s="35">
        <f t="shared" si="14"/>
        <v>0.15</v>
      </c>
      <c r="EM6" s="35">
        <f t="shared" si="14"/>
        <v>0.23</v>
      </c>
      <c r="EN6" s="35">
        <f t="shared" si="14"/>
        <v>0.21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15">
      <c r="A7" s="28"/>
      <c r="B7" s="37">
        <v>2018</v>
      </c>
      <c r="C7" s="37">
        <v>313840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99.09</v>
      </c>
      <c r="Q7" s="38">
        <v>100</v>
      </c>
      <c r="R7" s="38">
        <v>3548</v>
      </c>
      <c r="S7" s="38">
        <v>3559</v>
      </c>
      <c r="T7" s="38">
        <v>4.2</v>
      </c>
      <c r="U7" s="38">
        <v>847.38</v>
      </c>
      <c r="V7" s="38">
        <v>3503</v>
      </c>
      <c r="W7" s="38">
        <v>0.92</v>
      </c>
      <c r="X7" s="38">
        <v>3807.61</v>
      </c>
      <c r="Y7" s="38">
        <v>89.83</v>
      </c>
      <c r="Z7" s="38">
        <v>89.36</v>
      </c>
      <c r="AA7" s="38">
        <v>89.3</v>
      </c>
      <c r="AB7" s="38">
        <v>86.18</v>
      </c>
      <c r="AC7" s="38">
        <v>94.88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442.23</v>
      </c>
      <c r="BG7" s="38">
        <v>396.97</v>
      </c>
      <c r="BH7" s="38">
        <v>197.86</v>
      </c>
      <c r="BI7" s="38">
        <v>11.55</v>
      </c>
      <c r="BJ7" s="38">
        <v>123.43</v>
      </c>
      <c r="BK7" s="38">
        <v>1136.5</v>
      </c>
      <c r="BL7" s="38">
        <v>1118.56</v>
      </c>
      <c r="BM7" s="38">
        <v>1111.31</v>
      </c>
      <c r="BN7" s="38">
        <v>799.11</v>
      </c>
      <c r="BO7" s="38">
        <v>768.62</v>
      </c>
      <c r="BP7" s="38">
        <v>682.78</v>
      </c>
      <c r="BQ7" s="38">
        <v>75.86</v>
      </c>
      <c r="BR7" s="38">
        <v>78.14</v>
      </c>
      <c r="BS7" s="38">
        <v>87.89</v>
      </c>
      <c r="BT7" s="38">
        <v>88.36</v>
      </c>
      <c r="BU7" s="38">
        <v>92.95</v>
      </c>
      <c r="BV7" s="38">
        <v>71.650000000000006</v>
      </c>
      <c r="BW7" s="38">
        <v>72.33</v>
      </c>
      <c r="BX7" s="38">
        <v>75.540000000000006</v>
      </c>
      <c r="BY7" s="38">
        <v>87.69</v>
      </c>
      <c r="BZ7" s="38">
        <v>88.06</v>
      </c>
      <c r="CA7" s="38">
        <v>100.91</v>
      </c>
      <c r="CB7" s="38">
        <v>228.74</v>
      </c>
      <c r="CC7" s="38">
        <v>223.29</v>
      </c>
      <c r="CD7" s="38">
        <v>205.61</v>
      </c>
      <c r="CE7" s="38">
        <v>212.58</v>
      </c>
      <c r="CF7" s="38">
        <v>187.68</v>
      </c>
      <c r="CG7" s="38">
        <v>217.82</v>
      </c>
      <c r="CH7" s="38">
        <v>215.28</v>
      </c>
      <c r="CI7" s="38">
        <v>207.96</v>
      </c>
      <c r="CJ7" s="38">
        <v>180.07</v>
      </c>
      <c r="CK7" s="38">
        <v>179.32</v>
      </c>
      <c r="CL7" s="38">
        <v>136.86000000000001</v>
      </c>
      <c r="CM7" s="38">
        <v>50.15</v>
      </c>
      <c r="CN7" s="38">
        <v>51.25</v>
      </c>
      <c r="CO7" s="38">
        <v>51.5</v>
      </c>
      <c r="CP7" s="38">
        <v>50.6</v>
      </c>
      <c r="CQ7" s="38">
        <v>54.1</v>
      </c>
      <c r="CR7" s="38">
        <v>54.44</v>
      </c>
      <c r="CS7" s="38">
        <v>54.67</v>
      </c>
      <c r="CT7" s="38">
        <v>53.51</v>
      </c>
      <c r="CU7" s="38">
        <v>58.4</v>
      </c>
      <c r="CV7" s="38">
        <v>58</v>
      </c>
      <c r="CW7" s="38">
        <v>58.98</v>
      </c>
      <c r="CX7" s="38">
        <v>98.66</v>
      </c>
      <c r="CY7" s="38">
        <v>98.69</v>
      </c>
      <c r="CZ7" s="38">
        <v>98.73</v>
      </c>
      <c r="DA7" s="38">
        <v>98.89</v>
      </c>
      <c r="DB7" s="38">
        <v>98.92</v>
      </c>
      <c r="DC7" s="38">
        <v>84.2</v>
      </c>
      <c r="DD7" s="38">
        <v>83.8</v>
      </c>
      <c r="DE7" s="38">
        <v>83.91</v>
      </c>
      <c r="DF7" s="38">
        <v>89.68</v>
      </c>
      <c r="DG7" s="38">
        <v>89.79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0.11</v>
      </c>
      <c r="EL7" s="38">
        <v>0.15</v>
      </c>
      <c r="EM7" s="38">
        <v>0.23</v>
      </c>
      <c r="EN7" s="38">
        <v>0.21</v>
      </c>
      <c r="EO7" s="38">
        <v>0.23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cp:lastPrinted>2020-02-06T07:13:15Z</cp:lastPrinted>
  <dcterms:created xsi:type="dcterms:W3CDTF">2019-12-05T05:06:30Z</dcterms:created>
  <dcterms:modified xsi:type="dcterms:W3CDTF">2020-02-06T07:13:18Z</dcterms:modified>
  <cp:category/>
</cp:coreProperties>
</file>