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OQWU3lxezVnLbaKxgw+G6vRR/H3mBfOZVh9ZJ7xsTZTwg9YiONh0sHdRonJZuHFWkrngfUcTG4SkL0SnvCoPTA==" workbookSaltValue="l6uW8YqXcFHlrX3xgjMfCw==" workbookSpinCount="100000" lockStructure="1"/>
  <bookViews>
    <workbookView xWindow="1245" yWindow="1020" windowWidth="18555" windowHeight="97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U12" i="5" s="1"/>
  <c r="LP8" i="5"/>
  <c r="LG8" i="5"/>
  <c r="LH12" i="5" s="1"/>
  <c r="LF8" i="5"/>
  <c r="KW8" i="5"/>
  <c r="LA18" i="5" s="1"/>
  <c r="KV8" i="5"/>
  <c r="KU8" i="5"/>
  <c r="KL8" i="5"/>
  <c r="KO12" i="5" s="1"/>
  <c r="KK8" i="5"/>
  <c r="KA8" i="5"/>
  <c r="JR8" i="5"/>
  <c r="JS12" i="5" s="1"/>
  <c r="JQ8" i="5"/>
  <c r="JH8" i="5"/>
  <c r="JG8" i="5"/>
  <c r="IX8" i="5"/>
  <c r="IY18" i="5" s="1"/>
  <c r="IW8" i="5"/>
  <c r="IV8" i="5"/>
  <c r="IM8" i="5"/>
  <c r="IL8" i="5"/>
  <c r="IB8" i="5"/>
  <c r="HS8" i="5"/>
  <c r="HU12" i="5" s="1"/>
  <c r="HR8" i="5"/>
  <c r="HI8" i="5"/>
  <c r="HJ18" i="5" s="1"/>
  <c r="HH8" i="5"/>
  <c r="GY8" i="5"/>
  <c r="GX8" i="5"/>
  <c r="GW8" i="5"/>
  <c r="GN8" i="5"/>
  <c r="GO12" i="5" s="1"/>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FT8" i="5" s="1"/>
  <c r="L6" i="5"/>
  <c r="N3" i="4" s="1"/>
  <c r="K6" i="5"/>
  <c r="J6" i="5"/>
  <c r="I6" i="5"/>
  <c r="B3" i="4" s="1"/>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J3" i="4"/>
  <c r="F3" i="4"/>
  <c r="B5" i="4" l="1"/>
  <c r="FX18" i="5"/>
  <c r="FT18" i="5"/>
  <c r="FV12" i="5"/>
  <c r="FW18" i="5"/>
  <c r="FU12" i="5"/>
  <c r="FV18" i="5"/>
  <c r="FX12" i="5"/>
  <c r="FT12" i="5"/>
  <c r="FW12" i="5"/>
  <c r="FU18" i="5"/>
  <c r="LH16" i="5"/>
  <c r="JS16" i="5"/>
  <c r="ID16" i="5"/>
  <c r="GO16" i="5"/>
  <c r="FA16" i="5"/>
  <c r="DL16" i="5"/>
  <c r="BV16" i="5"/>
  <c r="ML16" i="5"/>
  <c r="KX16" i="5"/>
  <c r="JI16" i="5"/>
  <c r="HT16" i="5"/>
  <c r="GE16" i="5"/>
  <c r="EP16" i="5"/>
  <c r="DB16" i="5"/>
  <c r="BK16" i="5"/>
  <c r="MB16" i="5"/>
  <c r="KM16" i="5"/>
  <c r="IY16" i="5"/>
  <c r="HJ16" i="5"/>
  <c r="FU16" i="5"/>
  <c r="EF16" i="5"/>
  <c r="CQ16" i="5"/>
  <c r="AZ16" i="5"/>
  <c r="GZ16" i="5"/>
  <c r="LR10" i="5"/>
  <c r="KC10" i="5"/>
  <c r="IN10" i="5"/>
  <c r="GZ10" i="5"/>
  <c r="FK10" i="5"/>
  <c r="DV10" i="5"/>
  <c r="CG10" i="5"/>
  <c r="LR16" i="5"/>
  <c r="FK16" i="5"/>
  <c r="LH10" i="5"/>
  <c r="JS10" i="5"/>
  <c r="ID10" i="5"/>
  <c r="GO10" i="5"/>
  <c r="FA10" i="5"/>
  <c r="DL10" i="5"/>
  <c r="BV10" i="5"/>
  <c r="KC16" i="5"/>
  <c r="DV16" i="5"/>
  <c r="KX10" i="5"/>
  <c r="JI10" i="5"/>
  <c r="HT10" i="5"/>
  <c r="GE10" i="5"/>
  <c r="EP10" i="5"/>
  <c r="DB10" i="5"/>
  <c r="BK10" i="5"/>
  <c r="IN16" i="5"/>
  <c r="CG16" i="5"/>
  <c r="ML10" i="5"/>
  <c r="MB10" i="5"/>
  <c r="KM10" i="5"/>
  <c r="IY10" i="5"/>
  <c r="HJ10" i="5"/>
  <c r="FU10" i="5"/>
  <c r="EF10" i="5"/>
  <c r="CQ10" i="5"/>
  <c r="AZ10" i="5"/>
  <c r="H11" i="4"/>
  <c r="IN18" i="5"/>
  <c r="IP12" i="5"/>
  <c r="IQ18" i="5"/>
  <c r="IM18" i="5"/>
  <c r="IO12" i="5"/>
  <c r="IP18" i="5"/>
  <c r="IN12" i="5"/>
  <c r="MN18" i="5"/>
  <c r="ML12" i="5"/>
  <c r="MM18" i="5"/>
  <c r="MO12" i="5"/>
  <c r="MK12" i="5"/>
  <c r="ML18" i="5"/>
  <c r="MN12" i="5"/>
  <c r="D10" i="5"/>
  <c r="JA12" i="5"/>
  <c r="IO18" i="5"/>
  <c r="JU18" i="5"/>
  <c r="MK18" i="5"/>
  <c r="FJ8" i="5"/>
  <c r="GZ18" i="5"/>
  <c r="HB12" i="5"/>
  <c r="HC18" i="5"/>
  <c r="GY18" i="5"/>
  <c r="HA12" i="5"/>
  <c r="HB18" i="5"/>
  <c r="GZ12" i="5"/>
  <c r="HV18" i="5"/>
  <c r="HT12" i="5"/>
  <c r="HU18" i="5"/>
  <c r="HW12" i="5"/>
  <c r="HS12" i="5"/>
  <c r="HT18" i="5"/>
  <c r="HV12" i="5"/>
  <c r="JK18" i="5"/>
  <c r="JI12" i="5"/>
  <c r="JJ18" i="5"/>
  <c r="JL12" i="5"/>
  <c r="JH12" i="5"/>
  <c r="JI18" i="5"/>
  <c r="JK12" i="5"/>
  <c r="KZ18" i="5"/>
  <c r="KX12" i="5"/>
  <c r="KY18" i="5"/>
  <c r="LA12" i="5"/>
  <c r="KW12" i="5"/>
  <c r="KX18" i="5"/>
  <c r="KZ12" i="5"/>
  <c r="LR18" i="5"/>
  <c r="LT12" i="5"/>
  <c r="LU18" i="5"/>
  <c r="LQ18" i="5"/>
  <c r="LS12" i="5"/>
  <c r="LT18" i="5"/>
  <c r="LR12" i="5"/>
  <c r="E10" i="5"/>
  <c r="GY12" i="5"/>
  <c r="JJ12" i="5"/>
  <c r="KY12" i="5"/>
  <c r="HS18" i="5"/>
  <c r="LJ18" i="5"/>
  <c r="MO18" i="5"/>
  <c r="GP18" i="5"/>
  <c r="GR12" i="5"/>
  <c r="GN12" i="5"/>
  <c r="GO18" i="5"/>
  <c r="GQ12" i="5"/>
  <c r="GR18" i="5"/>
  <c r="GN18" i="5"/>
  <c r="GP12" i="5"/>
  <c r="KP18" i="5"/>
  <c r="KL18" i="5"/>
  <c r="KN12" i="5"/>
  <c r="KO18" i="5"/>
  <c r="KM12" i="5"/>
  <c r="KN18" i="5"/>
  <c r="KP12" i="5"/>
  <c r="KL12" i="5"/>
  <c r="B10" i="5"/>
  <c r="F10" i="5"/>
  <c r="HC12" i="5"/>
  <c r="IM12" i="5"/>
  <c r="MM12" i="5"/>
  <c r="GQ18" i="5"/>
  <c r="HW18" i="5"/>
  <c r="JH18" i="5"/>
  <c r="KM18" i="5"/>
  <c r="LS18" i="5"/>
  <c r="EZ8" i="5"/>
  <c r="HM18" i="5"/>
  <c r="HI18" i="5"/>
  <c r="HK12" i="5"/>
  <c r="HL18" i="5"/>
  <c r="HJ12" i="5"/>
  <c r="HK18" i="5"/>
  <c r="HM12" i="5"/>
  <c r="HI12" i="5"/>
  <c r="JB18" i="5"/>
  <c r="IX18" i="5"/>
  <c r="IZ12" i="5"/>
  <c r="JA18" i="5"/>
  <c r="IY12" i="5"/>
  <c r="IZ18" i="5"/>
  <c r="JB12" i="5"/>
  <c r="IX12" i="5"/>
  <c r="JT18" i="5"/>
  <c r="JV12" i="5"/>
  <c r="JR12" i="5"/>
  <c r="JS18" i="5"/>
  <c r="JU12" i="5"/>
  <c r="JV18" i="5"/>
  <c r="JR18" i="5"/>
  <c r="JT12" i="5"/>
  <c r="LI18" i="5"/>
  <c r="LK12" i="5"/>
  <c r="LG12" i="5"/>
  <c r="LH18" i="5"/>
  <c r="LJ12" i="5"/>
  <c r="LK18" i="5"/>
  <c r="LG18" i="5"/>
  <c r="LI12" i="5"/>
  <c r="HL12" i="5"/>
  <c r="IQ12" i="5"/>
  <c r="LQ12" i="5"/>
  <c r="HA18" i="5"/>
  <c r="JL18" i="5"/>
  <c r="KW18" i="5"/>
  <c r="FB18" i="5" l="1"/>
  <c r="FD12" i="5"/>
  <c r="EZ12" i="5"/>
  <c r="FA18" i="5"/>
  <c r="FC12" i="5"/>
  <c r="FD18" i="5"/>
  <c r="EZ18" i="5"/>
  <c r="FB12" i="5"/>
  <c r="FA12" i="5"/>
  <c r="FC18" i="5"/>
  <c r="LU16" i="5"/>
  <c r="KF16" i="5"/>
  <c r="IQ16" i="5"/>
  <c r="HC16" i="5"/>
  <c r="FN16" i="5"/>
  <c r="DY16" i="5"/>
  <c r="CJ16" i="5"/>
  <c r="LK16" i="5"/>
  <c r="JV16" i="5"/>
  <c r="IG16" i="5"/>
  <c r="GR16" i="5"/>
  <c r="FD16" i="5"/>
  <c r="DO16" i="5"/>
  <c r="BY16" i="5"/>
  <c r="MO16" i="5"/>
  <c r="LA16" i="5"/>
  <c r="JL16" i="5"/>
  <c r="HW16" i="5"/>
  <c r="GH16" i="5"/>
  <c r="ES16" i="5"/>
  <c r="DE16" i="5"/>
  <c r="BN16" i="5"/>
  <c r="ME10" i="5"/>
  <c r="KP16" i="5"/>
  <c r="EI16" i="5"/>
  <c r="KP10" i="5"/>
  <c r="JB10" i="5"/>
  <c r="HM10" i="5"/>
  <c r="FX10" i="5"/>
  <c r="EI10" i="5"/>
  <c r="CT10" i="5"/>
  <c r="BC10" i="5"/>
  <c r="JB16" i="5"/>
  <c r="CT16" i="5"/>
  <c r="MO10" i="5"/>
  <c r="LU10" i="5"/>
  <c r="KF10" i="5"/>
  <c r="IQ10" i="5"/>
  <c r="HC10" i="5"/>
  <c r="FN10" i="5"/>
  <c r="DY10" i="5"/>
  <c r="CJ10" i="5"/>
  <c r="HM16" i="5"/>
  <c r="BC16" i="5"/>
  <c r="LK10" i="5"/>
  <c r="JV10" i="5"/>
  <c r="IG10" i="5"/>
  <c r="GR10" i="5"/>
  <c r="FD10" i="5"/>
  <c r="DO10" i="5"/>
  <c r="BY10" i="5"/>
  <c r="ME16" i="5"/>
  <c r="FX16" i="5"/>
  <c r="LA10" i="5"/>
  <c r="JL10" i="5"/>
  <c r="HW10" i="5"/>
  <c r="GH10" i="5"/>
  <c r="ES10" i="5"/>
  <c r="DE10" i="5"/>
  <c r="BN10" i="5"/>
  <c r="N11" i="4"/>
  <c r="MD16" i="5"/>
  <c r="KO16" i="5"/>
  <c r="JA16" i="5"/>
  <c r="HL16" i="5"/>
  <c r="FW16" i="5"/>
  <c r="EH16" i="5"/>
  <c r="CS16" i="5"/>
  <c r="BB16" i="5"/>
  <c r="LT16" i="5"/>
  <c r="KE16" i="5"/>
  <c r="IP16" i="5"/>
  <c r="HB16" i="5"/>
  <c r="FM16" i="5"/>
  <c r="DX16" i="5"/>
  <c r="CI16" i="5"/>
  <c r="LJ16" i="5"/>
  <c r="JU16" i="5"/>
  <c r="IF16" i="5"/>
  <c r="GQ16" i="5"/>
  <c r="FC16" i="5"/>
  <c r="DN16" i="5"/>
  <c r="BX16" i="5"/>
  <c r="MN10" i="5"/>
  <c r="JK16" i="5"/>
  <c r="DD16" i="5"/>
  <c r="KZ10" i="5"/>
  <c r="JK10" i="5"/>
  <c r="HV10" i="5"/>
  <c r="GG10" i="5"/>
  <c r="ER10" i="5"/>
  <c r="DD10" i="5"/>
  <c r="BM10" i="5"/>
  <c r="L11" i="4"/>
  <c r="HV16" i="5"/>
  <c r="BM16" i="5"/>
  <c r="MD10" i="5"/>
  <c r="KO10" i="5"/>
  <c r="JA10" i="5"/>
  <c r="HL10" i="5"/>
  <c r="FW10" i="5"/>
  <c r="EH10" i="5"/>
  <c r="CS10" i="5"/>
  <c r="BB10" i="5"/>
  <c r="MN16" i="5"/>
  <c r="GG16" i="5"/>
  <c r="LT10" i="5"/>
  <c r="KE10" i="5"/>
  <c r="IP10" i="5"/>
  <c r="HB10" i="5"/>
  <c r="FM10" i="5"/>
  <c r="DX10" i="5"/>
  <c r="CI10" i="5"/>
  <c r="KZ16" i="5"/>
  <c r="ER16" i="5"/>
  <c r="LJ10" i="5"/>
  <c r="JU10" i="5"/>
  <c r="IF10" i="5"/>
  <c r="GQ10" i="5"/>
  <c r="FC10" i="5"/>
  <c r="DN10" i="5"/>
  <c r="BX10" i="5"/>
  <c r="FK18" i="5"/>
  <c r="FM12" i="5"/>
  <c r="FN18" i="5"/>
  <c r="FJ18" i="5"/>
  <c r="FL12" i="5"/>
  <c r="FM18" i="5"/>
  <c r="FK12" i="5"/>
  <c r="FL18" i="5"/>
  <c r="FN12" i="5"/>
  <c r="FJ12" i="5"/>
  <c r="MM16" i="5"/>
  <c r="KY16" i="5"/>
  <c r="JJ16" i="5"/>
  <c r="HU16" i="5"/>
  <c r="GF16" i="5"/>
  <c r="EQ16" i="5"/>
  <c r="DC16" i="5"/>
  <c r="BL16" i="5"/>
  <c r="MC16" i="5"/>
  <c r="KN16" i="5"/>
  <c r="IZ16" i="5"/>
  <c r="HK16" i="5"/>
  <c r="FV16" i="5"/>
  <c r="EG16" i="5"/>
  <c r="CR16" i="5"/>
  <c r="BA16" i="5"/>
  <c r="LS16" i="5"/>
  <c r="KD16" i="5"/>
  <c r="IO16" i="5"/>
  <c r="HA16" i="5"/>
  <c r="FL16" i="5"/>
  <c r="DW16" i="5"/>
  <c r="CH16" i="5"/>
  <c r="IE16" i="5"/>
  <c r="BW16" i="5"/>
  <c r="LI10" i="5"/>
  <c r="JT10" i="5"/>
  <c r="IE10" i="5"/>
  <c r="GP10" i="5"/>
  <c r="FB10" i="5"/>
  <c r="DM10" i="5"/>
  <c r="BW10" i="5"/>
  <c r="GP16" i="5"/>
  <c r="KY10" i="5"/>
  <c r="JJ10" i="5"/>
  <c r="HU10" i="5"/>
  <c r="GF10" i="5"/>
  <c r="EQ10" i="5"/>
  <c r="DC10" i="5"/>
  <c r="BL10" i="5"/>
  <c r="LI16" i="5"/>
  <c r="FB16" i="5"/>
  <c r="MM10" i="5"/>
  <c r="MC10" i="5"/>
  <c r="KN10" i="5"/>
  <c r="IZ10" i="5"/>
  <c r="HK10" i="5"/>
  <c r="FV10" i="5"/>
  <c r="EG10" i="5"/>
  <c r="CR10" i="5"/>
  <c r="BA10" i="5"/>
  <c r="J11" i="4"/>
  <c r="JT16" i="5"/>
  <c r="DM16" i="5"/>
  <c r="LS10" i="5"/>
  <c r="KD10" i="5"/>
  <c r="IO10" i="5"/>
  <c r="HA10" i="5"/>
  <c r="FL10" i="5"/>
  <c r="DW10" i="5"/>
  <c r="CH10" i="5"/>
  <c r="LQ16" i="5"/>
  <c r="KB16" i="5"/>
  <c r="IM16" i="5"/>
  <c r="GY16" i="5"/>
  <c r="FJ16" i="5"/>
  <c r="DU16" i="5"/>
  <c r="CF16" i="5"/>
  <c r="LG16" i="5"/>
  <c r="JR16" i="5"/>
  <c r="IC16" i="5"/>
  <c r="GN16" i="5"/>
  <c r="EZ16" i="5"/>
  <c r="DK16" i="5"/>
  <c r="BU16" i="5"/>
  <c r="MK16" i="5"/>
  <c r="KW16" i="5"/>
  <c r="JH16" i="5"/>
  <c r="HS16" i="5"/>
  <c r="GD16" i="5"/>
  <c r="EO16" i="5"/>
  <c r="DA16" i="5"/>
  <c r="BJ16" i="5"/>
  <c r="MA16" i="5"/>
  <c r="FT16" i="5"/>
  <c r="MK10" i="5"/>
  <c r="MA10" i="5"/>
  <c r="KL10" i="5"/>
  <c r="IX10" i="5"/>
  <c r="HI10" i="5"/>
  <c r="FT10" i="5"/>
  <c r="EE10" i="5"/>
  <c r="CP10" i="5"/>
  <c r="AY10" i="5"/>
  <c r="KL16" i="5"/>
  <c r="EE16" i="5"/>
  <c r="LQ10" i="5"/>
  <c r="KB10" i="5"/>
  <c r="IM10" i="5"/>
  <c r="GY10" i="5"/>
  <c r="FJ10" i="5"/>
  <c r="DU10" i="5"/>
  <c r="CF10" i="5"/>
  <c r="IX16" i="5"/>
  <c r="CP16" i="5"/>
  <c r="LG10" i="5"/>
  <c r="JR10" i="5"/>
  <c r="IC10" i="5"/>
  <c r="GN10" i="5"/>
  <c r="EZ10" i="5"/>
  <c r="DK10" i="5"/>
  <c r="BU10" i="5"/>
  <c r="HI16" i="5"/>
  <c r="AY16" i="5"/>
  <c r="KW10" i="5"/>
  <c r="JH10" i="5"/>
  <c r="HS10" i="5"/>
  <c r="GD10" i="5"/>
  <c r="EO10" i="5"/>
  <c r="DA10" i="5"/>
  <c r="BJ10" i="5"/>
  <c r="F11" i="4"/>
</calcChain>
</file>

<file path=xl/sharedStrings.xml><?xml version="1.0" encoding="utf-8"?>
<sst xmlns="http://schemas.openxmlformats.org/spreadsheetml/2006/main" count="990" uniqueCount="297">
  <si>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</si>
  <si>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</si>
  <si>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</si>
  <si>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</si>
  <si>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</si>
  <si>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</si>
  <si>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</si>
  <si>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</si>
  <si>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・基金積立：南部町太陽光発電基金　29,983千円
　目的　町内の再生可能エネルギーの活用、普及の推進及び発電所の維持管理に必要な経費等に充当する。
・繰出金：一般会計繰出金　41,607千円
　目的　住宅用太陽光発電システム等住民への新エネルギー機器設置の普及促進のための費用に充当する。
・次年度繰越：34千円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</si>
  <si>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</si>
  <si>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</si>
  <si>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</si>
  <si>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</si>
  <si>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</si>
  <si>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</si>
  <si>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</si>
  <si>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</si>
  <si>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</si>
  <si>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</si>
  <si>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</si>
  <si>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</si>
  <si>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</si>
  <si>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</si>
  <si>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</si>
  <si>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</si>
  <si>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</si>
  <si>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</si>
  <si>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</si>
  <si>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</si>
  <si>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</si>
  <si>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</si>
  <si>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</si>
  <si>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</si>
  <si>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</si>
  <si>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</si>
  <si>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</si>
  <si>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</si>
  <si>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</si>
  <si>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</si>
  <si>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</si>
  <si>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</si>
  <si>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</si>
  <si>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</si>
  <si>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</si>
  <si>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</si>
  <si>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</si>
  <si>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</si>
  <si>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</si>
  <si>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</si>
  <si>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</si>
  <si>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</si>
  <si>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</si>
  <si>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</si>
  <si>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</si>
  <si>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</si>
  <si>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</si>
  <si>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</si>
  <si>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</si>
  <si>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</si>
  <si>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</si>
  <si>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</si>
  <si>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</si>
  <si>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</si>
  <si>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</si>
  <si>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</si>
  <si>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</si>
  <si>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</si>
  <si>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</si>
  <si>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</si>
  <si>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</si>
  <si>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</si>
  <si>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</si>
  <si>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</si>
  <si>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</si>
  <si>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</si>
  <si>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</si>
  <si>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</si>
  <si>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</si>
  <si>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</si>
  <si>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</si>
  <si>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</si>
  <si>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</si>
  <si>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</si>
  <si>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</si>
  <si>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</si>
  <si>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</si>
  <si>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</si>
  <si>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</si>
  <si>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</si>
  <si>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</si>
  <si>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</si>
  <si>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</si>
  <si>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</si>
  <si>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</si>
  <si>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</si>
  <si>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</si>
  <si>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</si>
  <si>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</si>
  <si>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</si>
  <si>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</si>
  <si>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</si>
  <si>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</si>
  <si>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</si>
  <si>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</si>
  <si>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</si>
  <si>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</si>
  <si>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</si>
  <si>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</si>
  <si>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</si>
  <si>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</si>
  <si>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</si>
  <si>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</si>
  <si>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</si>
  <si>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</si>
  <si>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</si>
  <si>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</si>
  <si>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</si>
  <si>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313891</t>
  </si>
  <si>
    <t>47</t>
  </si>
  <si>
    <t>04</t>
  </si>
  <si>
    <t>0</t>
  </si>
  <si>
    <t>000</t>
  </si>
  <si>
    <t>鳥取県　南部町</t>
  </si>
  <si>
    <t>法非適用</t>
  </si>
  <si>
    <t>電気事業</t>
  </si>
  <si>
    <t>非設置</t>
  </si>
  <si>
    <t>該当数値なし</t>
  </si>
  <si>
    <t>-</t>
  </si>
  <si>
    <t>令和16年4月30日　南部町大規模太陽光発電施設</t>
  </si>
  <si>
    <t>無</t>
  </si>
  <si>
    <t>中国電力(株)、オリックス(株)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</si>
  <si>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</si>
  <si>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</si>
  <si>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</si>
  <si>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</si>
  <si>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</si>
  <si>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</si>
  <si>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</si>
  <si>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</si>
  <si>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</si>
  <si>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</si>
  <si>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</si>
  <si>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</si>
  <si>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</si>
  <si>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</si>
  <si>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</si>
  <si>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</si>
  <si>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</si>
  <si>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</si>
  <si>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</si>
  <si>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</si>
  <si>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</si>
  <si>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</si>
  <si>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</si>
  <si>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</si>
  <si>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</si>
  <si>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</si>
  <si>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</si>
  <si>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</si>
  <si>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</si>
  <si>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</si>
  <si>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</si>
  <si>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</si>
  <si>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</si>
  <si>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</si>
  <si>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</si>
  <si>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</si>
  <si>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</si>
  <si>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</si>
  <si>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</si>
  <si>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</si>
  <si>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</si>
  <si>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</si>
  <si>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</si>
  <si>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</si>
  <si>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</si>
  <si>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</si>
  <si>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</si>
  <si>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</si>
  <si>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</si>
  <si>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</si>
  <si>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</si>
  <si>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</si>
  <si>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</si>
  <si>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</si>
  <si>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</si>
  <si>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</si>
  <si>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</si>
  <si>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</si>
  <si>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</si>
  <si>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</si>
  <si>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</si>
  <si>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</si>
  <si>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</si>
  <si>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</si>
  <si>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</si>
  <si>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</si>
  <si>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</si>
  <si>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</si>
  <si>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</si>
  <si>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</si>
  <si>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</si>
  <si>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</si>
  <si>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</si>
  <si>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</si>
  <si>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</si>
  <si>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</si>
  <si>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</si>
  <si>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</si>
  <si>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</si>
  <si>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</si>
  <si>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</si>
  <si>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</si>
  <si>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</si>
  <si>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</si>
  <si>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</si>
  <si>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</si>
  <si>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</si>
  <si>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</si>
  <si>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</si>
  <si>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</si>
  <si>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</si>
  <si>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</si>
  <si>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</si>
  <si>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</si>
  <si>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</si>
  <si>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</si>
  <si>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</si>
  <si>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</si>
  <si>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</si>
  <si>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</si>
  <si>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</si>
  <si>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</si>
  <si>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</si>
  <si>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</si>
  <si>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</si>
  <si>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</si>
  <si>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</si>
  <si>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</si>
  <si>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</si>
  <si>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</si>
  <si>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</si>
  <si>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</si>
  <si>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</si>
  <si>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</si>
  <si>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</si>
  <si>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</si>
  <si>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</si>
  <si>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</si>
  <si>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</si>
  <si>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</si>
  <si>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</si>
  <si>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</si>
  <si>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</si>
  <si>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</si>
  <si>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</si>
  <si>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</si>
  <si>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</si>
  <si>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</si>
  <si>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</si>
  <si>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</si>
  <si>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</si>
  <si>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</si>
  <si>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</si>
  <si>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</si>
  <si>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</si>
  <si>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</si>
  <si>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</si>
  <si>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</si>
  <si>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</si>
  <si>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</si>
  <si>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</si>
  <si>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</si>
  <si>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</si>
  <si>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</si>
  <si>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</si>
  <si>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</si>
  <si>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</si>
  <si>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</si>
  <si>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</si>
  <si>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</si>
  <si>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</si>
  <si>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</si>
  <si>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</si>
  <si>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</si>
  <si>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</si>
  <si>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</si>
  <si>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</si>
  <si>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</si>
  <si>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</si>
  <si>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</si>
  <si>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</si>
  <si>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</si>
  <si>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</si>
  <si>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発電量においては、昨年に比較して今年度は10%程度減っているが、実際過去5年間の数値と比較した場合においては、発電量は平均以上の値が確保できている。
一方で収支は一般会計に4000万円の繰り入れを行ったこと、さらにメガソーラー建設時の町民債における元金1億円の返還時期だった為に歳出が増加した。その結果、収支的収益比率が低下しているように見えるが、これは単年度の一時的な支出である。
やや利益は少なくはあるものの、黒字収支であり経営は安定的と言える。
①収益的収支比率について
前年比87％の収益に加え、分母に一般会計への繰り入れの４千万円と町民債への元金への償還の１億円の支出が重なったため100％を大きく割り込んでいる。ここ近年の減少傾向はH29、H30と消費税の支払いの他、一般会計への繰り出しなどが大きく続いているための結果であり、例えば1億4千万の支出がなかった場合には168.9％と十分な黒字は確保できている。
②営業収支比率について
H28から減少傾向であるが、これについても消費税の支払いが始まったためである。前年比4.6%の減は日照条件の変動によるもので今後の状況を注視する。
④供給原価について
今年度の値において総費用は償還等の支出が存在した為に高額になった。しかし今後は昨年29年度より始まった償還も含め全国平均並みに留まる見込みである。
⑤EBITDAについて
　EBITDA（減価償却前企業利益）については繰り出し分の減収になっている。
 </t>
    <phoneticPr fontId="5"/>
  </si>
  <si>
    <t xml:space="preserve">数字は安定的に推移しているため、現状では安定している。
①設備利用率
　資源エネルギー庁のH27のワーキンググループの報告で設定されている太陽光設備の設備利用率の水準では14%が平均値となっている。一方、当施設は12％以上を確保している。
②修繕費比率
　今年度は施設修繕料の支出が無かったためゼロである。
③企業債残高対料金収入比率
　順調に償還している。
⑤ＦＩＴ収入割合
　若干の波はあるが５０％近傍である。今後FIT終了時の方針検討が必要である。
</t>
    <phoneticPr fontId="5"/>
  </si>
  <si>
    <t xml:space="preserve">町民債の元金返還が終わったので今後の費用は抑えられていく。また営業収支比率も目標値を上回っているため今後も安定的な経営を見込む。
経営リスクについては低く安定的である。建設経過年数と施設整備の状況を考慮しつつ、売電収入が安定して確保出来るように計画的に老朽化対策を推進する。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</si>
</sst>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268.10000000000002</c:v>
                </c:pt>
                <c:pt idx="1">
                  <c:v>813.9</c:v>
                </c:pt>
                <c:pt idx="2">
                  <c:v>529.1</c:v>
                </c:pt>
                <c:pt idx="3">
                  <c:v>183.1</c:v>
                </c:pt>
                <c:pt idx="4">
                  <c:v>40</c:v>
                </c:pt>
              </c:numCache>
            </c:numRef>
          </c:val>
          <c:extLst xmlns:c16r2="http://schemas.microsoft.com/office/drawing/2015/06/chart">
            <c:ext xmlns:c16="http://schemas.microsoft.com/office/drawing/2014/chart" uri="{C3380CC4-5D6E-409C-BE32-E72D297353CC}">
              <c16:uniqueId val="{00000000-2466-497C-AC9D-DD2E79480672}"/>
            </c:ext>
          </c:extLst>
        </c:ser>
        <c:dLbls>
          <c:showLegendKey val="0"/>
          <c:showVal val="0"/>
          <c:showCatName val="0"/>
          <c:showSerName val="0"/>
          <c:showPercent val="0"/>
          <c:showBubbleSize val="0"/>
        </c:dLbls>
        <c:gapWidth val="180"/>
        <c:overlap val="-90"/>
        <c:axId val="288272720"/>
        <c:axId val="2882711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2466-497C-AC9D-DD2E7948067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466-497C-AC9D-DD2E79480672}"/>
            </c:ext>
          </c:extLst>
        </c:ser>
        <c:dLbls>
          <c:showLegendKey val="0"/>
          <c:showVal val="0"/>
          <c:showCatName val="0"/>
          <c:showSerName val="0"/>
          <c:showPercent val="0"/>
          <c:showBubbleSize val="0"/>
        </c:dLbls>
        <c:marker val="1"/>
        <c:smooth val="0"/>
        <c:axId val="288272720"/>
        <c:axId val="288271152"/>
      </c:lineChart>
      <c:catAx>
        <c:axId val="288272720"/>
        <c:scaling>
          <c:orientation val="minMax"/>
        </c:scaling>
        <c:delete val="0"/>
        <c:axPos val="b"/>
        <c:numFmt formatCode="ge" sourceLinked="1"/>
        <c:majorTickMark val="none"/>
        <c:minorTickMark val="none"/>
        <c:tickLblPos val="none"/>
        <c:crossAx val="288271152"/>
        <c:crosses val="autoZero"/>
        <c:auto val="0"/>
        <c:lblAlgn val="ctr"/>
        <c:lblOffset val="100"/>
        <c:noMultiLvlLbl val="1"/>
      </c:catAx>
      <c:valAx>
        <c:axId val="28827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272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45.2</c:v>
                </c:pt>
                <c:pt idx="2">
                  <c:v>56.2</c:v>
                </c:pt>
                <c:pt idx="3">
                  <c:v>49.9</c:v>
                </c:pt>
                <c:pt idx="4">
                  <c:v>58.3</c:v>
                </c:pt>
              </c:numCache>
            </c:numRef>
          </c:val>
          <c:extLst xmlns:c16r2="http://schemas.microsoft.com/office/drawing/2015/06/chart">
            <c:ext xmlns:c16="http://schemas.microsoft.com/office/drawing/2014/chart" uri="{C3380CC4-5D6E-409C-BE32-E72D297353CC}">
              <c16:uniqueId val="{00000000-6DC4-47D8-9C80-58A6C32D956E}"/>
            </c:ext>
          </c:extLst>
        </c:ser>
        <c:dLbls>
          <c:showLegendKey val="0"/>
          <c:showVal val="0"/>
          <c:showCatName val="0"/>
          <c:showSerName val="0"/>
          <c:showPercent val="0"/>
          <c:showBubbleSize val="0"/>
        </c:dLbls>
        <c:gapWidth val="180"/>
        <c:overlap val="-90"/>
        <c:axId val="288775336"/>
        <c:axId val="2887710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6DC4-47D8-9C80-58A6C32D956E}"/>
            </c:ext>
          </c:extLst>
        </c:ser>
        <c:dLbls>
          <c:showLegendKey val="0"/>
          <c:showVal val="0"/>
          <c:showCatName val="0"/>
          <c:showSerName val="0"/>
          <c:showPercent val="0"/>
          <c:showBubbleSize val="0"/>
        </c:dLbls>
        <c:marker val="1"/>
        <c:smooth val="0"/>
        <c:axId val="288775336"/>
        <c:axId val="288771024"/>
      </c:lineChart>
      <c:catAx>
        <c:axId val="288775336"/>
        <c:scaling>
          <c:orientation val="minMax"/>
        </c:scaling>
        <c:delete val="0"/>
        <c:axPos val="b"/>
        <c:numFmt formatCode="ge" sourceLinked="1"/>
        <c:majorTickMark val="none"/>
        <c:minorTickMark val="none"/>
        <c:tickLblPos val="none"/>
        <c:crossAx val="288771024"/>
        <c:crosses val="autoZero"/>
        <c:auto val="0"/>
        <c:lblAlgn val="ctr"/>
        <c:lblOffset val="100"/>
        <c:noMultiLvlLbl val="1"/>
      </c:catAx>
      <c:valAx>
        <c:axId val="28877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775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34-43E0-93AA-31836EB1BB28}"/>
            </c:ext>
          </c:extLst>
        </c:ser>
        <c:dLbls>
          <c:showLegendKey val="0"/>
          <c:showVal val="0"/>
          <c:showCatName val="0"/>
          <c:showSerName val="0"/>
          <c:showPercent val="0"/>
          <c:showBubbleSize val="0"/>
        </c:dLbls>
        <c:gapWidth val="180"/>
        <c:overlap val="-90"/>
        <c:axId val="288772984"/>
        <c:axId val="2887690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34-43E0-93AA-31836EB1BB28}"/>
            </c:ext>
          </c:extLst>
        </c:ser>
        <c:dLbls>
          <c:showLegendKey val="0"/>
          <c:showVal val="0"/>
          <c:showCatName val="0"/>
          <c:showSerName val="0"/>
          <c:showPercent val="0"/>
          <c:showBubbleSize val="0"/>
        </c:dLbls>
        <c:marker val="1"/>
        <c:smooth val="0"/>
        <c:axId val="288772984"/>
        <c:axId val="288769064"/>
      </c:lineChart>
      <c:catAx>
        <c:axId val="288772984"/>
        <c:scaling>
          <c:orientation val="minMax"/>
        </c:scaling>
        <c:delete val="0"/>
        <c:axPos val="b"/>
        <c:numFmt formatCode="ge" sourceLinked="1"/>
        <c:majorTickMark val="none"/>
        <c:minorTickMark val="none"/>
        <c:tickLblPos val="none"/>
        <c:crossAx val="288769064"/>
        <c:crosses val="autoZero"/>
        <c:auto val="0"/>
        <c:lblAlgn val="ctr"/>
        <c:lblOffset val="100"/>
        <c:noMultiLvlLbl val="1"/>
      </c:catAx>
      <c:valAx>
        <c:axId val="28876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772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D-4A24-85A3-0AC0E54740AA}"/>
            </c:ext>
          </c:extLst>
        </c:ser>
        <c:dLbls>
          <c:showLegendKey val="0"/>
          <c:showVal val="0"/>
          <c:showCatName val="0"/>
          <c:showSerName val="0"/>
          <c:showPercent val="0"/>
          <c:showBubbleSize val="0"/>
        </c:dLbls>
        <c:gapWidth val="180"/>
        <c:overlap val="-90"/>
        <c:axId val="288769456"/>
        <c:axId val="28827703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D-4A24-85A3-0AC0E54740AA}"/>
            </c:ext>
          </c:extLst>
        </c:ser>
        <c:dLbls>
          <c:showLegendKey val="0"/>
          <c:showVal val="0"/>
          <c:showCatName val="0"/>
          <c:showSerName val="0"/>
          <c:showPercent val="0"/>
          <c:showBubbleSize val="0"/>
        </c:dLbls>
        <c:marker val="1"/>
        <c:smooth val="0"/>
        <c:axId val="288769456"/>
        <c:axId val="288277032"/>
      </c:lineChart>
      <c:catAx>
        <c:axId val="288769456"/>
        <c:scaling>
          <c:orientation val="minMax"/>
        </c:scaling>
        <c:delete val="0"/>
        <c:axPos val="b"/>
        <c:numFmt formatCode="ge" sourceLinked="1"/>
        <c:majorTickMark val="none"/>
        <c:minorTickMark val="none"/>
        <c:tickLblPos val="none"/>
        <c:crossAx val="288277032"/>
        <c:crosses val="autoZero"/>
        <c:auto val="0"/>
        <c:lblAlgn val="ctr"/>
        <c:lblOffset val="100"/>
        <c:noMultiLvlLbl val="1"/>
      </c:catAx>
      <c:valAx>
        <c:axId val="288277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76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4E-4277-B900-7D940E60157A}"/>
            </c:ext>
          </c:extLst>
        </c:ser>
        <c:dLbls>
          <c:showLegendKey val="0"/>
          <c:showVal val="0"/>
          <c:showCatName val="0"/>
          <c:showSerName val="0"/>
          <c:showPercent val="0"/>
          <c:showBubbleSize val="0"/>
        </c:dLbls>
        <c:gapWidth val="180"/>
        <c:overlap val="-90"/>
        <c:axId val="288278208"/>
        <c:axId val="28827076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4E-4277-B900-7D940E60157A}"/>
            </c:ext>
          </c:extLst>
        </c:ser>
        <c:dLbls>
          <c:showLegendKey val="0"/>
          <c:showVal val="0"/>
          <c:showCatName val="0"/>
          <c:showSerName val="0"/>
          <c:showPercent val="0"/>
          <c:showBubbleSize val="0"/>
        </c:dLbls>
        <c:marker val="1"/>
        <c:smooth val="0"/>
        <c:axId val="288278208"/>
        <c:axId val="288270760"/>
      </c:lineChart>
      <c:catAx>
        <c:axId val="288278208"/>
        <c:scaling>
          <c:orientation val="minMax"/>
        </c:scaling>
        <c:delete val="0"/>
        <c:axPos val="b"/>
        <c:numFmt formatCode="ge" sourceLinked="1"/>
        <c:majorTickMark val="none"/>
        <c:minorTickMark val="none"/>
        <c:tickLblPos val="none"/>
        <c:crossAx val="288270760"/>
        <c:crosses val="autoZero"/>
        <c:auto val="0"/>
        <c:lblAlgn val="ctr"/>
        <c:lblOffset val="100"/>
        <c:noMultiLvlLbl val="1"/>
      </c:catAx>
      <c:valAx>
        <c:axId val="288270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82782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99-443C-B8D9-8DA13B98276C}"/>
            </c:ext>
          </c:extLst>
        </c:ser>
        <c:dLbls>
          <c:showLegendKey val="0"/>
          <c:showVal val="0"/>
          <c:showCatName val="0"/>
          <c:showSerName val="0"/>
          <c:showPercent val="0"/>
          <c:showBubbleSize val="0"/>
        </c:dLbls>
        <c:gapWidth val="180"/>
        <c:overlap val="-90"/>
        <c:axId val="289447200"/>
        <c:axId val="2894460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99-443C-B8D9-8DA13B98276C}"/>
            </c:ext>
          </c:extLst>
        </c:ser>
        <c:dLbls>
          <c:showLegendKey val="0"/>
          <c:showVal val="0"/>
          <c:showCatName val="0"/>
          <c:showSerName val="0"/>
          <c:showPercent val="0"/>
          <c:showBubbleSize val="0"/>
        </c:dLbls>
        <c:marker val="1"/>
        <c:smooth val="0"/>
        <c:axId val="289447200"/>
        <c:axId val="289446024"/>
      </c:lineChart>
      <c:catAx>
        <c:axId val="289447200"/>
        <c:scaling>
          <c:orientation val="minMax"/>
        </c:scaling>
        <c:delete val="0"/>
        <c:axPos val="b"/>
        <c:numFmt formatCode="ge" sourceLinked="1"/>
        <c:majorTickMark val="none"/>
        <c:minorTickMark val="none"/>
        <c:tickLblPos val="none"/>
        <c:crossAx val="289446024"/>
        <c:crosses val="autoZero"/>
        <c:auto val="0"/>
        <c:lblAlgn val="ctr"/>
        <c:lblOffset val="100"/>
        <c:noMultiLvlLbl val="1"/>
      </c:catAx>
      <c:valAx>
        <c:axId val="28944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447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D8-491C-8F35-AB29DF584A98}"/>
            </c:ext>
          </c:extLst>
        </c:ser>
        <c:dLbls>
          <c:showLegendKey val="0"/>
          <c:showVal val="0"/>
          <c:showCatName val="0"/>
          <c:showSerName val="0"/>
          <c:showPercent val="0"/>
          <c:showBubbleSize val="0"/>
        </c:dLbls>
        <c:gapWidth val="180"/>
        <c:overlap val="-90"/>
        <c:axId val="289448376"/>
        <c:axId val="28944759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D8-491C-8F35-AB29DF584A98}"/>
            </c:ext>
          </c:extLst>
        </c:ser>
        <c:dLbls>
          <c:showLegendKey val="0"/>
          <c:showVal val="0"/>
          <c:showCatName val="0"/>
          <c:showSerName val="0"/>
          <c:showPercent val="0"/>
          <c:showBubbleSize val="0"/>
        </c:dLbls>
        <c:marker val="1"/>
        <c:smooth val="0"/>
        <c:axId val="289448376"/>
        <c:axId val="289447592"/>
      </c:lineChart>
      <c:catAx>
        <c:axId val="289448376"/>
        <c:scaling>
          <c:orientation val="minMax"/>
        </c:scaling>
        <c:delete val="0"/>
        <c:axPos val="b"/>
        <c:numFmt formatCode="ge" sourceLinked="1"/>
        <c:majorTickMark val="none"/>
        <c:minorTickMark val="none"/>
        <c:tickLblPos val="none"/>
        <c:crossAx val="289447592"/>
        <c:crosses val="autoZero"/>
        <c:auto val="0"/>
        <c:lblAlgn val="ctr"/>
        <c:lblOffset val="100"/>
        <c:noMultiLvlLbl val="1"/>
      </c:catAx>
      <c:valAx>
        <c:axId val="289447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448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8B-4C66-B734-89740D81B6D5}"/>
            </c:ext>
          </c:extLst>
        </c:ser>
        <c:dLbls>
          <c:showLegendKey val="0"/>
          <c:showVal val="0"/>
          <c:showCatName val="0"/>
          <c:showSerName val="0"/>
          <c:showPercent val="0"/>
          <c:showBubbleSize val="0"/>
        </c:dLbls>
        <c:gapWidth val="180"/>
        <c:overlap val="-90"/>
        <c:axId val="289446416"/>
        <c:axId val="2894491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8B-4C66-B734-89740D81B6D5}"/>
            </c:ext>
          </c:extLst>
        </c:ser>
        <c:dLbls>
          <c:showLegendKey val="0"/>
          <c:showVal val="0"/>
          <c:showCatName val="0"/>
          <c:showSerName val="0"/>
          <c:showPercent val="0"/>
          <c:showBubbleSize val="0"/>
        </c:dLbls>
        <c:marker val="1"/>
        <c:smooth val="0"/>
        <c:axId val="289446416"/>
        <c:axId val="289449160"/>
      </c:lineChart>
      <c:catAx>
        <c:axId val="289446416"/>
        <c:scaling>
          <c:orientation val="minMax"/>
        </c:scaling>
        <c:delete val="0"/>
        <c:axPos val="b"/>
        <c:numFmt formatCode="ge" sourceLinked="1"/>
        <c:majorTickMark val="none"/>
        <c:minorTickMark val="none"/>
        <c:tickLblPos val="none"/>
        <c:crossAx val="289449160"/>
        <c:crosses val="autoZero"/>
        <c:auto val="0"/>
        <c:lblAlgn val="ctr"/>
        <c:lblOffset val="100"/>
        <c:noMultiLvlLbl val="1"/>
      </c:catAx>
      <c:valAx>
        <c:axId val="289449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44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7A-44DE-8DFB-A158D4CE48D8}"/>
            </c:ext>
          </c:extLst>
        </c:ser>
        <c:dLbls>
          <c:showLegendKey val="0"/>
          <c:showVal val="0"/>
          <c:showCatName val="0"/>
          <c:showSerName val="0"/>
          <c:showPercent val="0"/>
          <c:showBubbleSize val="0"/>
        </c:dLbls>
        <c:gapWidth val="180"/>
        <c:overlap val="-90"/>
        <c:axId val="289447984"/>
        <c:axId val="28951102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7A-44DE-8DFB-A158D4CE48D8}"/>
            </c:ext>
          </c:extLst>
        </c:ser>
        <c:dLbls>
          <c:showLegendKey val="0"/>
          <c:showVal val="0"/>
          <c:showCatName val="0"/>
          <c:showSerName val="0"/>
          <c:showPercent val="0"/>
          <c:showBubbleSize val="0"/>
        </c:dLbls>
        <c:marker val="1"/>
        <c:smooth val="0"/>
        <c:axId val="289447984"/>
        <c:axId val="289511024"/>
      </c:lineChart>
      <c:catAx>
        <c:axId val="289447984"/>
        <c:scaling>
          <c:orientation val="minMax"/>
        </c:scaling>
        <c:delete val="0"/>
        <c:axPos val="b"/>
        <c:numFmt formatCode="ge" sourceLinked="1"/>
        <c:majorTickMark val="none"/>
        <c:minorTickMark val="none"/>
        <c:tickLblPos val="none"/>
        <c:crossAx val="289511024"/>
        <c:crosses val="autoZero"/>
        <c:auto val="0"/>
        <c:lblAlgn val="ctr"/>
        <c:lblOffset val="100"/>
        <c:noMultiLvlLbl val="1"/>
      </c:catAx>
      <c:valAx>
        <c:axId val="28951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447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0B-458A-AD49-2A89E7C49032}"/>
            </c:ext>
          </c:extLst>
        </c:ser>
        <c:dLbls>
          <c:showLegendKey val="0"/>
          <c:showVal val="0"/>
          <c:showCatName val="0"/>
          <c:showSerName val="0"/>
          <c:showPercent val="0"/>
          <c:showBubbleSize val="0"/>
        </c:dLbls>
        <c:gapWidth val="180"/>
        <c:overlap val="-90"/>
        <c:axId val="289513376"/>
        <c:axId val="28951024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0B-458A-AD49-2A89E7C49032}"/>
            </c:ext>
          </c:extLst>
        </c:ser>
        <c:dLbls>
          <c:showLegendKey val="0"/>
          <c:showVal val="0"/>
          <c:showCatName val="0"/>
          <c:showSerName val="0"/>
          <c:showPercent val="0"/>
          <c:showBubbleSize val="0"/>
        </c:dLbls>
        <c:marker val="1"/>
        <c:smooth val="0"/>
        <c:axId val="289513376"/>
        <c:axId val="289510240"/>
      </c:lineChart>
      <c:catAx>
        <c:axId val="289513376"/>
        <c:scaling>
          <c:orientation val="minMax"/>
        </c:scaling>
        <c:delete val="0"/>
        <c:axPos val="b"/>
        <c:numFmt formatCode="ge" sourceLinked="1"/>
        <c:majorTickMark val="none"/>
        <c:minorTickMark val="none"/>
        <c:tickLblPos val="none"/>
        <c:crossAx val="289510240"/>
        <c:crosses val="autoZero"/>
        <c:auto val="0"/>
        <c:lblAlgn val="ctr"/>
        <c:lblOffset val="100"/>
        <c:noMultiLvlLbl val="1"/>
      </c:catAx>
      <c:valAx>
        <c:axId val="28951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513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A8-4084-B2B7-D25D292132F5}"/>
            </c:ext>
          </c:extLst>
        </c:ser>
        <c:dLbls>
          <c:showLegendKey val="0"/>
          <c:showVal val="0"/>
          <c:showCatName val="0"/>
          <c:showSerName val="0"/>
          <c:showPercent val="0"/>
          <c:showBubbleSize val="0"/>
        </c:dLbls>
        <c:gapWidth val="180"/>
        <c:overlap val="-90"/>
        <c:axId val="289513768"/>
        <c:axId val="2895141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A8-4084-B2B7-D25D292132F5}"/>
            </c:ext>
          </c:extLst>
        </c:ser>
        <c:dLbls>
          <c:showLegendKey val="0"/>
          <c:showVal val="0"/>
          <c:showCatName val="0"/>
          <c:showSerName val="0"/>
          <c:showPercent val="0"/>
          <c:showBubbleSize val="0"/>
        </c:dLbls>
        <c:marker val="1"/>
        <c:smooth val="0"/>
        <c:axId val="289513768"/>
        <c:axId val="289514160"/>
      </c:lineChart>
      <c:catAx>
        <c:axId val="289513768"/>
        <c:scaling>
          <c:orientation val="minMax"/>
        </c:scaling>
        <c:delete val="0"/>
        <c:axPos val="b"/>
        <c:numFmt formatCode="ge" sourceLinked="1"/>
        <c:majorTickMark val="none"/>
        <c:minorTickMark val="none"/>
        <c:tickLblPos val="none"/>
        <c:crossAx val="289514160"/>
        <c:crosses val="autoZero"/>
        <c:auto val="0"/>
        <c:lblAlgn val="ctr"/>
        <c:lblOffset val="100"/>
        <c:noMultiLvlLbl val="1"/>
      </c:catAx>
      <c:valAx>
        <c:axId val="28951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513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1682.9</c:v>
                </c:pt>
                <c:pt idx="1">
                  <c:v>1962.1</c:v>
                </c:pt>
                <c:pt idx="2">
                  <c:v>839.8</c:v>
                </c:pt>
                <c:pt idx="3">
                  <c:v>686.9</c:v>
                </c:pt>
                <c:pt idx="4">
                  <c:v>655.9</c:v>
                </c:pt>
              </c:numCache>
            </c:numRef>
          </c:val>
          <c:extLst xmlns:c16r2="http://schemas.microsoft.com/office/drawing/2015/06/chart">
            <c:ext xmlns:c16="http://schemas.microsoft.com/office/drawing/2014/chart" uri="{C3380CC4-5D6E-409C-BE32-E72D297353CC}">
              <c16:uniqueId val="{00000000-12C4-4582-B3A2-38A1B682D50C}"/>
            </c:ext>
          </c:extLst>
        </c:ser>
        <c:dLbls>
          <c:showLegendKey val="0"/>
          <c:showVal val="0"/>
          <c:showCatName val="0"/>
          <c:showSerName val="0"/>
          <c:showPercent val="0"/>
          <c:showBubbleSize val="0"/>
        </c:dLbls>
        <c:gapWidth val="180"/>
        <c:overlap val="-90"/>
        <c:axId val="288275464"/>
        <c:axId val="28827389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12C4-4582-B3A2-38A1B682D50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C4-4582-B3A2-38A1B682D50C}"/>
            </c:ext>
          </c:extLst>
        </c:ser>
        <c:dLbls>
          <c:showLegendKey val="0"/>
          <c:showVal val="0"/>
          <c:showCatName val="0"/>
          <c:showSerName val="0"/>
          <c:showPercent val="0"/>
          <c:showBubbleSize val="0"/>
        </c:dLbls>
        <c:marker val="1"/>
        <c:smooth val="0"/>
        <c:axId val="288275464"/>
        <c:axId val="288273896"/>
      </c:lineChart>
      <c:catAx>
        <c:axId val="288275464"/>
        <c:scaling>
          <c:orientation val="minMax"/>
        </c:scaling>
        <c:delete val="0"/>
        <c:axPos val="b"/>
        <c:numFmt formatCode="ge" sourceLinked="1"/>
        <c:majorTickMark val="none"/>
        <c:minorTickMark val="none"/>
        <c:tickLblPos val="none"/>
        <c:crossAx val="288273896"/>
        <c:crosses val="autoZero"/>
        <c:auto val="0"/>
        <c:lblAlgn val="ctr"/>
        <c:lblOffset val="100"/>
        <c:noMultiLvlLbl val="1"/>
      </c:catAx>
      <c:valAx>
        <c:axId val="288273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275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5-486A-84B0-421F3F93C65C}"/>
            </c:ext>
          </c:extLst>
        </c:ser>
        <c:dLbls>
          <c:showLegendKey val="0"/>
          <c:showVal val="0"/>
          <c:showCatName val="0"/>
          <c:showSerName val="0"/>
          <c:showPercent val="0"/>
          <c:showBubbleSize val="0"/>
        </c:dLbls>
        <c:gapWidth val="180"/>
        <c:overlap val="-90"/>
        <c:axId val="289509064"/>
        <c:axId val="28951063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5-486A-84B0-421F3F93C65C}"/>
            </c:ext>
          </c:extLst>
        </c:ser>
        <c:dLbls>
          <c:showLegendKey val="0"/>
          <c:showVal val="0"/>
          <c:showCatName val="0"/>
          <c:showSerName val="0"/>
          <c:showPercent val="0"/>
          <c:showBubbleSize val="0"/>
        </c:dLbls>
        <c:marker val="1"/>
        <c:smooth val="0"/>
        <c:axId val="289509064"/>
        <c:axId val="289510632"/>
      </c:lineChart>
      <c:catAx>
        <c:axId val="289509064"/>
        <c:scaling>
          <c:orientation val="minMax"/>
        </c:scaling>
        <c:delete val="0"/>
        <c:axPos val="b"/>
        <c:numFmt formatCode="ge" sourceLinked="1"/>
        <c:majorTickMark val="none"/>
        <c:minorTickMark val="none"/>
        <c:tickLblPos val="none"/>
        <c:crossAx val="289510632"/>
        <c:crosses val="autoZero"/>
        <c:auto val="0"/>
        <c:lblAlgn val="ctr"/>
        <c:lblOffset val="100"/>
        <c:noMultiLvlLbl val="1"/>
      </c:catAx>
      <c:valAx>
        <c:axId val="289510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509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23-446F-A852-C7D4A2394D71}"/>
            </c:ext>
          </c:extLst>
        </c:ser>
        <c:dLbls>
          <c:showLegendKey val="0"/>
          <c:showVal val="0"/>
          <c:showCatName val="0"/>
          <c:showSerName val="0"/>
          <c:showPercent val="0"/>
          <c:showBubbleSize val="0"/>
        </c:dLbls>
        <c:gapWidth val="180"/>
        <c:overlap val="-90"/>
        <c:axId val="289512592"/>
        <c:axId val="28950867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23-446F-A852-C7D4A2394D71}"/>
            </c:ext>
          </c:extLst>
        </c:ser>
        <c:dLbls>
          <c:showLegendKey val="0"/>
          <c:showVal val="0"/>
          <c:showCatName val="0"/>
          <c:showSerName val="0"/>
          <c:showPercent val="0"/>
          <c:showBubbleSize val="0"/>
        </c:dLbls>
        <c:marker val="1"/>
        <c:smooth val="0"/>
        <c:axId val="289512592"/>
        <c:axId val="289508672"/>
      </c:lineChart>
      <c:catAx>
        <c:axId val="289512592"/>
        <c:scaling>
          <c:orientation val="minMax"/>
        </c:scaling>
        <c:delete val="0"/>
        <c:axPos val="b"/>
        <c:numFmt formatCode="ge" sourceLinked="1"/>
        <c:majorTickMark val="none"/>
        <c:minorTickMark val="none"/>
        <c:tickLblPos val="none"/>
        <c:crossAx val="289508672"/>
        <c:crosses val="autoZero"/>
        <c:auto val="0"/>
        <c:lblAlgn val="ctr"/>
        <c:lblOffset val="100"/>
        <c:noMultiLvlLbl val="1"/>
      </c:catAx>
      <c:valAx>
        <c:axId val="28950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51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CE-40A2-B06D-5F574BC19D1A}"/>
            </c:ext>
          </c:extLst>
        </c:ser>
        <c:dLbls>
          <c:showLegendKey val="0"/>
          <c:showVal val="0"/>
          <c:showCatName val="0"/>
          <c:showSerName val="0"/>
          <c:showPercent val="0"/>
          <c:showBubbleSize val="0"/>
        </c:dLbls>
        <c:gapWidth val="180"/>
        <c:overlap val="-90"/>
        <c:axId val="289514552"/>
        <c:axId val="2895129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CE-40A2-B06D-5F574BC19D1A}"/>
            </c:ext>
          </c:extLst>
        </c:ser>
        <c:dLbls>
          <c:showLegendKey val="0"/>
          <c:showVal val="0"/>
          <c:showCatName val="0"/>
          <c:showSerName val="0"/>
          <c:showPercent val="0"/>
          <c:showBubbleSize val="0"/>
        </c:dLbls>
        <c:marker val="1"/>
        <c:smooth val="0"/>
        <c:axId val="289514552"/>
        <c:axId val="289512984"/>
      </c:lineChart>
      <c:catAx>
        <c:axId val="289514552"/>
        <c:scaling>
          <c:orientation val="minMax"/>
        </c:scaling>
        <c:delete val="0"/>
        <c:axPos val="b"/>
        <c:numFmt formatCode="ge" sourceLinked="1"/>
        <c:majorTickMark val="none"/>
        <c:minorTickMark val="none"/>
        <c:tickLblPos val="none"/>
        <c:crossAx val="289512984"/>
        <c:crosses val="autoZero"/>
        <c:auto val="0"/>
        <c:lblAlgn val="ctr"/>
        <c:lblOffset val="100"/>
        <c:noMultiLvlLbl val="1"/>
      </c:catAx>
      <c:valAx>
        <c:axId val="28951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514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7E-44E8-92FA-A48F68D51105}"/>
            </c:ext>
          </c:extLst>
        </c:ser>
        <c:dLbls>
          <c:showLegendKey val="0"/>
          <c:showVal val="0"/>
          <c:showCatName val="0"/>
          <c:showSerName val="0"/>
          <c:showPercent val="0"/>
          <c:showBubbleSize val="0"/>
        </c:dLbls>
        <c:gapWidth val="180"/>
        <c:overlap val="-90"/>
        <c:axId val="289509456"/>
        <c:axId val="28950710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7E-44E8-92FA-A48F68D51105}"/>
            </c:ext>
          </c:extLst>
        </c:ser>
        <c:dLbls>
          <c:showLegendKey val="0"/>
          <c:showVal val="0"/>
          <c:showCatName val="0"/>
          <c:showSerName val="0"/>
          <c:showPercent val="0"/>
          <c:showBubbleSize val="0"/>
        </c:dLbls>
        <c:marker val="1"/>
        <c:smooth val="0"/>
        <c:axId val="289509456"/>
        <c:axId val="289507104"/>
      </c:lineChart>
      <c:catAx>
        <c:axId val="289509456"/>
        <c:scaling>
          <c:orientation val="minMax"/>
        </c:scaling>
        <c:delete val="0"/>
        <c:axPos val="b"/>
        <c:numFmt formatCode="ge" sourceLinked="1"/>
        <c:majorTickMark val="none"/>
        <c:minorTickMark val="none"/>
        <c:tickLblPos val="none"/>
        <c:crossAx val="289507104"/>
        <c:crosses val="autoZero"/>
        <c:auto val="0"/>
        <c:lblAlgn val="ctr"/>
        <c:lblOffset val="100"/>
        <c:noMultiLvlLbl val="1"/>
      </c:catAx>
      <c:valAx>
        <c:axId val="289507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50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2B-4E09-A14C-68C6FF92F94D}"/>
            </c:ext>
          </c:extLst>
        </c:ser>
        <c:dLbls>
          <c:showLegendKey val="0"/>
          <c:showVal val="0"/>
          <c:showCatName val="0"/>
          <c:showSerName val="0"/>
          <c:showPercent val="0"/>
          <c:showBubbleSize val="0"/>
        </c:dLbls>
        <c:gapWidth val="180"/>
        <c:overlap val="-90"/>
        <c:axId val="290130552"/>
        <c:axId val="29013133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2B-4E09-A14C-68C6FF92F94D}"/>
            </c:ext>
          </c:extLst>
        </c:ser>
        <c:dLbls>
          <c:showLegendKey val="0"/>
          <c:showVal val="0"/>
          <c:showCatName val="0"/>
          <c:showSerName val="0"/>
          <c:showPercent val="0"/>
          <c:showBubbleSize val="0"/>
        </c:dLbls>
        <c:marker val="1"/>
        <c:smooth val="0"/>
        <c:axId val="290130552"/>
        <c:axId val="290131336"/>
      </c:lineChart>
      <c:catAx>
        <c:axId val="290130552"/>
        <c:scaling>
          <c:orientation val="minMax"/>
        </c:scaling>
        <c:delete val="0"/>
        <c:axPos val="b"/>
        <c:numFmt formatCode="ge" sourceLinked="1"/>
        <c:majorTickMark val="none"/>
        <c:minorTickMark val="none"/>
        <c:tickLblPos val="none"/>
        <c:crossAx val="290131336"/>
        <c:crosses val="autoZero"/>
        <c:auto val="0"/>
        <c:lblAlgn val="ctr"/>
        <c:lblOffset val="100"/>
        <c:noMultiLvlLbl val="1"/>
      </c:catAx>
      <c:valAx>
        <c:axId val="29013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055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52-4DD6-BACC-0B4C276CFEE7}"/>
            </c:ext>
          </c:extLst>
        </c:ser>
        <c:dLbls>
          <c:showLegendKey val="0"/>
          <c:showVal val="0"/>
          <c:showCatName val="0"/>
          <c:showSerName val="0"/>
          <c:showPercent val="0"/>
          <c:showBubbleSize val="0"/>
        </c:dLbls>
        <c:gapWidth val="180"/>
        <c:overlap val="-90"/>
        <c:axId val="290135648"/>
        <c:axId val="29013212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52-4DD6-BACC-0B4C276CFEE7}"/>
            </c:ext>
          </c:extLst>
        </c:ser>
        <c:dLbls>
          <c:showLegendKey val="0"/>
          <c:showVal val="0"/>
          <c:showCatName val="0"/>
          <c:showSerName val="0"/>
          <c:showPercent val="0"/>
          <c:showBubbleSize val="0"/>
        </c:dLbls>
        <c:marker val="1"/>
        <c:smooth val="0"/>
        <c:axId val="290135648"/>
        <c:axId val="290132120"/>
      </c:lineChart>
      <c:catAx>
        <c:axId val="290135648"/>
        <c:scaling>
          <c:orientation val="minMax"/>
        </c:scaling>
        <c:delete val="0"/>
        <c:axPos val="b"/>
        <c:numFmt formatCode="ge" sourceLinked="1"/>
        <c:majorTickMark val="none"/>
        <c:minorTickMark val="none"/>
        <c:tickLblPos val="none"/>
        <c:crossAx val="290132120"/>
        <c:crosses val="autoZero"/>
        <c:auto val="0"/>
        <c:lblAlgn val="ctr"/>
        <c:lblOffset val="100"/>
        <c:noMultiLvlLbl val="1"/>
      </c:catAx>
      <c:valAx>
        <c:axId val="290132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10.4</c:v>
                </c:pt>
                <c:pt idx="1">
                  <c:v>12.9</c:v>
                </c:pt>
                <c:pt idx="2">
                  <c:v>12.7</c:v>
                </c:pt>
                <c:pt idx="3">
                  <c:v>14.6</c:v>
                </c:pt>
                <c:pt idx="4">
                  <c:v>12.8</c:v>
                </c:pt>
              </c:numCache>
            </c:numRef>
          </c:val>
          <c:extLst xmlns:c16r2="http://schemas.microsoft.com/office/drawing/2015/06/chart">
            <c:ext xmlns:c16="http://schemas.microsoft.com/office/drawing/2014/chart" uri="{C3380CC4-5D6E-409C-BE32-E72D297353CC}">
              <c16:uniqueId val="{00000000-EF3D-483A-9C33-8CACD2EB11C4}"/>
            </c:ext>
          </c:extLst>
        </c:ser>
        <c:dLbls>
          <c:showLegendKey val="0"/>
          <c:showVal val="0"/>
          <c:showCatName val="0"/>
          <c:showSerName val="0"/>
          <c:showPercent val="0"/>
          <c:showBubbleSize val="0"/>
        </c:dLbls>
        <c:gapWidth val="180"/>
        <c:overlap val="-90"/>
        <c:axId val="290133296"/>
        <c:axId val="2901317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EF3D-483A-9C33-8CACD2EB11C4}"/>
            </c:ext>
          </c:extLst>
        </c:ser>
        <c:dLbls>
          <c:showLegendKey val="0"/>
          <c:showVal val="0"/>
          <c:showCatName val="0"/>
          <c:showSerName val="0"/>
          <c:showPercent val="0"/>
          <c:showBubbleSize val="0"/>
        </c:dLbls>
        <c:marker val="1"/>
        <c:smooth val="0"/>
        <c:axId val="290133296"/>
        <c:axId val="290131728"/>
      </c:lineChart>
      <c:catAx>
        <c:axId val="290133296"/>
        <c:scaling>
          <c:orientation val="minMax"/>
        </c:scaling>
        <c:delete val="0"/>
        <c:axPos val="b"/>
        <c:numFmt formatCode="ge" sourceLinked="1"/>
        <c:majorTickMark val="none"/>
        <c:minorTickMark val="none"/>
        <c:tickLblPos val="none"/>
        <c:crossAx val="290131728"/>
        <c:crosses val="autoZero"/>
        <c:auto val="0"/>
        <c:lblAlgn val="ctr"/>
        <c:lblOffset val="100"/>
        <c:noMultiLvlLbl val="1"/>
      </c:catAx>
      <c:valAx>
        <c:axId val="29013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3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1.3</c:v>
                </c:pt>
                <c:pt idx="3">
                  <c:v>0</c:v>
                </c:pt>
                <c:pt idx="4">
                  <c:v>0</c:v>
                </c:pt>
              </c:numCache>
            </c:numRef>
          </c:val>
          <c:extLst xmlns:c16r2="http://schemas.microsoft.com/office/drawing/2015/06/chart">
            <c:ext xmlns:c16="http://schemas.microsoft.com/office/drawing/2014/chart" uri="{C3380CC4-5D6E-409C-BE32-E72D297353CC}">
              <c16:uniqueId val="{00000000-E002-4CC1-A2A3-6586CAB2595B}"/>
            </c:ext>
          </c:extLst>
        </c:ser>
        <c:dLbls>
          <c:showLegendKey val="0"/>
          <c:showVal val="0"/>
          <c:showCatName val="0"/>
          <c:showSerName val="0"/>
          <c:showPercent val="0"/>
          <c:showBubbleSize val="0"/>
        </c:dLbls>
        <c:gapWidth val="180"/>
        <c:overlap val="-90"/>
        <c:axId val="290134472"/>
        <c:axId val="29013760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E002-4CC1-A2A3-6586CAB2595B}"/>
            </c:ext>
          </c:extLst>
        </c:ser>
        <c:dLbls>
          <c:showLegendKey val="0"/>
          <c:showVal val="0"/>
          <c:showCatName val="0"/>
          <c:showSerName val="0"/>
          <c:showPercent val="0"/>
          <c:showBubbleSize val="0"/>
        </c:dLbls>
        <c:marker val="1"/>
        <c:smooth val="0"/>
        <c:axId val="290134472"/>
        <c:axId val="290137608"/>
      </c:lineChart>
      <c:catAx>
        <c:axId val="290134472"/>
        <c:scaling>
          <c:orientation val="minMax"/>
        </c:scaling>
        <c:delete val="0"/>
        <c:axPos val="b"/>
        <c:numFmt formatCode="ge" sourceLinked="1"/>
        <c:majorTickMark val="none"/>
        <c:minorTickMark val="none"/>
        <c:tickLblPos val="none"/>
        <c:crossAx val="290137608"/>
        <c:crosses val="autoZero"/>
        <c:auto val="0"/>
        <c:lblAlgn val="ctr"/>
        <c:lblOffset val="100"/>
        <c:noMultiLvlLbl val="1"/>
      </c:catAx>
      <c:valAx>
        <c:axId val="29013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4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671.4</c:v>
                </c:pt>
                <c:pt idx="2">
                  <c:v>685.5</c:v>
                </c:pt>
                <c:pt idx="3">
                  <c:v>560.79999999999995</c:v>
                </c:pt>
                <c:pt idx="4">
                  <c:v>468.6</c:v>
                </c:pt>
              </c:numCache>
            </c:numRef>
          </c:val>
          <c:extLst xmlns:c16r2="http://schemas.microsoft.com/office/drawing/2015/06/chart">
            <c:ext xmlns:c16="http://schemas.microsoft.com/office/drawing/2014/chart" uri="{C3380CC4-5D6E-409C-BE32-E72D297353CC}">
              <c16:uniqueId val="{00000000-E87F-45D2-A88D-8D093FC2F619}"/>
            </c:ext>
          </c:extLst>
        </c:ser>
        <c:dLbls>
          <c:showLegendKey val="0"/>
          <c:showVal val="0"/>
          <c:showCatName val="0"/>
          <c:showSerName val="0"/>
          <c:showPercent val="0"/>
          <c:showBubbleSize val="0"/>
        </c:dLbls>
        <c:gapWidth val="180"/>
        <c:overlap val="-90"/>
        <c:axId val="290136040"/>
        <c:axId val="2901325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E87F-45D2-A88D-8D093FC2F619}"/>
            </c:ext>
          </c:extLst>
        </c:ser>
        <c:dLbls>
          <c:showLegendKey val="0"/>
          <c:showVal val="0"/>
          <c:showCatName val="0"/>
          <c:showSerName val="0"/>
          <c:showPercent val="0"/>
          <c:showBubbleSize val="0"/>
        </c:dLbls>
        <c:marker val="1"/>
        <c:smooth val="0"/>
        <c:axId val="290136040"/>
        <c:axId val="290132512"/>
      </c:lineChart>
      <c:catAx>
        <c:axId val="290136040"/>
        <c:scaling>
          <c:orientation val="minMax"/>
        </c:scaling>
        <c:delete val="0"/>
        <c:axPos val="b"/>
        <c:numFmt formatCode="ge" sourceLinked="1"/>
        <c:majorTickMark val="none"/>
        <c:minorTickMark val="none"/>
        <c:tickLblPos val="none"/>
        <c:crossAx val="290132512"/>
        <c:crosses val="autoZero"/>
        <c:auto val="0"/>
        <c:lblAlgn val="ctr"/>
        <c:lblOffset val="100"/>
        <c:noMultiLvlLbl val="1"/>
      </c:catAx>
      <c:valAx>
        <c:axId val="29013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6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F-46CA-8454-FE5D528728C7}"/>
            </c:ext>
          </c:extLst>
        </c:ser>
        <c:dLbls>
          <c:showLegendKey val="0"/>
          <c:showVal val="0"/>
          <c:showCatName val="0"/>
          <c:showSerName val="0"/>
          <c:showPercent val="0"/>
          <c:showBubbleSize val="0"/>
        </c:dLbls>
        <c:gapWidth val="180"/>
        <c:overlap val="-90"/>
        <c:axId val="290135256"/>
        <c:axId val="29013643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F-46CA-8454-FE5D528728C7}"/>
            </c:ext>
          </c:extLst>
        </c:ser>
        <c:dLbls>
          <c:showLegendKey val="0"/>
          <c:showVal val="0"/>
          <c:showCatName val="0"/>
          <c:showSerName val="0"/>
          <c:showPercent val="0"/>
          <c:showBubbleSize val="0"/>
        </c:dLbls>
        <c:marker val="1"/>
        <c:smooth val="0"/>
        <c:axId val="290135256"/>
        <c:axId val="290136432"/>
      </c:lineChart>
      <c:catAx>
        <c:axId val="290135256"/>
        <c:scaling>
          <c:orientation val="minMax"/>
        </c:scaling>
        <c:delete val="0"/>
        <c:axPos val="b"/>
        <c:numFmt formatCode="ge" sourceLinked="1"/>
        <c:majorTickMark val="none"/>
        <c:minorTickMark val="none"/>
        <c:tickLblPos val="none"/>
        <c:crossAx val="290136432"/>
        <c:crosses val="autoZero"/>
        <c:auto val="0"/>
        <c:lblAlgn val="ctr"/>
        <c:lblOffset val="100"/>
        <c:noMultiLvlLbl val="1"/>
      </c:catAx>
      <c:valAx>
        <c:axId val="29013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5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2E-4C85-956E-0A12157D0B65}"/>
            </c:ext>
          </c:extLst>
        </c:ser>
        <c:dLbls>
          <c:showLegendKey val="0"/>
          <c:showVal val="0"/>
          <c:showCatName val="0"/>
          <c:showSerName val="0"/>
          <c:showPercent val="0"/>
          <c:showBubbleSize val="0"/>
        </c:dLbls>
        <c:gapWidth val="180"/>
        <c:overlap val="-90"/>
        <c:axId val="288275072"/>
        <c:axId val="2882758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E-4C85-956E-0A12157D0B6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C2E-4C85-956E-0A12157D0B65}"/>
            </c:ext>
          </c:extLst>
        </c:ser>
        <c:dLbls>
          <c:showLegendKey val="0"/>
          <c:showVal val="0"/>
          <c:showCatName val="0"/>
          <c:showSerName val="0"/>
          <c:showPercent val="0"/>
          <c:showBubbleSize val="0"/>
        </c:dLbls>
        <c:marker val="1"/>
        <c:smooth val="0"/>
        <c:axId val="288275072"/>
        <c:axId val="288275856"/>
      </c:lineChart>
      <c:catAx>
        <c:axId val="288275072"/>
        <c:scaling>
          <c:orientation val="minMax"/>
        </c:scaling>
        <c:delete val="0"/>
        <c:axPos val="b"/>
        <c:numFmt formatCode="ge" sourceLinked="1"/>
        <c:majorTickMark val="none"/>
        <c:minorTickMark val="none"/>
        <c:tickLblPos val="none"/>
        <c:crossAx val="288275856"/>
        <c:crosses val="autoZero"/>
        <c:auto val="0"/>
        <c:lblAlgn val="ctr"/>
        <c:lblOffset val="100"/>
        <c:noMultiLvlLbl val="1"/>
      </c:catAx>
      <c:valAx>
        <c:axId val="288275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27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45.2</c:v>
                </c:pt>
                <c:pt idx="2">
                  <c:v>56.2</c:v>
                </c:pt>
                <c:pt idx="3">
                  <c:v>49.9</c:v>
                </c:pt>
                <c:pt idx="4">
                  <c:v>58.3</c:v>
                </c:pt>
              </c:numCache>
            </c:numRef>
          </c:val>
          <c:extLst xmlns:c16r2="http://schemas.microsoft.com/office/drawing/2015/06/chart">
            <c:ext xmlns:c16="http://schemas.microsoft.com/office/drawing/2014/chart" uri="{C3380CC4-5D6E-409C-BE32-E72D297353CC}">
              <c16:uniqueId val="{00000000-A0A3-414B-BA2B-817916DA78F7}"/>
            </c:ext>
          </c:extLst>
        </c:ser>
        <c:dLbls>
          <c:showLegendKey val="0"/>
          <c:showVal val="0"/>
          <c:showCatName val="0"/>
          <c:showSerName val="0"/>
          <c:showPercent val="0"/>
          <c:showBubbleSize val="0"/>
        </c:dLbls>
        <c:gapWidth val="180"/>
        <c:overlap val="-90"/>
        <c:axId val="290137216"/>
        <c:axId val="29013800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A0A3-414B-BA2B-817916DA78F7}"/>
            </c:ext>
          </c:extLst>
        </c:ser>
        <c:dLbls>
          <c:showLegendKey val="0"/>
          <c:showVal val="0"/>
          <c:showCatName val="0"/>
          <c:showSerName val="0"/>
          <c:showPercent val="0"/>
          <c:showBubbleSize val="0"/>
        </c:dLbls>
        <c:marker val="1"/>
        <c:smooth val="0"/>
        <c:axId val="290137216"/>
        <c:axId val="290138000"/>
      </c:lineChart>
      <c:catAx>
        <c:axId val="290137216"/>
        <c:scaling>
          <c:orientation val="minMax"/>
        </c:scaling>
        <c:delete val="0"/>
        <c:axPos val="b"/>
        <c:numFmt formatCode="ge" sourceLinked="1"/>
        <c:majorTickMark val="none"/>
        <c:minorTickMark val="none"/>
        <c:tickLblPos val="none"/>
        <c:crossAx val="290138000"/>
        <c:crosses val="autoZero"/>
        <c:auto val="0"/>
        <c:lblAlgn val="ctr"/>
        <c:lblOffset val="100"/>
        <c:noMultiLvlLbl val="1"/>
      </c:catAx>
      <c:valAx>
        <c:axId val="29013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137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6474</c:v>
                </c:pt>
                <c:pt idx="1">
                  <c:v>5203.1000000000004</c:v>
                </c:pt>
                <c:pt idx="2">
                  <c:v>8233.4</c:v>
                </c:pt>
                <c:pt idx="3">
                  <c:v>23636.2</c:v>
                </c:pt>
                <c:pt idx="4">
                  <c:v>109057.1</c:v>
                </c:pt>
              </c:numCache>
            </c:numRef>
          </c:val>
          <c:extLst xmlns:c16r2="http://schemas.microsoft.com/office/drawing/2015/06/chart">
            <c:ext xmlns:c16="http://schemas.microsoft.com/office/drawing/2014/chart" uri="{C3380CC4-5D6E-409C-BE32-E72D297353CC}">
              <c16:uniqueId val="{00000000-64D0-4ECF-B429-9B1C7512274E}"/>
            </c:ext>
          </c:extLst>
        </c:ser>
        <c:dLbls>
          <c:showLegendKey val="0"/>
          <c:showVal val="0"/>
          <c:showCatName val="0"/>
          <c:showSerName val="0"/>
          <c:showPercent val="0"/>
          <c:showBubbleSize val="0"/>
        </c:dLbls>
        <c:gapWidth val="180"/>
        <c:overlap val="-90"/>
        <c:axId val="288273504"/>
        <c:axId val="28827742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64D0-4ECF-B429-9B1C7512274E}"/>
            </c:ext>
          </c:extLst>
        </c:ser>
        <c:dLbls>
          <c:showLegendKey val="0"/>
          <c:showVal val="0"/>
          <c:showCatName val="0"/>
          <c:showSerName val="0"/>
          <c:showPercent val="0"/>
          <c:showBubbleSize val="0"/>
        </c:dLbls>
        <c:marker val="1"/>
        <c:smooth val="0"/>
        <c:axId val="288273504"/>
        <c:axId val="288277424"/>
      </c:lineChart>
      <c:catAx>
        <c:axId val="288273504"/>
        <c:scaling>
          <c:orientation val="minMax"/>
        </c:scaling>
        <c:delete val="0"/>
        <c:axPos val="b"/>
        <c:numFmt formatCode="ge" sourceLinked="1"/>
        <c:majorTickMark val="none"/>
        <c:minorTickMark val="none"/>
        <c:tickLblPos val="none"/>
        <c:crossAx val="288277424"/>
        <c:crosses val="autoZero"/>
        <c:auto val="0"/>
        <c:lblAlgn val="ctr"/>
        <c:lblOffset val="100"/>
        <c:noMultiLvlLbl val="1"/>
      </c:catAx>
      <c:valAx>
        <c:axId val="28827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27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53411</c:v>
                </c:pt>
                <c:pt idx="1">
                  <c:v>68425</c:v>
                </c:pt>
                <c:pt idx="2">
                  <c:v>62278</c:v>
                </c:pt>
                <c:pt idx="3">
                  <c:v>68784</c:v>
                </c:pt>
                <c:pt idx="4">
                  <c:v>20614</c:v>
                </c:pt>
              </c:numCache>
            </c:numRef>
          </c:val>
          <c:extLst xmlns:c16r2="http://schemas.microsoft.com/office/drawing/2015/06/chart">
            <c:ext xmlns:c16="http://schemas.microsoft.com/office/drawing/2014/chart" uri="{C3380CC4-5D6E-409C-BE32-E72D297353CC}">
              <c16:uniqueId val="{00000000-B88B-471F-8813-238EB6142F81}"/>
            </c:ext>
          </c:extLst>
        </c:ser>
        <c:dLbls>
          <c:showLegendKey val="0"/>
          <c:showVal val="0"/>
          <c:showCatName val="0"/>
          <c:showSerName val="0"/>
          <c:showPercent val="0"/>
          <c:showBubbleSize val="0"/>
        </c:dLbls>
        <c:gapWidth val="180"/>
        <c:overlap val="-90"/>
        <c:axId val="288271544"/>
        <c:axId val="28827193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B88B-471F-8813-238EB6142F81}"/>
            </c:ext>
          </c:extLst>
        </c:ser>
        <c:dLbls>
          <c:showLegendKey val="0"/>
          <c:showVal val="0"/>
          <c:showCatName val="0"/>
          <c:showSerName val="0"/>
          <c:showPercent val="0"/>
          <c:showBubbleSize val="0"/>
        </c:dLbls>
        <c:marker val="1"/>
        <c:smooth val="0"/>
        <c:axId val="288271544"/>
        <c:axId val="288271936"/>
      </c:lineChart>
      <c:catAx>
        <c:axId val="288271544"/>
        <c:scaling>
          <c:orientation val="minMax"/>
        </c:scaling>
        <c:delete val="0"/>
        <c:axPos val="b"/>
        <c:numFmt formatCode="ge" sourceLinked="1"/>
        <c:majorTickMark val="none"/>
        <c:minorTickMark val="none"/>
        <c:tickLblPos val="none"/>
        <c:crossAx val="288271936"/>
        <c:crosses val="autoZero"/>
        <c:auto val="0"/>
        <c:lblAlgn val="ctr"/>
        <c:lblOffset val="100"/>
        <c:noMultiLvlLbl val="1"/>
      </c:catAx>
      <c:valAx>
        <c:axId val="2882719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27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10.4</c:v>
                </c:pt>
                <c:pt idx="1">
                  <c:v>12.9</c:v>
                </c:pt>
                <c:pt idx="2">
                  <c:v>12.7</c:v>
                </c:pt>
                <c:pt idx="3">
                  <c:v>14.6</c:v>
                </c:pt>
                <c:pt idx="4">
                  <c:v>12.8</c:v>
                </c:pt>
              </c:numCache>
            </c:numRef>
          </c:val>
          <c:extLst xmlns:c16r2="http://schemas.microsoft.com/office/drawing/2015/06/chart">
            <c:ext xmlns:c16="http://schemas.microsoft.com/office/drawing/2014/chart" uri="{C3380CC4-5D6E-409C-BE32-E72D297353CC}">
              <c16:uniqueId val="{00000000-0DD3-4A4D-8040-94C7CAA3C7A2}"/>
            </c:ext>
          </c:extLst>
        </c:ser>
        <c:dLbls>
          <c:showLegendKey val="0"/>
          <c:showVal val="0"/>
          <c:showCatName val="0"/>
          <c:showSerName val="0"/>
          <c:showPercent val="0"/>
          <c:showBubbleSize val="0"/>
        </c:dLbls>
        <c:gapWidth val="180"/>
        <c:overlap val="-90"/>
        <c:axId val="288774552"/>
        <c:axId val="2887733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0DD3-4A4D-8040-94C7CAA3C7A2}"/>
            </c:ext>
          </c:extLst>
        </c:ser>
        <c:dLbls>
          <c:showLegendKey val="0"/>
          <c:showVal val="0"/>
          <c:showCatName val="0"/>
          <c:showSerName val="0"/>
          <c:showPercent val="0"/>
          <c:showBubbleSize val="0"/>
        </c:dLbls>
        <c:marker val="1"/>
        <c:smooth val="0"/>
        <c:axId val="288774552"/>
        <c:axId val="288773376"/>
      </c:lineChart>
      <c:catAx>
        <c:axId val="288774552"/>
        <c:scaling>
          <c:orientation val="minMax"/>
        </c:scaling>
        <c:delete val="0"/>
        <c:axPos val="b"/>
        <c:numFmt formatCode="ge" sourceLinked="1"/>
        <c:majorTickMark val="none"/>
        <c:minorTickMark val="none"/>
        <c:tickLblPos val="none"/>
        <c:crossAx val="288773376"/>
        <c:crosses val="autoZero"/>
        <c:auto val="0"/>
        <c:lblAlgn val="ctr"/>
        <c:lblOffset val="100"/>
        <c:noMultiLvlLbl val="1"/>
      </c:catAx>
      <c:valAx>
        <c:axId val="28877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774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1.3</c:v>
                </c:pt>
                <c:pt idx="3">
                  <c:v>0</c:v>
                </c:pt>
                <c:pt idx="4">
                  <c:v>0</c:v>
                </c:pt>
              </c:numCache>
            </c:numRef>
          </c:val>
          <c:extLst xmlns:c16r2="http://schemas.microsoft.com/office/drawing/2015/06/chart">
            <c:ext xmlns:c16="http://schemas.microsoft.com/office/drawing/2014/chart" uri="{C3380CC4-5D6E-409C-BE32-E72D297353CC}">
              <c16:uniqueId val="{00000000-379A-42A4-A59E-25FE29C31E1E}"/>
            </c:ext>
          </c:extLst>
        </c:ser>
        <c:dLbls>
          <c:showLegendKey val="0"/>
          <c:showVal val="0"/>
          <c:showCatName val="0"/>
          <c:showSerName val="0"/>
          <c:showPercent val="0"/>
          <c:showBubbleSize val="0"/>
        </c:dLbls>
        <c:gapWidth val="180"/>
        <c:overlap val="-90"/>
        <c:axId val="288771416"/>
        <c:axId val="28877259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379A-42A4-A59E-25FE29C31E1E}"/>
            </c:ext>
          </c:extLst>
        </c:ser>
        <c:dLbls>
          <c:showLegendKey val="0"/>
          <c:showVal val="0"/>
          <c:showCatName val="0"/>
          <c:showSerName val="0"/>
          <c:showPercent val="0"/>
          <c:showBubbleSize val="0"/>
        </c:dLbls>
        <c:marker val="1"/>
        <c:smooth val="0"/>
        <c:axId val="288771416"/>
        <c:axId val="288772592"/>
      </c:lineChart>
      <c:catAx>
        <c:axId val="288771416"/>
        <c:scaling>
          <c:orientation val="minMax"/>
        </c:scaling>
        <c:delete val="0"/>
        <c:axPos val="b"/>
        <c:numFmt formatCode="ge" sourceLinked="1"/>
        <c:majorTickMark val="none"/>
        <c:minorTickMark val="none"/>
        <c:tickLblPos val="none"/>
        <c:crossAx val="288772592"/>
        <c:crosses val="autoZero"/>
        <c:auto val="0"/>
        <c:lblAlgn val="ctr"/>
        <c:lblOffset val="100"/>
        <c:noMultiLvlLbl val="1"/>
      </c:catAx>
      <c:valAx>
        <c:axId val="288772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771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671.4</c:v>
                </c:pt>
                <c:pt idx="2">
                  <c:v>685.5</c:v>
                </c:pt>
                <c:pt idx="3">
                  <c:v>560.79999999999995</c:v>
                </c:pt>
                <c:pt idx="4">
                  <c:v>468.6</c:v>
                </c:pt>
              </c:numCache>
            </c:numRef>
          </c:val>
          <c:extLst xmlns:c16r2="http://schemas.microsoft.com/office/drawing/2015/06/chart">
            <c:ext xmlns:c16="http://schemas.microsoft.com/office/drawing/2014/chart" uri="{C3380CC4-5D6E-409C-BE32-E72D297353CC}">
              <c16:uniqueId val="{00000000-BBAA-4459-9523-D25B00764D4A}"/>
            </c:ext>
          </c:extLst>
        </c:ser>
        <c:dLbls>
          <c:showLegendKey val="0"/>
          <c:showVal val="0"/>
          <c:showCatName val="0"/>
          <c:showSerName val="0"/>
          <c:showPercent val="0"/>
          <c:showBubbleSize val="0"/>
        </c:dLbls>
        <c:gapWidth val="180"/>
        <c:overlap val="-90"/>
        <c:axId val="288769848"/>
        <c:axId val="28877024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BBAA-4459-9523-D25B00764D4A}"/>
            </c:ext>
          </c:extLst>
        </c:ser>
        <c:dLbls>
          <c:showLegendKey val="0"/>
          <c:showVal val="0"/>
          <c:showCatName val="0"/>
          <c:showSerName val="0"/>
          <c:showPercent val="0"/>
          <c:showBubbleSize val="0"/>
        </c:dLbls>
        <c:marker val="1"/>
        <c:smooth val="0"/>
        <c:axId val="288769848"/>
        <c:axId val="288770240"/>
      </c:lineChart>
      <c:catAx>
        <c:axId val="288769848"/>
        <c:scaling>
          <c:orientation val="minMax"/>
        </c:scaling>
        <c:delete val="0"/>
        <c:axPos val="b"/>
        <c:numFmt formatCode="ge" sourceLinked="1"/>
        <c:majorTickMark val="none"/>
        <c:minorTickMark val="none"/>
        <c:tickLblPos val="none"/>
        <c:crossAx val="288770240"/>
        <c:crosses val="autoZero"/>
        <c:auto val="0"/>
        <c:lblAlgn val="ctr"/>
        <c:lblOffset val="100"/>
        <c:noMultiLvlLbl val="1"/>
      </c:catAx>
      <c:valAx>
        <c:axId val="28877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76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2C-42B3-9FF9-BB5F32DDF594}"/>
            </c:ext>
          </c:extLst>
        </c:ser>
        <c:dLbls>
          <c:showLegendKey val="0"/>
          <c:showVal val="0"/>
          <c:showCatName val="0"/>
          <c:showSerName val="0"/>
          <c:showPercent val="0"/>
          <c:showBubbleSize val="0"/>
        </c:dLbls>
        <c:gapWidth val="180"/>
        <c:overlap val="-90"/>
        <c:axId val="288774944"/>
        <c:axId val="2887686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2C-42B3-9FF9-BB5F32DDF594}"/>
            </c:ext>
          </c:extLst>
        </c:ser>
        <c:dLbls>
          <c:showLegendKey val="0"/>
          <c:showVal val="0"/>
          <c:showCatName val="0"/>
          <c:showSerName val="0"/>
          <c:showPercent val="0"/>
          <c:showBubbleSize val="0"/>
        </c:dLbls>
        <c:marker val="1"/>
        <c:smooth val="0"/>
        <c:axId val="288774944"/>
        <c:axId val="288768672"/>
      </c:lineChart>
      <c:catAx>
        <c:axId val="288774944"/>
        <c:scaling>
          <c:orientation val="minMax"/>
        </c:scaling>
        <c:delete val="0"/>
        <c:axPos val="b"/>
        <c:numFmt formatCode="ge" sourceLinked="1"/>
        <c:majorTickMark val="none"/>
        <c:minorTickMark val="none"/>
        <c:tickLblPos val="none"/>
        <c:crossAx val="288768672"/>
        <c:crosses val="autoZero"/>
        <c:auto val="0"/>
        <c:lblAlgn val="ctr"/>
        <c:lblOffset val="100"/>
        <c:noMultiLvlLbl val="1"/>
      </c:catAx>
      <c:valAx>
        <c:axId val="28876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87749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3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3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3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3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3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3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3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3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3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3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3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32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325"/>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32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327"/>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32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329"/>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330"/>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331"/>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332"/>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333"/>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334"/>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335"/>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336"/>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337"/>
                </a:ext>
              </a:extLst>
            </xdr:cNvPicPr>
          </xdr:nvPicPr>
          <xdr:blipFill>
            <a:blip xmlns:r="http://schemas.openxmlformats.org/officeDocument/2006/relationships" r:embed="rId4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338"/>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339"/>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340"/>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34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342"/>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343"/>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344"/>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345"/>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346"/>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347"/>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348"/>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349"/>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350"/>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359"/>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360"/>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B21" sqref="B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南部町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294</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1367</v>
      </c>
      <c r="G15" s="171"/>
      <c r="H15" s="171">
        <f>データ!AM6</f>
        <v>1694</v>
      </c>
      <c r="I15" s="171"/>
      <c r="J15" s="171">
        <f>データ!AN6</f>
        <v>1667</v>
      </c>
      <c r="K15" s="171"/>
      <c r="L15" s="171">
        <f>データ!AO6</f>
        <v>1924</v>
      </c>
      <c r="M15" s="171"/>
      <c r="N15" s="172">
        <f>データ!AP6</f>
        <v>1682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1367</v>
      </c>
      <c r="G16" s="177"/>
      <c r="H16" s="177">
        <f>データ!AR6</f>
        <v>1694</v>
      </c>
      <c r="I16" s="177"/>
      <c r="J16" s="177">
        <f>データ!AS6</f>
        <v>1667</v>
      </c>
      <c r="K16" s="177"/>
      <c r="L16" s="177">
        <f>データ!AT6</f>
        <v>1924</v>
      </c>
      <c r="M16" s="177"/>
      <c r="N16" s="166">
        <f>データ!AU6</f>
        <v>1682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28277</v>
      </c>
      <c r="G19" s="180"/>
      <c r="H19" s="180"/>
      <c r="I19" s="180">
        <f>データ!AW6</f>
        <v>39502</v>
      </c>
      <c r="J19" s="180"/>
      <c r="K19" s="180"/>
      <c r="L19" s="180">
        <f>データ!AX6</f>
        <v>67779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295</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296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WnjOWS8aok07aegQd/1Yj7zXfvskP15WBqUbAnLZmW1BDEdfdXYJvnPwG9j34LNEaOPpUzNkkfFEB0tyeq7uA==" saltValue="PUWyoGAbDgN07ZX/miALF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67.5" x14ac:dyDescent="0.15">
      <c r="A6" s="49" t="s">
        <v>115</v>
      </c>
      <c r="B6" s="67" t="str">
        <f>B7</f>
        <v>2018</v>
      </c>
      <c r="C6" s="67" t="str">
        <f t="shared" ref="C6:AX6" si="6">C7</f>
        <v>313891</v>
      </c>
      <c r="D6" s="67" t="str">
        <f t="shared" si="6"/>
        <v>47</v>
      </c>
      <c r="E6" s="67" t="str">
        <f t="shared" si="6"/>
        <v>04</v>
      </c>
      <c r="F6" s="67" t="str">
        <f t="shared" si="6"/>
        <v>0</v>
      </c>
      <c r="G6" s="67" t="str">
        <f t="shared" si="6"/>
        <v>000</v>
      </c>
      <c r="H6" s="67" t="str">
        <f t="shared" si="6"/>
        <v>鳥取県　南部町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令和16年4月30日　南部町大規模太陽光発電施設</v>
      </c>
      <c r="S6" s="71" t="str">
        <f t="shared" si="6"/>
        <v>令和16年4月30日　南部町大規模太陽光発電施設</v>
      </c>
      <c r="T6" s="67" t="str">
        <f t="shared" si="6"/>
        <v>無</v>
      </c>
      <c r="U6" s="71" t="str">
        <f t="shared" si="6"/>
        <v>中国電力(株)、オリックス(株)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1367</v>
      </c>
      <c r="AM6" s="69">
        <f t="shared" si="6"/>
        <v>1694</v>
      </c>
      <c r="AN6" s="69">
        <f t="shared" si="6"/>
        <v>1667</v>
      </c>
      <c r="AO6" s="69">
        <f t="shared" si="6"/>
        <v>1924</v>
      </c>
      <c r="AP6" s="69">
        <f t="shared" si="6"/>
        <v>1682</v>
      </c>
      <c r="AQ6" s="69">
        <f t="shared" si="6"/>
        <v>1367</v>
      </c>
      <c r="AR6" s="69">
        <f t="shared" si="6"/>
        <v>1694</v>
      </c>
      <c r="AS6" s="69">
        <f t="shared" si="6"/>
        <v>1667</v>
      </c>
      <c r="AT6" s="69">
        <f t="shared" si="6"/>
        <v>1924</v>
      </c>
      <c r="AU6" s="69">
        <f t="shared" si="6"/>
        <v>1682</v>
      </c>
      <c r="AV6" s="69">
        <f t="shared" si="6"/>
        <v>28277</v>
      </c>
      <c r="AW6" s="69">
        <f t="shared" si="6"/>
        <v>39502</v>
      </c>
      <c r="AX6" s="69">
        <f t="shared" si="6"/>
        <v>67779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1367</v>
      </c>
      <c r="AM7" s="80">
        <v>1694</v>
      </c>
      <c r="AN7" s="80">
        <v>1667</v>
      </c>
      <c r="AO7" s="80">
        <v>1924</v>
      </c>
      <c r="AP7" s="80">
        <v>1682</v>
      </c>
      <c r="AQ7" s="80">
        <v>1367</v>
      </c>
      <c r="AR7" s="80">
        <v>1694</v>
      </c>
      <c r="AS7" s="80">
        <v>1667</v>
      </c>
      <c r="AT7" s="80">
        <v>1924</v>
      </c>
      <c r="AU7" s="80">
        <v>1682</v>
      </c>
      <c r="AV7" s="80">
        <v>28277</v>
      </c>
      <c r="AW7" s="80">
        <v>39502</v>
      </c>
      <c r="AX7" s="80">
        <v>67779</v>
      </c>
      <c r="AY7" s="83">
        <v>268.10000000000002</v>
      </c>
      <c r="AZ7" s="83">
        <v>813.9</v>
      </c>
      <c r="BA7" s="83">
        <v>529.1</v>
      </c>
      <c r="BB7" s="83">
        <v>183.1</v>
      </c>
      <c r="BC7" s="83">
        <v>40</v>
      </c>
      <c r="BD7" s="83">
        <v>124.4</v>
      </c>
      <c r="BE7" s="83">
        <v>118.8</v>
      </c>
      <c r="BF7" s="83">
        <v>88.8</v>
      </c>
      <c r="BG7" s="83">
        <v>121.3</v>
      </c>
      <c r="BH7" s="83">
        <v>123.2</v>
      </c>
      <c r="BI7" s="83">
        <v>100</v>
      </c>
      <c r="BJ7" s="83">
        <v>1682.9</v>
      </c>
      <c r="BK7" s="83">
        <v>1962.1</v>
      </c>
      <c r="BL7" s="83">
        <v>839.8</v>
      </c>
      <c r="BM7" s="83">
        <v>686.9</v>
      </c>
      <c r="BN7" s="83">
        <v>655.9</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6474</v>
      </c>
      <c r="CG7" s="83">
        <v>5203.1000000000004</v>
      </c>
      <c r="CH7" s="83">
        <v>8233.4</v>
      </c>
      <c r="CI7" s="83">
        <v>23636.2</v>
      </c>
      <c r="CJ7" s="83">
        <v>109057.1</v>
      </c>
      <c r="CK7" s="83">
        <v>17642.5</v>
      </c>
      <c r="CL7" s="83">
        <v>18815.8</v>
      </c>
      <c r="CM7" s="83">
        <v>22847.9</v>
      </c>
      <c r="CN7" s="83">
        <v>19199</v>
      </c>
      <c r="CO7" s="83">
        <v>19830.400000000001</v>
      </c>
      <c r="CP7" s="80">
        <v>53411</v>
      </c>
      <c r="CQ7" s="80">
        <v>68425</v>
      </c>
      <c r="CR7" s="80">
        <v>62278</v>
      </c>
      <c r="CS7" s="80">
        <v>68784</v>
      </c>
      <c r="CT7" s="80">
        <v>20614</v>
      </c>
      <c r="CU7" s="80">
        <v>58539</v>
      </c>
      <c r="CV7" s="80">
        <v>37685</v>
      </c>
      <c r="CW7" s="80">
        <v>2390</v>
      </c>
      <c r="CX7" s="80">
        <v>32739</v>
      </c>
      <c r="CY7" s="80">
        <v>34140</v>
      </c>
      <c r="CZ7" s="80">
        <v>1500</v>
      </c>
      <c r="DA7" s="83">
        <v>10.4</v>
      </c>
      <c r="DB7" s="83">
        <v>12.9</v>
      </c>
      <c r="DC7" s="83">
        <v>12.7</v>
      </c>
      <c r="DD7" s="83">
        <v>14.6</v>
      </c>
      <c r="DE7" s="83">
        <v>12.8</v>
      </c>
      <c r="DF7" s="83">
        <v>33.9</v>
      </c>
      <c r="DG7" s="83">
        <v>31</v>
      </c>
      <c r="DH7" s="83">
        <v>34.700000000000003</v>
      </c>
      <c r="DI7" s="83">
        <v>30</v>
      </c>
      <c r="DJ7" s="83">
        <v>30.2</v>
      </c>
      <c r="DK7" s="83">
        <v>0</v>
      </c>
      <c r="DL7" s="83">
        <v>0</v>
      </c>
      <c r="DM7" s="83">
        <v>1.3</v>
      </c>
      <c r="DN7" s="83">
        <v>0</v>
      </c>
      <c r="DO7" s="83">
        <v>0</v>
      </c>
      <c r="DP7" s="83">
        <v>14.6</v>
      </c>
      <c r="DQ7" s="83">
        <v>17.5</v>
      </c>
      <c r="DR7" s="83">
        <v>14.4</v>
      </c>
      <c r="DS7" s="83">
        <v>11.8</v>
      </c>
      <c r="DT7" s="83">
        <v>14.2</v>
      </c>
      <c r="DU7" s="83" t="s">
        <v>127</v>
      </c>
      <c r="DV7" s="83">
        <v>671.4</v>
      </c>
      <c r="DW7" s="83">
        <v>685.5</v>
      </c>
      <c r="DX7" s="83">
        <v>560.79999999999995</v>
      </c>
      <c r="DY7" s="83">
        <v>468.6</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45.2</v>
      </c>
      <c r="EQ7" s="83">
        <v>56.2</v>
      </c>
      <c r="ER7" s="83">
        <v>49.9</v>
      </c>
      <c r="ES7" s="83">
        <v>58.3</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1500</v>
      </c>
      <c r="KW7" s="83">
        <v>10.4</v>
      </c>
      <c r="KX7" s="83">
        <v>12.9</v>
      </c>
      <c r="KY7" s="83">
        <v>12.7</v>
      </c>
      <c r="KZ7" s="83">
        <v>14.6</v>
      </c>
      <c r="LA7" s="83">
        <v>12.8</v>
      </c>
      <c r="LB7" s="83">
        <v>13.7</v>
      </c>
      <c r="LC7" s="83">
        <v>12</v>
      </c>
      <c r="LD7" s="83">
        <v>14.5</v>
      </c>
      <c r="LE7" s="83">
        <v>14.9</v>
      </c>
      <c r="LF7" s="83">
        <v>15.2</v>
      </c>
      <c r="LG7" s="83">
        <v>0</v>
      </c>
      <c r="LH7" s="83">
        <v>0</v>
      </c>
      <c r="LI7" s="83">
        <v>1.3</v>
      </c>
      <c r="LJ7" s="83">
        <v>0</v>
      </c>
      <c r="LK7" s="83">
        <v>0</v>
      </c>
      <c r="LL7" s="83">
        <v>2.5</v>
      </c>
      <c r="LM7" s="83">
        <v>0.3</v>
      </c>
      <c r="LN7" s="83">
        <v>0.3</v>
      </c>
      <c r="LO7" s="83">
        <v>0.3</v>
      </c>
      <c r="LP7" s="83">
        <v>0.7</v>
      </c>
      <c r="LQ7" s="83" t="s">
        <v>127</v>
      </c>
      <c r="LR7" s="83">
        <v>671.4</v>
      </c>
      <c r="LS7" s="83">
        <v>685.5</v>
      </c>
      <c r="LT7" s="83">
        <v>560.79999999999995</v>
      </c>
      <c r="LU7" s="83">
        <v>468.6</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45.2</v>
      </c>
      <c r="MM7" s="83">
        <v>56.2</v>
      </c>
      <c r="MN7" s="83">
        <v>49.9</v>
      </c>
      <c r="MO7" s="83">
        <v>58.3</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（最大出力合計1,500kW）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268.10000000000002</v>
      </c>
      <c r="AZ11" s="95">
        <f>AZ7</f>
        <v>813.9</v>
      </c>
      <c r="BA11" s="95">
        <f>BA7</f>
        <v>529.1</v>
      </c>
      <c r="BB11" s="95">
        <f>BB7</f>
        <v>183.1</v>
      </c>
      <c r="BC11" s="95">
        <f>BC7</f>
        <v>40</v>
      </c>
      <c r="BD11" s="84"/>
      <c r="BE11" s="84"/>
      <c r="BF11" s="84"/>
      <c r="BG11" s="84"/>
      <c r="BH11" s="84"/>
      <c r="BI11" s="94" t="s">
        <v>140</v>
      </c>
      <c r="BJ11" s="95">
        <f>BJ7</f>
        <v>1682.9</v>
      </c>
      <c r="BK11" s="95">
        <f>BK7</f>
        <v>1962.1</v>
      </c>
      <c r="BL11" s="95">
        <f>BL7</f>
        <v>839.8</v>
      </c>
      <c r="BM11" s="95">
        <f>BM7</f>
        <v>686.9</v>
      </c>
      <c r="BN11" s="95">
        <f>BN7</f>
        <v>655.9</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6474</v>
      </c>
      <c r="CG11" s="95">
        <f>CG7</f>
        <v>5203.1000000000004</v>
      </c>
      <c r="CH11" s="95">
        <f>CH7</f>
        <v>8233.4</v>
      </c>
      <c r="CI11" s="95">
        <f>CI7</f>
        <v>23636.2</v>
      </c>
      <c r="CJ11" s="95">
        <f>CJ7</f>
        <v>109057.1</v>
      </c>
      <c r="CK11" s="84"/>
      <c r="CL11" s="84"/>
      <c r="CM11" s="84"/>
      <c r="CN11" s="84"/>
      <c r="CO11" s="94" t="s">
        <v>140</v>
      </c>
      <c r="CP11" s="96">
        <f>CP7</f>
        <v>53411</v>
      </c>
      <c r="CQ11" s="96">
        <f>CQ7</f>
        <v>68425</v>
      </c>
      <c r="CR11" s="96">
        <f>CR7</f>
        <v>62278</v>
      </c>
      <c r="CS11" s="96">
        <f>CS7</f>
        <v>68784</v>
      </c>
      <c r="CT11" s="96">
        <f>CT7</f>
        <v>20614</v>
      </c>
      <c r="CU11" s="84"/>
      <c r="CV11" s="84"/>
      <c r="CW11" s="84"/>
      <c r="CX11" s="84"/>
      <c r="CY11" s="84"/>
      <c r="CZ11" s="94" t="s">
        <v>140</v>
      </c>
      <c r="DA11" s="95">
        <f>DA7</f>
        <v>10.4</v>
      </c>
      <c r="DB11" s="95">
        <f>DB7</f>
        <v>12.9</v>
      </c>
      <c r="DC11" s="95">
        <f>DC7</f>
        <v>12.7</v>
      </c>
      <c r="DD11" s="95">
        <f>DD7</f>
        <v>14.6</v>
      </c>
      <c r="DE11" s="95">
        <f>DE7</f>
        <v>12.8</v>
      </c>
      <c r="DF11" s="84"/>
      <c r="DG11" s="84"/>
      <c r="DH11" s="84"/>
      <c r="DI11" s="84"/>
      <c r="DJ11" s="94" t="s">
        <v>140</v>
      </c>
      <c r="DK11" s="95">
        <f>DK7</f>
        <v>0</v>
      </c>
      <c r="DL11" s="95">
        <f>DL7</f>
        <v>0</v>
      </c>
      <c r="DM11" s="95">
        <f>DM7</f>
        <v>1.3</v>
      </c>
      <c r="DN11" s="95">
        <f>DN7</f>
        <v>0</v>
      </c>
      <c r="DO11" s="95">
        <f>DO7</f>
        <v>0</v>
      </c>
      <c r="DP11" s="84"/>
      <c r="DQ11" s="84"/>
      <c r="DR11" s="84"/>
      <c r="DS11" s="84"/>
      <c r="DT11" s="94" t="s">
        <v>140</v>
      </c>
      <c r="DU11" s="95" t="str">
        <f>DU7</f>
        <v>-</v>
      </c>
      <c r="DV11" s="95">
        <f>DV7</f>
        <v>671.4</v>
      </c>
      <c r="DW11" s="95">
        <f>DW7</f>
        <v>685.5</v>
      </c>
      <c r="DX11" s="95">
        <f>DX7</f>
        <v>560.79999999999995</v>
      </c>
      <c r="DY11" s="95">
        <f>DY7</f>
        <v>468.6</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141</v>
      </c>
      <c r="EO11" s="95">
        <f>EO7</f>
        <v>100</v>
      </c>
      <c r="EP11" s="95">
        <f>EP7</f>
        <v>45.2</v>
      </c>
      <c r="EQ11" s="95">
        <f>EQ7</f>
        <v>56.2</v>
      </c>
      <c r="ER11" s="95">
        <f>ER7</f>
        <v>49.9</v>
      </c>
      <c r="ES11" s="95">
        <f>ES7</f>
        <v>58.3</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145</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148</v>
      </c>
      <c r="HS11" s="95" t="str">
        <f>HS7</f>
        <v>-</v>
      </c>
      <c r="HT11" s="95" t="str">
        <f>HT7</f>
        <v>-</v>
      </c>
      <c r="HU11" s="95" t="str">
        <f>HU7</f>
        <v>-</v>
      </c>
      <c r="HV11" s="95" t="str">
        <f>HV7</f>
        <v>-</v>
      </c>
      <c r="HW11" s="95" t="str">
        <f>HW7</f>
        <v>-</v>
      </c>
      <c r="HX11" s="84"/>
      <c r="HY11" s="84"/>
      <c r="HZ11" s="84"/>
      <c r="IA11" s="84"/>
      <c r="IB11" s="94" t="s">
        <v>147</v>
      </c>
      <c r="IC11" s="95" t="str">
        <f>IC7</f>
        <v>-</v>
      </c>
      <c r="ID11" s="95" t="str">
        <f>ID7</f>
        <v>-</v>
      </c>
      <c r="IE11" s="95" t="str">
        <f>IE7</f>
        <v>-</v>
      </c>
      <c r="IF11" s="95" t="str">
        <f>IF7</f>
        <v>-</v>
      </c>
      <c r="IG11" s="95" t="str">
        <f>IG7</f>
        <v>-</v>
      </c>
      <c r="IH11" s="84"/>
      <c r="II11" s="84"/>
      <c r="IJ11" s="84"/>
      <c r="IK11" s="84"/>
      <c r="IL11" s="94" t="s">
        <v>149</v>
      </c>
      <c r="IM11" s="95" t="str">
        <f>IM7</f>
        <v>-</v>
      </c>
      <c r="IN11" s="95" t="str">
        <f>IN7</f>
        <v>-</v>
      </c>
      <c r="IO11" s="95" t="str">
        <f>IO7</f>
        <v>-</v>
      </c>
      <c r="IP11" s="95" t="str">
        <f>IP7</f>
        <v>-</v>
      </c>
      <c r="IQ11" s="95" t="str">
        <f>IQ7</f>
        <v>-</v>
      </c>
      <c r="IR11" s="84"/>
      <c r="IS11" s="84"/>
      <c r="IT11" s="84"/>
      <c r="IU11" s="84"/>
      <c r="IV11" s="84"/>
      <c r="IW11" s="94" t="s">
        <v>150</v>
      </c>
      <c r="IX11" s="95" t="str">
        <f>IX7</f>
        <v>-</v>
      </c>
      <c r="IY11" s="95" t="str">
        <f>IY7</f>
        <v>-</v>
      </c>
      <c r="IZ11" s="95" t="str">
        <f>IZ7</f>
        <v>-</v>
      </c>
      <c r="JA11" s="95" t="str">
        <f>JA7</f>
        <v>-</v>
      </c>
      <c r="JB11" s="95" t="str">
        <f>JB7</f>
        <v>-</v>
      </c>
      <c r="JC11" s="84"/>
      <c r="JD11" s="84"/>
      <c r="JE11" s="84"/>
      <c r="JF11" s="84"/>
      <c r="JG11" s="94" t="s">
        <v>151</v>
      </c>
      <c r="JH11" s="95" t="str">
        <f>JH7</f>
        <v>-</v>
      </c>
      <c r="JI11" s="95" t="str">
        <f>JI7</f>
        <v>-</v>
      </c>
      <c r="JJ11" s="95" t="str">
        <f>JJ7</f>
        <v>-</v>
      </c>
      <c r="JK11" s="95" t="str">
        <f>JK7</f>
        <v>-</v>
      </c>
      <c r="JL11" s="95" t="str">
        <f>JL7</f>
        <v>-</v>
      </c>
      <c r="JM11" s="84"/>
      <c r="JN11" s="84"/>
      <c r="JO11" s="84"/>
      <c r="JP11" s="84"/>
      <c r="JQ11" s="94" t="s">
        <v>152</v>
      </c>
      <c r="JR11" s="95" t="str">
        <f>JR7</f>
        <v>-</v>
      </c>
      <c r="JS11" s="95" t="str">
        <f>JS7</f>
        <v>-</v>
      </c>
      <c r="JT11" s="95" t="str">
        <f>JT7</f>
        <v>-</v>
      </c>
      <c r="JU11" s="95" t="str">
        <f>JU7</f>
        <v>-</v>
      </c>
      <c r="JV11" s="95" t="str">
        <f>JV7</f>
        <v>-</v>
      </c>
      <c r="JW11" s="84"/>
      <c r="JX11" s="84"/>
      <c r="JY11" s="84"/>
      <c r="JZ11" s="84"/>
      <c r="KA11" s="94" t="s">
        <v>153</v>
      </c>
      <c r="KB11" s="95" t="str">
        <f>KB7</f>
        <v>-</v>
      </c>
      <c r="KC11" s="95" t="str">
        <f>KC7</f>
        <v>-</v>
      </c>
      <c r="KD11" s="95" t="str">
        <f>KD7</f>
        <v>-</v>
      </c>
      <c r="KE11" s="95" t="str">
        <f>KE7</f>
        <v>-</v>
      </c>
      <c r="KF11" s="95" t="str">
        <f>KF7</f>
        <v>-</v>
      </c>
      <c r="KG11" s="84"/>
      <c r="KH11" s="84"/>
      <c r="KI11" s="84"/>
      <c r="KJ11" s="84"/>
      <c r="KK11" s="94" t="s">
        <v>154</v>
      </c>
      <c r="KL11" s="95" t="str">
        <f>KL7</f>
        <v>-</v>
      </c>
      <c r="KM11" s="95" t="str">
        <f>KM7</f>
        <v>-</v>
      </c>
      <c r="KN11" s="95" t="str">
        <f>KN7</f>
        <v>-</v>
      </c>
      <c r="KO11" s="95" t="str">
        <f>KO7</f>
        <v>-</v>
      </c>
      <c r="KP11" s="95" t="str">
        <f>KP7</f>
        <v>-</v>
      </c>
      <c r="KQ11" s="84"/>
      <c r="KR11" s="84"/>
      <c r="KS11" s="84"/>
      <c r="KT11" s="84"/>
      <c r="KU11" s="84"/>
      <c r="KV11" s="94" t="s">
        <v>150</v>
      </c>
      <c r="KW11" s="95">
        <f>KW7</f>
        <v>10.4</v>
      </c>
      <c r="KX11" s="95">
        <f>KX7</f>
        <v>12.9</v>
      </c>
      <c r="KY11" s="95">
        <f>KY7</f>
        <v>12.7</v>
      </c>
      <c r="KZ11" s="95">
        <f>KZ7</f>
        <v>14.6</v>
      </c>
      <c r="LA11" s="95">
        <f>LA7</f>
        <v>12.8</v>
      </c>
      <c r="LB11" s="84"/>
      <c r="LC11" s="84"/>
      <c r="LD11" s="84"/>
      <c r="LE11" s="84"/>
      <c r="LF11" s="94" t="s">
        <v>155</v>
      </c>
      <c r="LG11" s="95">
        <f>LG7</f>
        <v>0</v>
      </c>
      <c r="LH11" s="95">
        <f>LH7</f>
        <v>0</v>
      </c>
      <c r="LI11" s="95">
        <f>LI7</f>
        <v>1.3</v>
      </c>
      <c r="LJ11" s="95">
        <f>LJ7</f>
        <v>0</v>
      </c>
      <c r="LK11" s="95">
        <f>LK7</f>
        <v>0</v>
      </c>
      <c r="LL11" s="84"/>
      <c r="LM11" s="84"/>
      <c r="LN11" s="84"/>
      <c r="LO11" s="84"/>
      <c r="LP11" s="94" t="s">
        <v>155</v>
      </c>
      <c r="LQ11" s="95" t="str">
        <f>LQ7</f>
        <v>-</v>
      </c>
      <c r="LR11" s="95">
        <f>LR7</f>
        <v>671.4</v>
      </c>
      <c r="LS11" s="95">
        <f>LS7</f>
        <v>685.5</v>
      </c>
      <c r="LT11" s="95">
        <f>LT7</f>
        <v>560.79999999999995</v>
      </c>
      <c r="LU11" s="95">
        <f>LU7</f>
        <v>468.6</v>
      </c>
      <c r="LV11" s="84"/>
      <c r="LW11" s="84"/>
      <c r="LX11" s="84"/>
      <c r="LY11" s="84"/>
      <c r="LZ11" s="94" t="s">
        <v>156</v>
      </c>
      <c r="MA11" s="95" t="str">
        <f>MA7</f>
        <v>-</v>
      </c>
      <c r="MB11" s="95" t="str">
        <f>MB7</f>
        <v>-</v>
      </c>
      <c r="MC11" s="95" t="str">
        <f>MC7</f>
        <v>-</v>
      </c>
      <c r="MD11" s="95" t="str">
        <f>MD7</f>
        <v>-</v>
      </c>
      <c r="ME11" s="95" t="str">
        <f>ME7</f>
        <v>-</v>
      </c>
      <c r="MF11" s="84"/>
      <c r="MG11" s="84"/>
      <c r="MH11" s="84"/>
      <c r="MI11" s="84"/>
      <c r="MJ11" s="94" t="s">
        <v>157</v>
      </c>
      <c r="MK11" s="95">
        <f>MK7</f>
        <v>100</v>
      </c>
      <c r="ML11" s="95">
        <f>ML7</f>
        <v>45.2</v>
      </c>
      <c r="MM11" s="95">
        <f>MM7</f>
        <v>56.2</v>
      </c>
      <c r="MN11" s="95">
        <f>MN7</f>
        <v>49.9</v>
      </c>
      <c r="MO11" s="95">
        <f>MO7</f>
        <v>58.3</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158</v>
      </c>
      <c r="AY12" s="95">
        <f>BD7</f>
        <v>124.4</v>
      </c>
      <c r="AZ12" s="95">
        <f>BE7</f>
        <v>118.8</v>
      </c>
      <c r="BA12" s="95">
        <f>BF7</f>
        <v>88.8</v>
      </c>
      <c r="BB12" s="95">
        <f>BG7</f>
        <v>121.3</v>
      </c>
      <c r="BC12" s="95">
        <f>BH7</f>
        <v>123.2</v>
      </c>
      <c r="BD12" s="84"/>
      <c r="BE12" s="84"/>
      <c r="BF12" s="84"/>
      <c r="BG12" s="84"/>
      <c r="BH12" s="84"/>
      <c r="BI12" s="94" t="s">
        <v>159</v>
      </c>
      <c r="BJ12" s="95">
        <f>BO7</f>
        <v>324.60000000000002</v>
      </c>
      <c r="BK12" s="95">
        <f>BP7</f>
        <v>255.4</v>
      </c>
      <c r="BL12" s="95">
        <f>BQ7</f>
        <v>269.8</v>
      </c>
      <c r="BM12" s="95">
        <f>BR7</f>
        <v>247.9</v>
      </c>
      <c r="BN12" s="95">
        <f>BS7</f>
        <v>240.1</v>
      </c>
      <c r="BO12" s="84"/>
      <c r="BP12" s="84"/>
      <c r="BQ12" s="84"/>
      <c r="BR12" s="84"/>
      <c r="BS12" s="84"/>
      <c r="BT12" s="94" t="s">
        <v>160</v>
      </c>
      <c r="BU12" s="95" t="str">
        <f>BZ7</f>
        <v>-</v>
      </c>
      <c r="BV12" s="95" t="str">
        <f>CA7</f>
        <v>-</v>
      </c>
      <c r="BW12" s="95" t="str">
        <f>CB7</f>
        <v>-</v>
      </c>
      <c r="BX12" s="95" t="str">
        <f>CC7</f>
        <v>-</v>
      </c>
      <c r="BY12" s="95" t="str">
        <f>CD7</f>
        <v>-</v>
      </c>
      <c r="BZ12" s="84"/>
      <c r="CA12" s="84"/>
      <c r="CB12" s="84"/>
      <c r="CC12" s="84"/>
      <c r="CD12" s="84"/>
      <c r="CE12" s="94" t="s">
        <v>161</v>
      </c>
      <c r="CF12" s="95">
        <f>CK7</f>
        <v>17642.5</v>
      </c>
      <c r="CG12" s="95">
        <f>CL7</f>
        <v>18815.8</v>
      </c>
      <c r="CH12" s="95">
        <f>CM7</f>
        <v>22847.9</v>
      </c>
      <c r="CI12" s="95">
        <f>CN7</f>
        <v>19199</v>
      </c>
      <c r="CJ12" s="95">
        <f>CO7</f>
        <v>19830.400000000001</v>
      </c>
      <c r="CK12" s="84"/>
      <c r="CL12" s="84"/>
      <c r="CM12" s="84"/>
      <c r="CN12" s="84"/>
      <c r="CO12" s="94" t="s">
        <v>162</v>
      </c>
      <c r="CP12" s="96">
        <f>CU7</f>
        <v>58539</v>
      </c>
      <c r="CQ12" s="96">
        <f>CV7</f>
        <v>37685</v>
      </c>
      <c r="CR12" s="96">
        <f>CW7</f>
        <v>2390</v>
      </c>
      <c r="CS12" s="96">
        <f>CX7</f>
        <v>32739</v>
      </c>
      <c r="CT12" s="96">
        <f>CY7</f>
        <v>34140</v>
      </c>
      <c r="CU12" s="84"/>
      <c r="CV12" s="84"/>
      <c r="CW12" s="84"/>
      <c r="CX12" s="84"/>
      <c r="CY12" s="84"/>
      <c r="CZ12" s="94" t="s">
        <v>163</v>
      </c>
      <c r="DA12" s="95">
        <f>DF7</f>
        <v>33.9</v>
      </c>
      <c r="DB12" s="95">
        <f>DG7</f>
        <v>31</v>
      </c>
      <c r="DC12" s="95">
        <f>DH7</f>
        <v>34.700000000000003</v>
      </c>
      <c r="DD12" s="95">
        <f>DI7</f>
        <v>30</v>
      </c>
      <c r="DE12" s="95">
        <f>DJ7</f>
        <v>30.2</v>
      </c>
      <c r="DF12" s="84"/>
      <c r="DG12" s="84"/>
      <c r="DH12" s="84"/>
      <c r="DI12" s="84"/>
      <c r="DJ12" s="94" t="s">
        <v>164</v>
      </c>
      <c r="DK12" s="95">
        <f>DP7</f>
        <v>14.6</v>
      </c>
      <c r="DL12" s="95">
        <f>DQ7</f>
        <v>17.5</v>
      </c>
      <c r="DM12" s="95">
        <f>DR7</f>
        <v>14.4</v>
      </c>
      <c r="DN12" s="95">
        <f>DS7</f>
        <v>11.8</v>
      </c>
      <c r="DO12" s="95">
        <f>DT7</f>
        <v>14.2</v>
      </c>
      <c r="DP12" s="84"/>
      <c r="DQ12" s="84"/>
      <c r="DR12" s="84"/>
      <c r="DS12" s="84"/>
      <c r="DT12" s="94" t="s">
        <v>165</v>
      </c>
      <c r="DU12" s="95">
        <f>DZ7</f>
        <v>109.9</v>
      </c>
      <c r="DV12" s="95">
        <f>EA7</f>
        <v>107.3</v>
      </c>
      <c r="DW12" s="95">
        <f>EB7</f>
        <v>104.1</v>
      </c>
      <c r="DX12" s="95">
        <f>EC7</f>
        <v>136</v>
      </c>
      <c r="DY12" s="95">
        <f>ED7</f>
        <v>133.5</v>
      </c>
      <c r="DZ12" s="84"/>
      <c r="EA12" s="84"/>
      <c r="EB12" s="84"/>
      <c r="EC12" s="84"/>
      <c r="ED12" s="94" t="s">
        <v>166</v>
      </c>
      <c r="EE12" s="95" t="str">
        <f>EJ7</f>
        <v>-</v>
      </c>
      <c r="EF12" s="95" t="str">
        <f>EK7</f>
        <v>-</v>
      </c>
      <c r="EG12" s="95" t="str">
        <f>EL7</f>
        <v>-</v>
      </c>
      <c r="EH12" s="95" t="str">
        <f>EM7</f>
        <v>-</v>
      </c>
      <c r="EI12" s="95" t="str">
        <f>EN7</f>
        <v>-</v>
      </c>
      <c r="EJ12" s="84"/>
      <c r="EK12" s="84"/>
      <c r="EL12" s="84"/>
      <c r="EM12" s="84"/>
      <c r="EN12" s="94" t="s">
        <v>167</v>
      </c>
      <c r="EO12" s="95">
        <f>ET7</f>
        <v>72.5</v>
      </c>
      <c r="EP12" s="95">
        <f>EU7</f>
        <v>75.599999999999994</v>
      </c>
      <c r="EQ12" s="95">
        <f>EV7</f>
        <v>78.8</v>
      </c>
      <c r="ER12" s="95">
        <f>EW7</f>
        <v>87.3</v>
      </c>
      <c r="ES12" s="95">
        <f>EX7</f>
        <v>82.1</v>
      </c>
      <c r="ET12" s="84"/>
      <c r="EU12" s="84"/>
      <c r="EV12" s="84"/>
      <c r="EW12" s="84"/>
      <c r="EX12" s="84"/>
      <c r="EY12" s="94" t="s">
        <v>168</v>
      </c>
      <c r="EZ12" s="95" t="str">
        <f>IF($EZ$8,FE7,"-")</f>
        <v>-</v>
      </c>
      <c r="FA12" s="95" t="str">
        <f>IF($EZ$8,FF7,"-")</f>
        <v>-</v>
      </c>
      <c r="FB12" s="95" t="str">
        <f>IF($EZ$8,FG7,"-")</f>
        <v>-</v>
      </c>
      <c r="FC12" s="95" t="str">
        <f>IF($EZ$8,FH7,"-")</f>
        <v>-</v>
      </c>
      <c r="FD12" s="95" t="str">
        <f>IF($EZ$8,FI7,"-")</f>
        <v>-</v>
      </c>
      <c r="FE12" s="84"/>
      <c r="FF12" s="84"/>
      <c r="FG12" s="84"/>
      <c r="FH12" s="84"/>
      <c r="FI12" s="94" t="s">
        <v>169</v>
      </c>
      <c r="FJ12" s="95" t="str">
        <f>IF($FJ$8,FO7,"-")</f>
        <v>-</v>
      </c>
      <c r="FK12" s="95" t="str">
        <f>IF($FJ$8,FP7,"-")</f>
        <v>-</v>
      </c>
      <c r="FL12" s="95" t="str">
        <f>IF($FJ$8,FQ7,"-")</f>
        <v>-</v>
      </c>
      <c r="FM12" s="95" t="str">
        <f>IF($FJ$8,FR7,"-")</f>
        <v>-</v>
      </c>
      <c r="FN12" s="95" t="str">
        <f>IF($FJ$8,FS7,"-")</f>
        <v>-</v>
      </c>
      <c r="FO12" s="84"/>
      <c r="FP12" s="84"/>
      <c r="FQ12" s="84"/>
      <c r="FR12" s="84"/>
      <c r="FS12" s="94" t="s">
        <v>169</v>
      </c>
      <c r="FT12" s="95" t="str">
        <f>IF($FT$8,FY7,"-")</f>
        <v>-</v>
      </c>
      <c r="FU12" s="95" t="str">
        <f>IF($FT$8,FZ7,"-")</f>
        <v>-</v>
      </c>
      <c r="FV12" s="95" t="str">
        <f>IF($FT$8,GA7,"-")</f>
        <v>-</v>
      </c>
      <c r="FW12" s="95" t="str">
        <f>IF($FT$8,GB7,"-")</f>
        <v>-</v>
      </c>
      <c r="FX12" s="95" t="str">
        <f>IF($FT$8,GC7,"-")</f>
        <v>-</v>
      </c>
      <c r="FY12" s="84"/>
      <c r="FZ12" s="84"/>
      <c r="GA12" s="84"/>
      <c r="GB12" s="84"/>
      <c r="GC12" s="94" t="s">
        <v>169</v>
      </c>
      <c r="GD12" s="95" t="str">
        <f>IF($GD$8,GI7,"-")</f>
        <v>-</v>
      </c>
      <c r="GE12" s="95" t="str">
        <f>IF($GD$8,GJ7,"-")</f>
        <v>-</v>
      </c>
      <c r="GF12" s="95" t="str">
        <f>IF($GD$8,GK7,"-")</f>
        <v>-</v>
      </c>
      <c r="GG12" s="95" t="str">
        <f>IF($GD$8,GL7,"-")</f>
        <v>-</v>
      </c>
      <c r="GH12" s="95" t="str">
        <f>IF($GD$8,GM7,"-")</f>
        <v>-</v>
      </c>
      <c r="GI12" s="84"/>
      <c r="GJ12" s="84"/>
      <c r="GK12" s="84"/>
      <c r="GL12" s="84"/>
      <c r="GM12" s="94" t="s">
        <v>169</v>
      </c>
      <c r="GN12" s="95" t="str">
        <f>IF($GN$8,GS7,"-")</f>
        <v>-</v>
      </c>
      <c r="GO12" s="95" t="str">
        <f>IF($GN$8,GT7,"-")</f>
        <v>-</v>
      </c>
      <c r="GP12" s="95" t="str">
        <f>IF($GN$8,GU7,"-")</f>
        <v>-</v>
      </c>
      <c r="GQ12" s="95" t="str">
        <f>IF($GN$8,GV7,"-")</f>
        <v>-</v>
      </c>
      <c r="GR12" s="95" t="str">
        <f>IF($GN$8,GW7,"-")</f>
        <v>-</v>
      </c>
      <c r="GS12" s="84"/>
      <c r="GT12" s="84"/>
      <c r="GU12" s="84"/>
      <c r="GV12" s="84"/>
      <c r="GW12" s="84"/>
      <c r="GX12" s="94" t="s">
        <v>169</v>
      </c>
      <c r="GY12" s="95" t="str">
        <f>IF($GY$8,HD7,"-")</f>
        <v>-</v>
      </c>
      <c r="GZ12" s="95" t="str">
        <f>IF($GY$8,HE7,"-")</f>
        <v>-</v>
      </c>
      <c r="HA12" s="95" t="str">
        <f>IF($GY$8,HF7,"-")</f>
        <v>-</v>
      </c>
      <c r="HB12" s="95" t="str">
        <f>IF($GY$8,HG7,"-")</f>
        <v>-</v>
      </c>
      <c r="HC12" s="95" t="str">
        <f>IF($GY$8,HH7,"-")</f>
        <v>-</v>
      </c>
      <c r="HD12" s="84"/>
      <c r="HE12" s="84"/>
      <c r="HF12" s="84"/>
      <c r="HG12" s="84"/>
      <c r="HH12" s="94" t="s">
        <v>170</v>
      </c>
      <c r="HI12" s="95" t="str">
        <f>IF($HI$8,HN7,"-")</f>
        <v>-</v>
      </c>
      <c r="HJ12" s="95" t="str">
        <f>IF($HI$8,HO7,"-")</f>
        <v>-</v>
      </c>
      <c r="HK12" s="95" t="str">
        <f>IF($HI$8,HP7,"-")</f>
        <v>-</v>
      </c>
      <c r="HL12" s="95" t="str">
        <f>IF($HI$8,HQ7,"-")</f>
        <v>-</v>
      </c>
      <c r="HM12" s="95" t="str">
        <f>IF($HI$8,HR7,"-")</f>
        <v>-</v>
      </c>
      <c r="HN12" s="84"/>
      <c r="HO12" s="84"/>
      <c r="HP12" s="84"/>
      <c r="HQ12" s="84"/>
      <c r="HR12" s="94" t="s">
        <v>170</v>
      </c>
      <c r="HS12" s="95" t="str">
        <f>IF($HS$8,HX7,"-")</f>
        <v>-</v>
      </c>
      <c r="HT12" s="95" t="str">
        <f>IF($HS$8,HY7,"-")</f>
        <v>-</v>
      </c>
      <c r="HU12" s="95" t="str">
        <f>IF($HS$8,HZ7,"-")</f>
        <v>-</v>
      </c>
      <c r="HV12" s="95" t="str">
        <f>IF($HS$8,IA7,"-")</f>
        <v>-</v>
      </c>
      <c r="HW12" s="95" t="str">
        <f>IF($HS$8,IB7,"-")</f>
        <v>-</v>
      </c>
      <c r="HX12" s="84"/>
      <c r="HY12" s="84"/>
      <c r="HZ12" s="84"/>
      <c r="IA12" s="84"/>
      <c r="IB12" s="94" t="s">
        <v>169</v>
      </c>
      <c r="IC12" s="95" t="str">
        <f>IF($IC$8,IH7,"-")</f>
        <v>-</v>
      </c>
      <c r="ID12" s="95" t="str">
        <f>IF($IC$8,II7,"-")</f>
        <v>-</v>
      </c>
      <c r="IE12" s="95" t="str">
        <f>IF($IC$8,IJ7,"-")</f>
        <v>-</v>
      </c>
      <c r="IF12" s="95" t="str">
        <f>IF($IC$8,IK7,"-")</f>
        <v>-</v>
      </c>
      <c r="IG12" s="95" t="str">
        <f>IF($IC$8,IL7,"-")</f>
        <v>-</v>
      </c>
      <c r="IH12" s="84"/>
      <c r="II12" s="84"/>
      <c r="IJ12" s="84"/>
      <c r="IK12" s="84"/>
      <c r="IL12" s="94" t="s">
        <v>169</v>
      </c>
      <c r="IM12" s="95" t="str">
        <f>IF($IM$8,IR7,"-")</f>
        <v>-</v>
      </c>
      <c r="IN12" s="95" t="str">
        <f>IF($IM$8,IS7,"-")</f>
        <v>-</v>
      </c>
      <c r="IO12" s="95" t="str">
        <f>IF($IM$8,IT7,"-")</f>
        <v>-</v>
      </c>
      <c r="IP12" s="95" t="str">
        <f>IF($IM$8,IU7,"-")</f>
        <v>-</v>
      </c>
      <c r="IQ12" s="95" t="str">
        <f>IF($IM$8,IV7,"-")</f>
        <v>-</v>
      </c>
      <c r="IR12" s="84"/>
      <c r="IS12" s="84"/>
      <c r="IT12" s="84"/>
      <c r="IU12" s="84"/>
      <c r="IV12" s="84"/>
      <c r="IW12" s="94" t="s">
        <v>169</v>
      </c>
      <c r="IX12" s="95" t="str">
        <f>IF($IX$8,JC7,"-")</f>
        <v>-</v>
      </c>
      <c r="IY12" s="95" t="str">
        <f>IF($IX$8,JD7,"-")</f>
        <v>-</v>
      </c>
      <c r="IZ12" s="95" t="str">
        <f>IF($IX$8,JE7,"-")</f>
        <v>-</v>
      </c>
      <c r="JA12" s="95" t="str">
        <f>IF($IX$8,JF7,"-")</f>
        <v>-</v>
      </c>
      <c r="JB12" s="95" t="str">
        <f>IF($IX$8,JG7,"-")</f>
        <v>-</v>
      </c>
      <c r="JC12" s="84"/>
      <c r="JD12" s="84"/>
      <c r="JE12" s="84"/>
      <c r="JF12" s="84"/>
      <c r="JG12" s="94" t="s">
        <v>168</v>
      </c>
      <c r="JH12" s="95" t="str">
        <f>IF($JH$8,JM7,"-")</f>
        <v>-</v>
      </c>
      <c r="JI12" s="95" t="str">
        <f>IF($JH$8,JN7,"-")</f>
        <v>-</v>
      </c>
      <c r="JJ12" s="95" t="str">
        <f>IF($JH$8,JO7,"-")</f>
        <v>-</v>
      </c>
      <c r="JK12" s="95" t="str">
        <f>IF($JH$8,JP7,"-")</f>
        <v>-</v>
      </c>
      <c r="JL12" s="95" t="str">
        <f>IF($JH$8,JQ7,"-")</f>
        <v>-</v>
      </c>
      <c r="JM12" s="84"/>
      <c r="JN12" s="84"/>
      <c r="JO12" s="84"/>
      <c r="JP12" s="84"/>
      <c r="JQ12" s="94" t="s">
        <v>169</v>
      </c>
      <c r="JR12" s="95" t="str">
        <f>IF($JR$8,JW7,"-")</f>
        <v>-</v>
      </c>
      <c r="JS12" s="95" t="str">
        <f>IF($JR$8,JX7,"-")</f>
        <v>-</v>
      </c>
      <c r="JT12" s="95" t="str">
        <f>IF($JR$8,JY7,"-")</f>
        <v>-</v>
      </c>
      <c r="JU12" s="95" t="str">
        <f>IF($JR$8,JZ7,"-")</f>
        <v>-</v>
      </c>
      <c r="JV12" s="95" t="str">
        <f>IF($JR$8,KA7,"-")</f>
        <v>-</v>
      </c>
      <c r="JW12" s="84"/>
      <c r="JX12" s="84"/>
      <c r="JY12" s="84"/>
      <c r="JZ12" s="84"/>
      <c r="KA12" s="94" t="s">
        <v>170</v>
      </c>
      <c r="KB12" s="95" t="str">
        <f>IF($KB$8,KG7,"-")</f>
        <v>-</v>
      </c>
      <c r="KC12" s="95" t="str">
        <f>IF($KB$8,KH7,"-")</f>
        <v>-</v>
      </c>
      <c r="KD12" s="95" t="str">
        <f>IF($KB$8,KI7,"-")</f>
        <v>-</v>
      </c>
      <c r="KE12" s="95" t="str">
        <f>IF($KB$8,KJ7,"-")</f>
        <v>-</v>
      </c>
      <c r="KF12" s="95" t="str">
        <f>IF($KB$8,KK7,"-")</f>
        <v>-</v>
      </c>
      <c r="KG12" s="84"/>
      <c r="KH12" s="84"/>
      <c r="KI12" s="84"/>
      <c r="KJ12" s="84"/>
      <c r="KK12" s="94" t="s">
        <v>169</v>
      </c>
      <c r="KL12" s="95" t="str">
        <f>IF($KL$8,KQ7,"-")</f>
        <v>-</v>
      </c>
      <c r="KM12" s="95" t="str">
        <f>IF($KL$8,KR7,"-")</f>
        <v>-</v>
      </c>
      <c r="KN12" s="95" t="str">
        <f>IF($KL$8,KS7,"-")</f>
        <v>-</v>
      </c>
      <c r="KO12" s="95" t="str">
        <f>IF($KL$8,KT7,"-")</f>
        <v>-</v>
      </c>
      <c r="KP12" s="95" t="str">
        <f>IF($KL$8,KU7,"-")</f>
        <v>-</v>
      </c>
      <c r="KQ12" s="84"/>
      <c r="KR12" s="84"/>
      <c r="KS12" s="84"/>
      <c r="KT12" s="84"/>
      <c r="KU12" s="84"/>
      <c r="KV12" s="94" t="s">
        <v>171</v>
      </c>
      <c r="KW12" s="95">
        <f>IF($KW$8,LB7,"-")</f>
        <v>13.7</v>
      </c>
      <c r="KX12" s="95">
        <f>IF($KW$8,LC7,"-")</f>
        <v>12</v>
      </c>
      <c r="KY12" s="95">
        <f>IF($KW$8,LD7,"-")</f>
        <v>14.5</v>
      </c>
      <c r="KZ12" s="95">
        <f>IF($KW$8,LE7,"-")</f>
        <v>14.9</v>
      </c>
      <c r="LA12" s="95">
        <f>IF($KW$8,LF7,"-")</f>
        <v>15.2</v>
      </c>
      <c r="LB12" s="84"/>
      <c r="LC12" s="84"/>
      <c r="LD12" s="84"/>
      <c r="LE12" s="84"/>
      <c r="LF12" s="94" t="s">
        <v>169</v>
      </c>
      <c r="LG12" s="95">
        <f>IF($LG$8,LL7,"-")</f>
        <v>2.5</v>
      </c>
      <c r="LH12" s="95">
        <f>IF($LG$8,LM7,"-")</f>
        <v>0.3</v>
      </c>
      <c r="LI12" s="95">
        <f>IF($LG$8,LN7,"-")</f>
        <v>0.3</v>
      </c>
      <c r="LJ12" s="95">
        <f>IF($LG$8,LO7,"-")</f>
        <v>0.3</v>
      </c>
      <c r="LK12" s="95">
        <f>IF($LG$8,LP7,"-")</f>
        <v>0.7</v>
      </c>
      <c r="LL12" s="84"/>
      <c r="LM12" s="84"/>
      <c r="LN12" s="84"/>
      <c r="LO12" s="84"/>
      <c r="LP12" s="94" t="s">
        <v>171</v>
      </c>
      <c r="LQ12" s="95">
        <f>IF($LQ$8,LV7,"-")</f>
        <v>259</v>
      </c>
      <c r="LR12" s="95">
        <f>IF($LQ$8,LW7,"-")</f>
        <v>197.2</v>
      </c>
      <c r="LS12" s="95">
        <f>IF($LQ$8,LX7,"-")</f>
        <v>181.3</v>
      </c>
      <c r="LT12" s="95">
        <f>IF($LQ$8,LY7,"-")</f>
        <v>164.9</v>
      </c>
      <c r="LU12" s="95">
        <f>IF($LQ$8,LZ7,"-")</f>
        <v>146.19999999999999</v>
      </c>
      <c r="LV12" s="84"/>
      <c r="LW12" s="84"/>
      <c r="LX12" s="84"/>
      <c r="LY12" s="84"/>
      <c r="LZ12" s="94" t="s">
        <v>170</v>
      </c>
      <c r="MA12" s="95" t="str">
        <f>IF($MA$8,MF7,"-")</f>
        <v>-</v>
      </c>
      <c r="MB12" s="95" t="str">
        <f>IF($MA$8,MG7,"-")</f>
        <v>-</v>
      </c>
      <c r="MC12" s="95" t="str">
        <f>IF($MA$8,MH7,"-")</f>
        <v>-</v>
      </c>
      <c r="MD12" s="95" t="str">
        <f>IF($MA$8,MI7,"-")</f>
        <v>-</v>
      </c>
      <c r="ME12" s="95" t="str">
        <f>IF($MA$8,MJ7,"-")</f>
        <v>-</v>
      </c>
      <c r="MF12" s="84"/>
      <c r="MG12" s="84"/>
      <c r="MH12" s="84"/>
      <c r="MI12" s="84"/>
      <c r="MJ12" s="94" t="s">
        <v>172</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173</v>
      </c>
      <c r="AY13" s="95">
        <f>$BI$7</f>
        <v>100</v>
      </c>
      <c r="AZ13" s="95">
        <f>$BI$7</f>
        <v>100</v>
      </c>
      <c r="BA13" s="95">
        <f>$BI$7</f>
        <v>100</v>
      </c>
      <c r="BB13" s="95">
        <f>$BI$7</f>
        <v>100</v>
      </c>
      <c r="BC13" s="95">
        <f>$BI$7</f>
        <v>100</v>
      </c>
      <c r="BD13" s="84"/>
      <c r="BE13" s="84"/>
      <c r="BF13" s="84"/>
      <c r="BG13" s="84"/>
      <c r="BH13" s="84"/>
      <c r="BI13" s="94" t="s">
        <v>173</v>
      </c>
      <c r="BJ13" s="95">
        <f>$BT$7</f>
        <v>100</v>
      </c>
      <c r="BK13" s="95">
        <f>$BT$7</f>
        <v>100</v>
      </c>
      <c r="BL13" s="95">
        <f>$BT$7</f>
        <v>100</v>
      </c>
      <c r="BM13" s="95">
        <f>$BT$7</f>
        <v>100</v>
      </c>
      <c r="BN13" s="95">
        <f>$BT$7</f>
        <v>100</v>
      </c>
      <c r="BO13" s="84"/>
      <c r="BP13" s="84"/>
      <c r="BQ13" s="84"/>
      <c r="BR13" s="84"/>
      <c r="BS13" s="84"/>
      <c r="BT13" s="94" t="s">
        <v>173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174</v>
      </c>
      <c r="C14" s="99"/>
      <c r="D14" s="100"/>
      <c r="E14" s="99"/>
      <c r="F14" s="197" t="s">
        <v>175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176</v>
      </c>
      <c r="C15" s="196"/>
      <c r="D15" s="100"/>
      <c r="E15" s="97">
        <v>1</v>
      </c>
      <c r="F15" s="196" t="s">
        <v>177</v>
      </c>
      <c r="G15" s="196"/>
      <c r="H15" s="102" t="s">
        <v>178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179</v>
      </c>
      <c r="AY15" s="103"/>
      <c r="AZ15" s="103"/>
      <c r="BA15" s="103"/>
      <c r="BB15" s="103"/>
      <c r="BC15" s="103"/>
      <c r="BD15" s="100"/>
      <c r="BE15" s="100"/>
      <c r="BF15" s="100"/>
      <c r="BG15" s="100"/>
      <c r="BH15" s="100"/>
      <c r="BI15" s="101" t="s">
        <v>179</v>
      </c>
      <c r="BJ15" s="103"/>
      <c r="BK15" s="103"/>
      <c r="BL15" s="103"/>
      <c r="BM15" s="103"/>
      <c r="BN15" s="103"/>
      <c r="BO15" s="100"/>
      <c r="BP15" s="100"/>
      <c r="BQ15" s="100"/>
      <c r="BR15" s="100"/>
      <c r="BS15" s="100"/>
      <c r="BT15" s="101" t="s">
        <v>179</v>
      </c>
      <c r="BU15" s="103"/>
      <c r="BV15" s="103"/>
      <c r="BW15" s="103"/>
      <c r="BX15" s="103"/>
      <c r="BY15" s="103"/>
      <c r="BZ15" s="100"/>
      <c r="CA15" s="100"/>
      <c r="CB15" s="100"/>
      <c r="CC15" s="100"/>
      <c r="CD15" s="100"/>
      <c r="CE15" s="101" t="s">
        <v>179</v>
      </c>
      <c r="CF15" s="103"/>
      <c r="CG15" s="103"/>
      <c r="CH15" s="103"/>
      <c r="CI15" s="103"/>
      <c r="CJ15" s="103"/>
      <c r="CK15" s="100"/>
      <c r="CL15" s="100"/>
      <c r="CM15" s="100"/>
      <c r="CN15" s="100"/>
      <c r="CO15" s="101" t="s">
        <v>179</v>
      </c>
      <c r="CP15" s="103"/>
      <c r="CQ15" s="103"/>
      <c r="CR15" s="103"/>
      <c r="CS15" s="103"/>
      <c r="CT15" s="103"/>
      <c r="CU15" s="100"/>
      <c r="CV15" s="100"/>
      <c r="CW15" s="100"/>
      <c r="CX15" s="100"/>
      <c r="CY15" s="100"/>
      <c r="CZ15" s="101" t="s">
        <v>179</v>
      </c>
      <c r="DA15" s="103"/>
      <c r="DB15" s="103"/>
      <c r="DC15" s="103"/>
      <c r="DD15" s="103"/>
      <c r="DE15" s="103"/>
      <c r="DF15" s="100"/>
      <c r="DG15" s="100"/>
      <c r="DH15" s="100"/>
      <c r="DI15" s="100"/>
      <c r="DJ15" s="101" t="s">
        <v>179</v>
      </c>
      <c r="DK15" s="103"/>
      <c r="DL15" s="103"/>
      <c r="DM15" s="103"/>
      <c r="DN15" s="103"/>
      <c r="DO15" s="103"/>
      <c r="DP15" s="100"/>
      <c r="DQ15" s="100"/>
      <c r="DR15" s="100"/>
      <c r="DS15" s="100"/>
      <c r="DT15" s="101" t="s">
        <v>179</v>
      </c>
      <c r="DU15" s="103"/>
      <c r="DV15" s="103"/>
      <c r="DW15" s="103"/>
      <c r="DX15" s="103"/>
      <c r="DY15" s="103"/>
      <c r="DZ15" s="100"/>
      <c r="EA15" s="100"/>
      <c r="EB15" s="100"/>
      <c r="EC15" s="100"/>
      <c r="ED15" s="101" t="s">
        <v>179</v>
      </c>
      <c r="EE15" s="103"/>
      <c r="EF15" s="103"/>
      <c r="EG15" s="103"/>
      <c r="EH15" s="103"/>
      <c r="EI15" s="103"/>
      <c r="EJ15" s="100"/>
      <c r="EK15" s="100"/>
      <c r="EL15" s="100"/>
      <c r="EM15" s="100"/>
      <c r="EN15" s="101" t="s">
        <v>179</v>
      </c>
      <c r="EO15" s="103"/>
      <c r="EP15" s="103"/>
      <c r="EQ15" s="103"/>
      <c r="ER15" s="103"/>
      <c r="ES15" s="103"/>
      <c r="ET15" s="100"/>
      <c r="EU15" s="100"/>
      <c r="EV15" s="100"/>
      <c r="EW15" s="100"/>
      <c r="EX15" s="100"/>
      <c r="EY15" s="101" t="s">
        <v>179</v>
      </c>
      <c r="EZ15" s="103"/>
      <c r="FA15" s="103"/>
      <c r="FB15" s="103"/>
      <c r="FC15" s="103"/>
      <c r="FD15" s="103"/>
      <c r="FE15" s="100"/>
      <c r="FF15" s="100"/>
      <c r="FG15" s="100"/>
      <c r="FH15" s="100"/>
      <c r="FI15" s="101" t="s">
        <v>179</v>
      </c>
      <c r="FJ15" s="103"/>
      <c r="FK15" s="103"/>
      <c r="FL15" s="103"/>
      <c r="FM15" s="103"/>
      <c r="FN15" s="103"/>
      <c r="FO15" s="100"/>
      <c r="FP15" s="100"/>
      <c r="FQ15" s="100"/>
      <c r="FR15" s="100"/>
      <c r="FS15" s="101" t="s">
        <v>179</v>
      </c>
      <c r="FT15" s="103"/>
      <c r="FU15" s="103"/>
      <c r="FV15" s="103"/>
      <c r="FW15" s="103"/>
      <c r="FX15" s="103"/>
      <c r="FY15" s="100"/>
      <c r="FZ15" s="100"/>
      <c r="GA15" s="100"/>
      <c r="GB15" s="100"/>
      <c r="GC15" s="101" t="s">
        <v>179</v>
      </c>
      <c r="GD15" s="103"/>
      <c r="GE15" s="103"/>
      <c r="GF15" s="103"/>
      <c r="GG15" s="103"/>
      <c r="GH15" s="103"/>
      <c r="GI15" s="100"/>
      <c r="GJ15" s="100"/>
      <c r="GK15" s="100"/>
      <c r="GL15" s="100"/>
      <c r="GM15" s="101" t="s">
        <v>179</v>
      </c>
      <c r="GN15" s="103"/>
      <c r="GO15" s="103"/>
      <c r="GP15" s="103"/>
      <c r="GQ15" s="103"/>
      <c r="GR15" s="103"/>
      <c r="GS15" s="100"/>
      <c r="GT15" s="100"/>
      <c r="GU15" s="100"/>
      <c r="GV15" s="100"/>
      <c r="GW15" s="100"/>
      <c r="GX15" s="101" t="s">
        <v>179</v>
      </c>
      <c r="GY15" s="103"/>
      <c r="GZ15" s="103"/>
      <c r="HA15" s="103"/>
      <c r="HB15" s="103"/>
      <c r="HC15" s="103"/>
      <c r="HD15" s="100"/>
      <c r="HE15" s="100"/>
      <c r="HF15" s="100"/>
      <c r="HG15" s="100"/>
      <c r="HH15" s="101" t="s">
        <v>179</v>
      </c>
      <c r="HI15" s="103"/>
      <c r="HJ15" s="103"/>
      <c r="HK15" s="103"/>
      <c r="HL15" s="103"/>
      <c r="HM15" s="103"/>
      <c r="HN15" s="100"/>
      <c r="HO15" s="100"/>
      <c r="HP15" s="100"/>
      <c r="HQ15" s="100"/>
      <c r="HR15" s="101" t="s">
        <v>179</v>
      </c>
      <c r="HS15" s="103"/>
      <c r="HT15" s="103"/>
      <c r="HU15" s="103"/>
      <c r="HV15" s="103"/>
      <c r="HW15" s="103"/>
      <c r="HX15" s="100"/>
      <c r="HY15" s="100"/>
      <c r="HZ15" s="100"/>
      <c r="IA15" s="100"/>
      <c r="IB15" s="101" t="s">
        <v>179</v>
      </c>
      <c r="IC15" s="103"/>
      <c r="ID15" s="103"/>
      <c r="IE15" s="103"/>
      <c r="IF15" s="103"/>
      <c r="IG15" s="103"/>
      <c r="IH15" s="100"/>
      <c r="II15" s="100"/>
      <c r="IJ15" s="100"/>
      <c r="IK15" s="100"/>
      <c r="IL15" s="101" t="s">
        <v>179</v>
      </c>
      <c r="IM15" s="103"/>
      <c r="IN15" s="103"/>
      <c r="IO15" s="103"/>
      <c r="IP15" s="103"/>
      <c r="IQ15" s="103"/>
      <c r="IR15" s="100"/>
      <c r="IS15" s="100"/>
      <c r="IT15" s="100"/>
      <c r="IU15" s="100"/>
      <c r="IV15" s="100"/>
      <c r="IW15" s="101" t="s">
        <v>179</v>
      </c>
      <c r="IX15" s="103"/>
      <c r="IY15" s="103"/>
      <c r="IZ15" s="103"/>
      <c r="JA15" s="103"/>
      <c r="JB15" s="103"/>
      <c r="JC15" s="100"/>
      <c r="JD15" s="100"/>
      <c r="JE15" s="100"/>
      <c r="JF15" s="100"/>
      <c r="JG15" s="101" t="s">
        <v>179</v>
      </c>
      <c r="JH15" s="103"/>
      <c r="JI15" s="103"/>
      <c r="JJ15" s="103"/>
      <c r="JK15" s="103"/>
      <c r="JL15" s="103"/>
      <c r="JM15" s="100"/>
      <c r="JN15" s="100"/>
      <c r="JO15" s="100"/>
      <c r="JP15" s="100"/>
      <c r="JQ15" s="101" t="s">
        <v>179</v>
      </c>
      <c r="JR15" s="103"/>
      <c r="JS15" s="103"/>
      <c r="JT15" s="103"/>
      <c r="JU15" s="103"/>
      <c r="JV15" s="103"/>
      <c r="JW15" s="100"/>
      <c r="JX15" s="100"/>
      <c r="JY15" s="100"/>
      <c r="JZ15" s="100"/>
      <c r="KA15" s="101" t="s">
        <v>179</v>
      </c>
      <c r="KB15" s="103"/>
      <c r="KC15" s="103"/>
      <c r="KD15" s="103"/>
      <c r="KE15" s="103"/>
      <c r="KF15" s="103"/>
      <c r="KG15" s="100"/>
      <c r="KH15" s="100"/>
      <c r="KI15" s="100"/>
      <c r="KJ15" s="100"/>
      <c r="KK15" s="101" t="s">
        <v>179</v>
      </c>
      <c r="KL15" s="103"/>
      <c r="KM15" s="103"/>
      <c r="KN15" s="103"/>
      <c r="KO15" s="103"/>
      <c r="KP15" s="103"/>
      <c r="KQ15" s="100"/>
      <c r="KR15" s="100"/>
      <c r="KS15" s="100"/>
      <c r="KT15" s="100"/>
      <c r="KU15" s="100"/>
      <c r="KV15" s="101" t="s">
        <v>179</v>
      </c>
      <c r="KW15" s="103"/>
      <c r="KX15" s="103"/>
      <c r="KY15" s="103"/>
      <c r="KZ15" s="103"/>
      <c r="LA15" s="103"/>
      <c r="LB15" s="100"/>
      <c r="LC15" s="100"/>
      <c r="LD15" s="100"/>
      <c r="LE15" s="100"/>
      <c r="LF15" s="101" t="s">
        <v>179</v>
      </c>
      <c r="LG15" s="103"/>
      <c r="LH15" s="103"/>
      <c r="LI15" s="103"/>
      <c r="LJ15" s="103"/>
      <c r="LK15" s="103"/>
      <c r="LL15" s="100"/>
      <c r="LM15" s="100"/>
      <c r="LN15" s="100"/>
      <c r="LO15" s="100"/>
      <c r="LP15" s="101" t="s">
        <v>179</v>
      </c>
      <c r="LQ15" s="103"/>
      <c r="LR15" s="103"/>
      <c r="LS15" s="103"/>
      <c r="LT15" s="103"/>
      <c r="LU15" s="103"/>
      <c r="LV15" s="100"/>
      <c r="LW15" s="100"/>
      <c r="LX15" s="100"/>
      <c r="LY15" s="100"/>
      <c r="LZ15" s="101" t="s">
        <v>179</v>
      </c>
      <c r="MA15" s="103"/>
      <c r="MB15" s="103"/>
      <c r="MC15" s="103"/>
      <c r="MD15" s="103"/>
      <c r="ME15" s="103"/>
      <c r="MF15" s="100"/>
      <c r="MG15" s="100"/>
      <c r="MH15" s="100"/>
      <c r="MI15" s="100"/>
      <c r="MJ15" s="101" t="s">
        <v>179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180</v>
      </c>
      <c r="C16" s="196"/>
      <c r="D16" s="100"/>
      <c r="E16" s="97">
        <f>E15+1</f>
        <v>2</v>
      </c>
      <c r="F16" s="196" t="s">
        <v>181</v>
      </c>
      <c r="G16" s="196"/>
      <c r="H16" s="102" t="s">
        <v>182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183</v>
      </c>
      <c r="C17" s="196"/>
      <c r="D17" s="100"/>
      <c r="E17" s="97">
        <f t="shared" ref="E17" si="8">E16+1</f>
        <v>3</v>
      </c>
      <c r="F17" s="196" t="s">
        <v>184</v>
      </c>
      <c r="G17" s="196"/>
      <c r="H17" s="102" t="s">
        <v>185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186</v>
      </c>
      <c r="AY17" s="106">
        <f>IF(AY7="-",NA(),AY7)</f>
        <v>268.10000000000002</v>
      </c>
      <c r="AZ17" s="106">
        <f t="shared" ref="AZ17:BC17" si="9">IF(AZ7="-",NA(),AZ7)</f>
        <v>813.9</v>
      </c>
      <c r="BA17" s="106">
        <f t="shared" si="9"/>
        <v>529.1</v>
      </c>
      <c r="BB17" s="106">
        <f t="shared" si="9"/>
        <v>183.1</v>
      </c>
      <c r="BC17" s="106">
        <f t="shared" si="9"/>
        <v>40</v>
      </c>
      <c r="BD17" s="100"/>
      <c r="BE17" s="100"/>
      <c r="BF17" s="100"/>
      <c r="BG17" s="100"/>
      <c r="BH17" s="100"/>
      <c r="BI17" s="105" t="s">
        <v>186</v>
      </c>
      <c r="BJ17" s="106">
        <f>IF(BJ7="-",NA(),BJ7)</f>
        <v>1682.9</v>
      </c>
      <c r="BK17" s="106">
        <f t="shared" ref="BK17:BN17" si="10">IF(BK7="-",NA(),BK7)</f>
        <v>1962.1</v>
      </c>
      <c r="BL17" s="106">
        <f t="shared" si="10"/>
        <v>839.8</v>
      </c>
      <c r="BM17" s="106">
        <f t="shared" si="10"/>
        <v>686.9</v>
      </c>
      <c r="BN17" s="106">
        <f t="shared" si="10"/>
        <v>655.9</v>
      </c>
      <c r="BO17" s="100"/>
      <c r="BP17" s="100"/>
      <c r="BQ17" s="100"/>
      <c r="BR17" s="100"/>
      <c r="BS17" s="100"/>
      <c r="BT17" s="105" t="s">
        <v>187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186</v>
      </c>
      <c r="CF17" s="106">
        <f>IF(CF7="-",NA(),CF7)</f>
        <v>6474</v>
      </c>
      <c r="CG17" s="106">
        <f t="shared" ref="CG17:CJ17" si="12">IF(CG7="-",NA(),CG7)</f>
        <v>5203.1000000000004</v>
      </c>
      <c r="CH17" s="106">
        <f t="shared" si="12"/>
        <v>8233.4</v>
      </c>
      <c r="CI17" s="106">
        <f t="shared" si="12"/>
        <v>23636.2</v>
      </c>
      <c r="CJ17" s="106">
        <f t="shared" si="12"/>
        <v>109057.1</v>
      </c>
      <c r="CK17" s="100"/>
      <c r="CL17" s="100"/>
      <c r="CM17" s="100"/>
      <c r="CN17" s="100"/>
      <c r="CO17" s="105" t="s">
        <v>186</v>
      </c>
      <c r="CP17" s="107">
        <f>IF(CP7="-",NA(),CP7)</f>
        <v>53411</v>
      </c>
      <c r="CQ17" s="107">
        <f t="shared" ref="CQ17:CT17" si="13">IF(CQ7="-",NA(),CQ7)</f>
        <v>68425</v>
      </c>
      <c r="CR17" s="107">
        <f t="shared" si="13"/>
        <v>62278</v>
      </c>
      <c r="CS17" s="107">
        <f t="shared" si="13"/>
        <v>68784</v>
      </c>
      <c r="CT17" s="107">
        <f t="shared" si="13"/>
        <v>20614</v>
      </c>
      <c r="CU17" s="100"/>
      <c r="CV17" s="100"/>
      <c r="CW17" s="100"/>
      <c r="CX17" s="100"/>
      <c r="CY17" s="100"/>
      <c r="CZ17" s="105" t="s">
        <v>186</v>
      </c>
      <c r="DA17" s="106">
        <f>IF(DA7="-",NA(),DA7)</f>
        <v>10.4</v>
      </c>
      <c r="DB17" s="106">
        <f t="shared" ref="DB17:DE17" si="14">IF(DB7="-",NA(),DB7)</f>
        <v>12.9</v>
      </c>
      <c r="DC17" s="106">
        <f t="shared" si="14"/>
        <v>12.7</v>
      </c>
      <c r="DD17" s="106">
        <f t="shared" si="14"/>
        <v>14.6</v>
      </c>
      <c r="DE17" s="106">
        <f t="shared" si="14"/>
        <v>12.8</v>
      </c>
      <c r="DF17" s="100"/>
      <c r="DG17" s="100"/>
      <c r="DH17" s="100"/>
      <c r="DI17" s="100"/>
      <c r="DJ17" s="105" t="s">
        <v>188</v>
      </c>
      <c r="DK17" s="106">
        <f>IF(DK7="-",NA(),DK7)</f>
        <v>0</v>
      </c>
      <c r="DL17" s="106">
        <f t="shared" ref="DL17:DO17" si="15">IF(DL7="-",NA(),DL7)</f>
        <v>0</v>
      </c>
      <c r="DM17" s="106">
        <f t="shared" si="15"/>
        <v>1.3</v>
      </c>
      <c r="DN17" s="106">
        <f t="shared" si="15"/>
        <v>0</v>
      </c>
      <c r="DO17" s="106">
        <f t="shared" si="15"/>
        <v>0</v>
      </c>
      <c r="DP17" s="100"/>
      <c r="DQ17" s="100"/>
      <c r="DR17" s="100"/>
      <c r="DS17" s="100"/>
      <c r="DT17" s="105" t="s">
        <v>186</v>
      </c>
      <c r="DU17" s="106" t="e">
        <f>IF(DU7="-",NA(),DU7)</f>
        <v>#N/A</v>
      </c>
      <c r="DV17" s="106">
        <f t="shared" ref="DV17:DY17" si="16">IF(DV7="-",NA(),DV7)</f>
        <v>671.4</v>
      </c>
      <c r="DW17" s="106">
        <f t="shared" si="16"/>
        <v>685.5</v>
      </c>
      <c r="DX17" s="106">
        <f t="shared" si="16"/>
        <v>560.79999999999995</v>
      </c>
      <c r="DY17" s="106">
        <f t="shared" si="16"/>
        <v>468.6</v>
      </c>
      <c r="DZ17" s="100"/>
      <c r="EA17" s="100"/>
      <c r="EB17" s="100"/>
      <c r="EC17" s="100"/>
      <c r="ED17" s="105" t="s">
        <v>186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186</v>
      </c>
      <c r="EO17" s="106">
        <f>IF(EO7="-",NA(),EO7)</f>
        <v>100</v>
      </c>
      <c r="EP17" s="106">
        <f t="shared" ref="EP17:ES17" si="18">IF(EP7="-",NA(),EP7)</f>
        <v>45.2</v>
      </c>
      <c r="EQ17" s="106">
        <f t="shared" si="18"/>
        <v>56.2</v>
      </c>
      <c r="ER17" s="106">
        <f t="shared" si="18"/>
        <v>49.9</v>
      </c>
      <c r="ES17" s="106">
        <f t="shared" si="18"/>
        <v>58.3</v>
      </c>
      <c r="ET17" s="100"/>
      <c r="EU17" s="100"/>
      <c r="EV17" s="100"/>
      <c r="EW17" s="100"/>
      <c r="EX17" s="100"/>
      <c r="EY17" s="105" t="s">
        <v>186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186</v>
      </c>
      <c r="KW17" s="106">
        <f>IF(KW7="-",NA(),KW7)</f>
        <v>10.4</v>
      </c>
      <c r="KX17" s="106">
        <f t="shared" ref="KX17:LA17" si="34">IF(KX7="-",NA(),KX7)</f>
        <v>12.9</v>
      </c>
      <c r="KY17" s="106">
        <f t="shared" si="34"/>
        <v>12.7</v>
      </c>
      <c r="KZ17" s="106">
        <f t="shared" si="34"/>
        <v>14.6</v>
      </c>
      <c r="LA17" s="106">
        <f t="shared" si="34"/>
        <v>12.8</v>
      </c>
      <c r="LB17" s="100"/>
      <c r="LC17" s="100"/>
      <c r="LD17" s="100"/>
      <c r="LE17" s="100"/>
      <c r="LF17" s="105" t="s">
        <v>186</v>
      </c>
      <c r="LG17" s="106">
        <f>IF(LG7="-",NA(),LG7)</f>
        <v>0</v>
      </c>
      <c r="LH17" s="106">
        <f t="shared" ref="LH17:LK17" si="35">IF(LH7="-",NA(),LH7)</f>
        <v>0</v>
      </c>
      <c r="LI17" s="106">
        <f t="shared" si="35"/>
        <v>1.3</v>
      </c>
      <c r="LJ17" s="106">
        <f t="shared" si="35"/>
        <v>0</v>
      </c>
      <c r="LK17" s="106">
        <f t="shared" si="35"/>
        <v>0</v>
      </c>
      <c r="LL17" s="100"/>
      <c r="LM17" s="100"/>
      <c r="LN17" s="100"/>
      <c r="LO17" s="100"/>
      <c r="LP17" s="105" t="s">
        <v>186</v>
      </c>
      <c r="LQ17" s="106" t="e">
        <f>IF(LQ7="-",NA(),LQ7)</f>
        <v>#N/A</v>
      </c>
      <c r="LR17" s="106">
        <f t="shared" ref="LR17:LU17" si="36">IF(LR7="-",NA(),LR7)</f>
        <v>671.4</v>
      </c>
      <c r="LS17" s="106">
        <f t="shared" si="36"/>
        <v>685.5</v>
      </c>
      <c r="LT17" s="106">
        <f t="shared" si="36"/>
        <v>560.79999999999995</v>
      </c>
      <c r="LU17" s="106">
        <f t="shared" si="36"/>
        <v>468.6</v>
      </c>
      <c r="LV17" s="100"/>
      <c r="LW17" s="100"/>
      <c r="LX17" s="100"/>
      <c r="LY17" s="100"/>
      <c r="LZ17" s="105" t="s">
        <v>186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186</v>
      </c>
      <c r="MK17" s="106">
        <f>IF(MK7="-",NA(),MK7)</f>
        <v>100</v>
      </c>
      <c r="ML17" s="106">
        <f t="shared" ref="ML17:MO17" si="38">IF(ML7="-",NA(),ML7)</f>
        <v>45.2</v>
      </c>
      <c r="MM17" s="106">
        <f t="shared" si="38"/>
        <v>56.2</v>
      </c>
      <c r="MN17" s="106">
        <f t="shared" si="38"/>
        <v>49.9</v>
      </c>
      <c r="MO17" s="106">
        <f t="shared" si="38"/>
        <v>58.3</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190</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190</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190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190</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190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190</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190</v>
      </c>
      <c r="DK18" s="106">
        <f>IF(DP7="-",NA(),DP7)</f>
        <v>14.6</v>
      </c>
      <c r="DL18" s="106">
        <f t="shared" ref="DL18:DO18" si="45">IF(DQ7="-",NA(),DQ7)</f>
        <v>17.5</v>
      </c>
      <c r="DM18" s="106">
        <f t="shared" si="45"/>
        <v>14.4</v>
      </c>
      <c r="DN18" s="106">
        <f t="shared" si="45"/>
        <v>11.8</v>
      </c>
      <c r="DO18" s="106">
        <f t="shared" si="45"/>
        <v>14.2</v>
      </c>
      <c r="DP18" s="100"/>
      <c r="DQ18" s="100"/>
      <c r="DR18" s="100"/>
      <c r="DS18" s="100"/>
      <c r="DT18" s="105" t="s">
        <v>191</v>
      </c>
      <c r="DU18" s="106">
        <f>IF(DZ7="-",NA(),DZ7)</f>
        <v>109.9</v>
      </c>
      <c r="DV18" s="106">
        <f t="shared" ref="DV18:DY18" si="46">IF(EA7="-",NA(),EA7)</f>
        <v>107.3</v>
      </c>
      <c r="DW18" s="106">
        <f t="shared" si="46"/>
        <v>104.1</v>
      </c>
      <c r="DX18" s="106">
        <f t="shared" si="46"/>
        <v>136</v>
      </c>
      <c r="DY18" s="106">
        <f t="shared" si="46"/>
        <v>133.5</v>
      </c>
      <c r="DZ18" s="100"/>
      <c r="EA18" s="100"/>
      <c r="EB18" s="100"/>
      <c r="EC18" s="100"/>
      <c r="ED18" s="105" t="s">
        <v>190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190</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190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190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190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190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190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190</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190</v>
      </c>
      <c r="LG18" s="106">
        <f>IF(OR(NOT($LG$8),LL7="-"),NA(),LL7)</f>
        <v>2.5</v>
      </c>
      <c r="LH18" s="106">
        <f>IF(OR(NOT($LG$8),LM7="-"),NA(),LM7)</f>
        <v>0.3</v>
      </c>
      <c r="LI18" s="106">
        <f>IF(OR(NOT($LG$8),LN7="-"),NA(),LN7)</f>
        <v>0.3</v>
      </c>
      <c r="LJ18" s="106">
        <f>IF(OR(NOT($LG$8),LO7="-"),NA(),LO7)</f>
        <v>0.3</v>
      </c>
      <c r="LK18" s="106">
        <f>IF(OR(NOT($LG$8),LP7="-"),NA(),LP7)</f>
        <v>0.7</v>
      </c>
      <c r="LL18" s="100"/>
      <c r="LM18" s="100"/>
      <c r="LN18" s="100"/>
      <c r="LO18" s="100"/>
      <c r="LP18" s="105" t="s">
        <v>190</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190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190</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173</v>
      </c>
      <c r="AY19" s="106">
        <f>$BI$7</f>
        <v>100</v>
      </c>
      <c r="AZ19" s="106">
        <f t="shared" ref="AZ19:BC19" si="49">$BI$7</f>
        <v>100</v>
      </c>
      <c r="BA19" s="106">
        <f t="shared" si="49"/>
        <v>100</v>
      </c>
      <c r="BB19" s="106">
        <f t="shared" si="49"/>
        <v>100</v>
      </c>
      <c r="BC19" s="106">
        <f t="shared" si="49"/>
        <v>100</v>
      </c>
      <c r="BD19" s="100"/>
      <c r="BE19" s="100"/>
      <c r="BF19" s="100"/>
      <c r="BG19" s="100"/>
      <c r="BH19" s="100"/>
      <c r="BI19" s="108" t="s">
        <v>173</v>
      </c>
      <c r="BJ19" s="106">
        <f>$BT$7</f>
        <v>100</v>
      </c>
      <c r="BK19" s="106">
        <f>$BT$7</f>
        <v>100</v>
      </c>
      <c r="BL19" s="106">
        <f>$BT$7</f>
        <v>100</v>
      </c>
      <c r="BM19" s="106">
        <f>$BT$7</f>
        <v>100</v>
      </c>
      <c r="BN19" s="106">
        <f>$BT$7</f>
        <v>100</v>
      </c>
      <c r="BO19" s="100"/>
      <c r="BP19" s="100"/>
      <c r="BQ19" s="100"/>
      <c r="BR19" s="100"/>
      <c r="BS19" s="100"/>
      <c r="BT19" s="108" t="s">
        <v>173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194</v>
      </c>
      <c r="C20" s="196"/>
      <c r="D20" s="100"/>
    </row>
    <row r="21" spans="1:374" x14ac:dyDescent="0.15">
      <c r="A21" s="97">
        <f t="shared" si="7"/>
        <v>7</v>
      </c>
      <c r="B21" s="196" t="s">
        <v>195</v>
      </c>
      <c r="C21" s="196"/>
      <c r="D21" s="100"/>
    </row>
    <row r="22" spans="1:374" x14ac:dyDescent="0.15">
      <c r="A22" s="97">
        <f t="shared" si="7"/>
        <v>8</v>
      </c>
      <c r="B22" s="196" t="s">
        <v>196</v>
      </c>
      <c r="C22" s="196"/>
      <c r="D22" s="100"/>
      <c r="E22" s="198" t="s">
        <v>197</v>
      </c>
      <c r="F22" s="199"/>
      <c r="G22" s="199"/>
      <c r="H22" s="199"/>
      <c r="I22" s="200"/>
    </row>
    <row r="23" spans="1:374" x14ac:dyDescent="0.15">
      <c r="A23" s="97">
        <f t="shared" si="7"/>
        <v>9</v>
      </c>
      <c r="B23" s="196" t="s">
        <v>198</v>
      </c>
      <c r="C23" s="196"/>
      <c r="D23" s="100"/>
      <c r="E23" s="201"/>
      <c r="F23" s="202"/>
      <c r="G23" s="202"/>
      <c r="H23" s="202"/>
      <c r="I23" s="203"/>
    </row>
    <row r="24" spans="1:374" x14ac:dyDescent="0.15">
      <c r="A24" s="97">
        <f t="shared" si="7"/>
        <v>10</v>
      </c>
      <c r="B24" s="196" t="s">
        <v>199</v>
      </c>
      <c r="C24" s="196"/>
      <c r="D24" s="100"/>
      <c r="E24" s="201"/>
      <c r="F24" s="202"/>
      <c r="G24" s="202"/>
      <c r="H24" s="202"/>
      <c r="I24" s="203"/>
    </row>
    <row r="25" spans="1:374" x14ac:dyDescent="0.15">
      <c r="A25" s="97">
        <f t="shared" si="7"/>
        <v>11</v>
      </c>
      <c r="B25" s="196" t="s">
        <v>200</v>
      </c>
      <c r="C25" s="196"/>
      <c r="D25" s="100"/>
      <c r="E25" s="201"/>
      <c r="F25" s="202"/>
      <c r="G25" s="202"/>
      <c r="H25" s="202"/>
      <c r="I25" s="203"/>
    </row>
    <row r="26" spans="1:374" x14ac:dyDescent="0.15">
      <c r="A26" s="97">
        <f t="shared" si="7"/>
        <v>12</v>
      </c>
      <c r="B26" s="196" t="s">
        <v>201</v>
      </c>
      <c r="C26" s="196"/>
      <c r="D26" s="100"/>
      <c r="E26" s="201"/>
      <c r="F26" s="202"/>
      <c r="G26" s="202"/>
      <c r="H26" s="202"/>
      <c r="I26" s="203"/>
    </row>
    <row r="27" spans="1:374" x14ac:dyDescent="0.15">
      <c r="A27" s="97">
        <f t="shared" si="7"/>
        <v>13</v>
      </c>
      <c r="B27" s="196" t="s">
        <v>202</v>
      </c>
      <c r="C27" s="196"/>
      <c r="D27" s="100"/>
      <c r="E27" s="201"/>
      <c r="F27" s="202"/>
      <c r="G27" s="202"/>
      <c r="H27" s="202"/>
      <c r="I27" s="203"/>
    </row>
    <row r="28" spans="1:374" x14ac:dyDescent="0.15">
      <c r="A28" s="97">
        <f t="shared" si="7"/>
        <v>14</v>
      </c>
      <c r="B28" s="196" t="s">
        <v>203</v>
      </c>
      <c r="C28" s="196"/>
      <c r="D28" s="100"/>
      <c r="E28" s="201"/>
      <c r="F28" s="202"/>
      <c r="G28" s="202"/>
      <c r="H28" s="202"/>
      <c r="I28" s="203"/>
    </row>
    <row r="29" spans="1:374" x14ac:dyDescent="0.15">
      <c r="A29" s="97">
        <f t="shared" si="7"/>
        <v>15</v>
      </c>
      <c r="B29" s="196" t="s">
        <v>204</v>
      </c>
      <c r="C29" s="196"/>
      <c r="D29" s="100"/>
      <c r="E29" s="201"/>
      <c r="F29" s="202"/>
      <c r="G29" s="202"/>
      <c r="H29" s="202"/>
      <c r="I29" s="203"/>
    </row>
    <row r="30" spans="1:374" x14ac:dyDescent="0.15">
      <c r="A30" s="97">
        <f t="shared" si="7"/>
        <v>16</v>
      </c>
      <c r="B30" s="196" t="s">
        <v>205</v>
      </c>
      <c r="C30" s="196"/>
      <c r="D30" s="100"/>
      <c r="E30" s="201"/>
      <c r="F30" s="202"/>
      <c r="G30" s="202"/>
      <c r="H30" s="202"/>
      <c r="I30" s="203"/>
    </row>
    <row r="31" spans="1:374" x14ac:dyDescent="0.15">
      <c r="A31" s="97">
        <f t="shared" si="7"/>
        <v>17</v>
      </c>
      <c r="B31" s="196" t="s">
        <v>206</v>
      </c>
      <c r="C31" s="196"/>
      <c r="D31" s="100"/>
      <c r="E31" s="201"/>
      <c r="F31" s="202"/>
      <c r="G31" s="202"/>
      <c r="H31" s="202"/>
      <c r="I31" s="203"/>
    </row>
    <row r="32" spans="1:374" x14ac:dyDescent="0.15">
      <c r="A32" s="97">
        <f t="shared" si="7"/>
        <v>18</v>
      </c>
      <c r="B32" s="196" t="s">
        <v>207</v>
      </c>
      <c r="C32" s="196"/>
      <c r="D32" s="100"/>
      <c r="E32" s="201"/>
      <c r="F32" s="202"/>
      <c r="G32" s="202"/>
      <c r="H32" s="202"/>
      <c r="I32" s="203"/>
    </row>
    <row r="33" spans="1:16" x14ac:dyDescent="0.15">
      <c r="A33" s="97">
        <f t="shared" si="7"/>
        <v>19</v>
      </c>
      <c r="B33" s="196" t="s">
        <v>208</v>
      </c>
      <c r="C33" s="196"/>
      <c r="D33" s="100"/>
      <c r="E33" s="201"/>
      <c r="F33" s="202"/>
      <c r="G33" s="202"/>
      <c r="H33" s="202"/>
      <c r="I33" s="203"/>
    </row>
    <row r="34" spans="1:16" x14ac:dyDescent="0.15">
      <c r="A34" s="97">
        <f t="shared" si="7"/>
        <v>20</v>
      </c>
      <c r="B34" s="196" t="s">
        <v>209</v>
      </c>
      <c r="C34" s="196"/>
      <c r="D34" s="100"/>
      <c r="E34" s="201"/>
      <c r="F34" s="202"/>
      <c r="G34" s="202"/>
      <c r="H34" s="202"/>
      <c r="I34" s="203"/>
    </row>
    <row r="35" spans="1:16" ht="25.5" customHeight="1" x14ac:dyDescent="0.15">
      <c r="E35" s="204"/>
      <c r="F35" s="205"/>
      <c r="G35" s="205"/>
      <c r="H35" s="205"/>
      <c r="I35" s="206"/>
    </row>
    <row r="36" spans="1:16" x14ac:dyDescent="0.15">
      <c r="A36" t="s">
        <v>210</v>
      </c>
      <c r="B36" t="s">
        <v>211</v>
      </c>
    </row>
    <row r="37" spans="1:16" x14ac:dyDescent="0.15">
      <c r="A37" t="s">
        <v>212</v>
      </c>
      <c r="B37" t="s">
        <v>213</v>
      </c>
      <c r="L37" s="198" t="s">
        <v>197</v>
      </c>
      <c r="M37" s="199"/>
      <c r="N37" s="199"/>
      <c r="O37" s="199"/>
      <c r="P37" s="200"/>
    </row>
    <row r="38" spans="1:16" x14ac:dyDescent="0.15">
      <c r="A38" t="s">
        <v>214</v>
      </c>
      <c r="B38" t="s">
        <v>215</v>
      </c>
      <c r="L38" s="201"/>
      <c r="M38" s="202"/>
      <c r="N38" s="202"/>
      <c r="O38" s="202"/>
      <c r="P38" s="203"/>
    </row>
    <row r="39" spans="1:16" x14ac:dyDescent="0.15">
      <c r="A39" t="s">
        <v>216</v>
      </c>
      <c r="B39" t="s">
        <v>217</v>
      </c>
      <c r="L39" s="201"/>
      <c r="M39" s="202"/>
      <c r="N39" s="202"/>
      <c r="O39" s="202"/>
      <c r="P39" s="203"/>
    </row>
    <row r="40" spans="1:16" x14ac:dyDescent="0.15">
      <c r="A40" t="s">
        <v>218</v>
      </c>
      <c r="B40" t="s">
        <v>219</v>
      </c>
      <c r="L40" s="201"/>
      <c r="M40" s="202"/>
      <c r="N40" s="202"/>
      <c r="O40" s="202"/>
      <c r="P40" s="203"/>
    </row>
    <row r="41" spans="1:16" x14ac:dyDescent="0.15">
      <c r="A41" t="s">
        <v>220</v>
      </c>
      <c r="B41" t="s">
        <v>221</v>
      </c>
      <c r="L41" s="201"/>
      <c r="M41" s="202"/>
      <c r="N41" s="202"/>
      <c r="O41" s="202"/>
      <c r="P41" s="203"/>
    </row>
    <row r="42" spans="1:16" x14ac:dyDescent="0.15">
      <c r="A42" t="s">
        <v>222</v>
      </c>
      <c r="B42" t="s">
        <v>223</v>
      </c>
      <c r="L42" s="201"/>
      <c r="M42" s="202"/>
      <c r="N42" s="202"/>
      <c r="O42" s="202"/>
      <c r="P42" s="203"/>
    </row>
    <row r="43" spans="1:16" x14ac:dyDescent="0.15">
      <c r="A43" t="s">
        <v>224</v>
      </c>
      <c r="B43" t="s">
        <v>225</v>
      </c>
      <c r="L43" s="201"/>
      <c r="M43" s="202"/>
      <c r="N43" s="202"/>
      <c r="O43" s="202"/>
      <c r="P43" s="203"/>
    </row>
    <row r="44" spans="1:16" x14ac:dyDescent="0.15">
      <c r="A44" t="s">
        <v>226</v>
      </c>
      <c r="B44" t="s">
        <v>227</v>
      </c>
      <c r="L44" s="201"/>
      <c r="M44" s="202"/>
      <c r="N44" s="202"/>
      <c r="O44" s="202"/>
      <c r="P44" s="203"/>
    </row>
    <row r="45" spans="1:16" x14ac:dyDescent="0.15">
      <c r="A45" t="s">
        <v>228</v>
      </c>
      <c r="B45" t="s">
        <v>229</v>
      </c>
      <c r="L45" s="201"/>
      <c r="M45" s="202"/>
      <c r="N45" s="202"/>
      <c r="O45" s="202"/>
      <c r="P45" s="203"/>
    </row>
    <row r="46" spans="1:16" x14ac:dyDescent="0.15">
      <c r="A46" t="s">
        <v>230</v>
      </c>
      <c r="B46" t="s">
        <v>231</v>
      </c>
      <c r="L46" s="201"/>
      <c r="M46" s="202"/>
      <c r="N46" s="202"/>
      <c r="O46" s="202"/>
      <c r="P46" s="203"/>
    </row>
    <row r="47" spans="1:16" x14ac:dyDescent="0.15">
      <c r="A47" t="s">
        <v>232</v>
      </c>
      <c r="B47" t="s">
        <v>233</v>
      </c>
      <c r="L47" s="201"/>
      <c r="M47" s="202"/>
      <c r="N47" s="202"/>
      <c r="O47" s="202"/>
      <c r="P47" s="203"/>
    </row>
    <row r="48" spans="1:16" x14ac:dyDescent="0.15">
      <c r="A48" t="s">
        <v>234</v>
      </c>
      <c r="B48" t="s">
        <v>235</v>
      </c>
      <c r="L48" s="201"/>
      <c r="M48" s="202"/>
      <c r="N48" s="202"/>
      <c r="O48" s="202"/>
      <c r="P48" s="203"/>
    </row>
    <row r="49" spans="1:16" x14ac:dyDescent="0.15">
      <c r="A49" t="s">
        <v>236</v>
      </c>
      <c r="B49" t="s">
        <v>237</v>
      </c>
      <c r="L49" s="201"/>
      <c r="M49" s="202"/>
      <c r="N49" s="202"/>
      <c r="O49" s="202"/>
      <c r="P49" s="203"/>
    </row>
    <row r="50" spans="1:16" ht="26.25" customHeight="1" x14ac:dyDescent="0.15">
      <c r="A50" t="s">
        <v>238</v>
      </c>
      <c r="B50" t="s">
        <v>239</v>
      </c>
      <c r="L50" s="204"/>
      <c r="M50" s="205"/>
      <c r="N50" s="205"/>
      <c r="O50" s="205"/>
      <c r="P50" s="206"/>
    </row>
    <row r="51" spans="1:16" x14ac:dyDescent="0.15">
      <c r="A51" t="s">
        <v>240</v>
      </c>
      <c r="B51" t="s">
        <v>241</v>
      </c>
    </row>
    <row r="52" spans="1:16" x14ac:dyDescent="0.15">
      <c r="A52" t="s">
        <v>242</v>
      </c>
      <c r="B52" t="s">
        <v>243</v>
      </c>
    </row>
    <row r="53" spans="1:16" x14ac:dyDescent="0.15">
      <c r="A53" t="s">
        <v>244</v>
      </c>
      <c r="B53" t="s">
        <v>245</v>
      </c>
    </row>
    <row r="54" spans="1:16" x14ac:dyDescent="0.15">
      <c r="A54" t="s">
        <v>246</v>
      </c>
      <c r="B54" t="s">
        <v>247</v>
      </c>
    </row>
    <row r="55" spans="1:16" x14ac:dyDescent="0.15">
      <c r="A55" t="s">
        <v>248</v>
      </c>
      <c r="B55" t="s">
        <v>249</v>
      </c>
    </row>
    <row r="56" spans="1:16" x14ac:dyDescent="0.15">
      <c r="A56" t="s">
        <v>250</v>
      </c>
      <c r="B56" t="s">
        <v>251</v>
      </c>
    </row>
    <row r="57" spans="1:16" x14ac:dyDescent="0.15">
      <c r="A57" t="s">
        <v>252</v>
      </c>
      <c r="B57" t="s">
        <v>253</v>
      </c>
    </row>
    <row r="58" spans="1:16" x14ac:dyDescent="0.15">
      <c r="A58" t="s">
        <v>254</v>
      </c>
      <c r="B58" t="s">
        <v>255</v>
      </c>
    </row>
    <row r="59" spans="1:16" x14ac:dyDescent="0.15">
      <c r="A59" t="s">
        <v>256</v>
      </c>
      <c r="B59" t="s">
        <v>257</v>
      </c>
    </row>
    <row r="60" spans="1:16" x14ac:dyDescent="0.15">
      <c r="A60" t="s">
        <v>258</v>
      </c>
      <c r="B60" t="s">
        <v>259</v>
      </c>
    </row>
    <row r="61" spans="1:16" x14ac:dyDescent="0.15">
      <c r="A61" t="s">
        <v>260</v>
      </c>
      <c r="B61" t="s">
        <v>261</v>
      </c>
    </row>
    <row r="62" spans="1:16" x14ac:dyDescent="0.15">
      <c r="A62" t="s">
        <v>262</v>
      </c>
      <c r="B62" t="s">
        <v>263</v>
      </c>
    </row>
    <row r="63" spans="1:16" x14ac:dyDescent="0.15">
      <c r="A63" t="s">
        <v>264</v>
      </c>
      <c r="B63" t="s">
        <v>265</v>
      </c>
    </row>
    <row r="64" spans="1:16" x14ac:dyDescent="0.15">
      <c r="A64" t="s">
        <v>266</v>
      </c>
      <c r="B64" t="s">
        <v>267</v>
      </c>
    </row>
    <row r="65" spans="1:2" x14ac:dyDescent="0.15">
      <c r="A65" t="s">
        <v>268</v>
      </c>
      <c r="B65" t="s">
        <v>269</v>
      </c>
    </row>
    <row r="66" spans="1:2" x14ac:dyDescent="0.15">
      <c r="A66" t="s">
        <v>270</v>
      </c>
      <c r="B66" t="s">
        <v>271</v>
      </c>
    </row>
    <row r="67" spans="1:2" x14ac:dyDescent="0.15">
      <c r="A67" t="s">
        <v>272</v>
      </c>
      <c r="B67" t="s">
        <v>271</v>
      </c>
    </row>
    <row r="68" spans="1:2" x14ac:dyDescent="0.15">
      <c r="A68" t="s">
        <v>273</v>
      </c>
      <c r="B68" t="s">
        <v>271</v>
      </c>
    </row>
    <row r="69" spans="1:2" x14ac:dyDescent="0.15">
      <c r="A69" t="s">
        <v>274</v>
      </c>
      <c r="B69" t="s">
        <v>271</v>
      </c>
    </row>
    <row r="70" spans="1:2" x14ac:dyDescent="0.15">
      <c r="A70" t="s">
        <v>275</v>
      </c>
      <c r="B70" t="s">
        <v>271</v>
      </c>
    </row>
    <row r="71" spans="1:2" x14ac:dyDescent="0.15">
      <c r="A71" t="s">
        <v>276</v>
      </c>
      <c r="B71" t="s">
        <v>271</v>
      </c>
    </row>
    <row r="72" spans="1:2" x14ac:dyDescent="0.15">
      <c r="A72" t="s">
        <v>277</v>
      </c>
      <c r="B72" t="s">
        <v>271</v>
      </c>
    </row>
    <row r="73" spans="1:2" x14ac:dyDescent="0.15">
      <c r="A73" t="s">
        <v>278</v>
      </c>
      <c r="B73" t="s">
        <v>271</v>
      </c>
    </row>
    <row r="74" spans="1:2" x14ac:dyDescent="0.15">
      <c r="A74" t="s">
        <v>279</v>
      </c>
      <c r="B74" t="s">
        <v>271</v>
      </c>
    </row>
    <row r="75" spans="1:2" x14ac:dyDescent="0.15">
      <c r="A75" t="s">
        <v>280</v>
      </c>
      <c r="B75" t="s">
        <v>271</v>
      </c>
    </row>
    <row r="76" spans="1:2" x14ac:dyDescent="0.15">
      <c r="A76" t="s">
        <v>281</v>
      </c>
      <c r="B76" t="s">
        <v>271</v>
      </c>
    </row>
    <row r="77" spans="1:2" x14ac:dyDescent="0.15">
      <c r="A77" t="s">
        <v>282</v>
      </c>
      <c r="B77" t="s">
        <v>271</v>
      </c>
    </row>
    <row r="78" spans="1:2" x14ac:dyDescent="0.15">
      <c r="A78" t="s">
        <v>283</v>
      </c>
      <c r="B78" t="s">
        <v>271</v>
      </c>
    </row>
    <row r="79" spans="1:2" x14ac:dyDescent="0.15">
      <c r="A79" t="s">
        <v>284</v>
      </c>
      <c r="B79" t="s">
        <v>271</v>
      </c>
    </row>
    <row r="80" spans="1:2" x14ac:dyDescent="0.15">
      <c r="A80" t="s">
        <v>285</v>
      </c>
      <c r="B80" t="s">
        <v>271</v>
      </c>
    </row>
    <row r="81" spans="1:2" x14ac:dyDescent="0.15">
      <c r="A81" t="s">
        <v>286</v>
      </c>
      <c r="B81" t="s">
        <v>271</v>
      </c>
    </row>
    <row r="82" spans="1:2" x14ac:dyDescent="0.15">
      <c r="A82" t="s">
        <v>287</v>
      </c>
      <c r="B82" t="s">
        <v>271</v>
      </c>
    </row>
    <row r="83" spans="1:2" x14ac:dyDescent="0.15">
      <c r="A83" t="s">
        <v>288</v>
      </c>
      <c r="B83" t="s">
        <v>271</v>
      </c>
    </row>
    <row r="84" spans="1:2" x14ac:dyDescent="0.15">
      <c r="A84" t="s">
        <v>289</v>
      </c>
      <c r="B84" t="s">
        <v>271</v>
      </c>
    </row>
    <row r="85" spans="1:2" x14ac:dyDescent="0.15">
      <c r="A85" t="s">
        <v>290</v>
      </c>
      <c r="B85" t="s">
        <v>271</v>
      </c>
    </row>
    <row r="86" spans="1:2" x14ac:dyDescent="0.15">
      <c r="A86" t="s">
        <v>291</v>
      </c>
      <c r="B86" t="s">
        <v>292</v>
      </c>
    </row>
    <row r="87" spans="1:2" x14ac:dyDescent="0.15">
      <c r="A87" t="s">
        <v>293</v>
      </c>
      <c r="B87" t="s">
        <v>292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2020-02-06T07:50:15Z</cp:lastPrinted>
  <dcterms:created xsi:type="dcterms:W3CDTF">2019-12-05T07:49:42Z</dcterms:created>
  <dcterms:modified xsi:type="dcterms:W3CDTF">2020-02-06T07:50:22Z</dcterms:modified>
  <cp:category/>
</cp:coreProperties>
</file>