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3_公営企業決算統計\03 経営比較分析表\R1年度\04_水道ほか\03_市町村回答\16_伯耆町\"/>
    </mc:Choice>
  </mc:AlternateContent>
  <workbookProtection workbookAlgorithmName="SHA-512" workbookHashValue="EKG6mhY9ANDGnaYLifFVAxsht7r/fmurzrtfr0cKXIunDu64dU97f0NUshPQJmprh8gQ3tNVqy2HyHY4REgbrA==" workbookSaltValue="CWFNTINI4GpeFCEl97vxRw==" workbookSpinCount="100000" lockStructure="1"/>
  <bookViews>
    <workbookView xWindow="0" yWindow="0" windowWidth="15360" windowHeight="792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W10" i="4"/>
  <c r="P10" i="4"/>
  <c r="I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<sst xmlns="http://schemas.openxmlformats.org/spreadsheetml/2006/main" count="228" uniqueCount="112">
  <si>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</si>
  <si>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</si>
  <si>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</si>
  <si>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</si>
  <si>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</si>
  <si>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</si>
  <si>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</si>
  <si>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</si>
  <si>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</si>
  <si>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</si>
  <si>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</si>
  <si>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</si>
  <si>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</si>
  <si>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</si>
  <si>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</si>
  <si>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</si>
  <si>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</si>
  <si>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</si>
  <si>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</si>
  <si>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</si>
  <si>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</si>
  <si>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</si>
  <si>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</si>
  <si>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</si>
  <si>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</si>
  <si>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</si>
  <si>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</si>
  <si>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</si>
  <si>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</si>
  <si>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</si>
  <si>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</si>
  <si>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</si>
  <si>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</si>
  <si>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</si>
  <si>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</si>
  <si>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</si>
  <si>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</si>
  <si>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</si>
  <si>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</si>
  <si>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</si>
  <si>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</si>
  <si>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</si>
  <si>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</si>
  <si>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</si>
  <si>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</si>
  <si>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</si>
  <si>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</si>
  <si>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</si>
  <si>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</si>
  <si>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</si>
  <si>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</si>
  <si>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</si>
  <si>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</si>
  <si>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</si>
  <si>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</si>
  <si>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</si>
  <si>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</si>
  <si>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</si>
  <si>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</si>
  <si>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</si>
  <si>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</si>
  <si>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</si>
  <si>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</si>
  <si>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</si>
  <si>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</si>
  <si>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</si>
  <si>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</si>
  <si>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</si>
  <si>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</si>
  <si>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</si>
  <si>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</si>
  <si>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</si>
  <si>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</si>
  <si>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</si>
  <si>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</si>
  <si>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</si>
  <si>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</si>
  <si>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</si>
  <si>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</si>
  <si>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</si>
  <si>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</si>
  <si>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</si>
  <si>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</si>
  <si>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</si>
  <si>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</si>
  <si>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</si>
  <si>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</si>
  <si>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</si>
  <si>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</si>
  <si>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</si>
  <si>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</si>
  <si>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</si>
  <si>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</si>
  <si>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</si>
  <si>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</si>
  <si>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</si>
  <si>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伯耆町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</si>
  <si>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</si>
  <si>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</si>
  <si>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</si>
  <si>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</si>
  <si>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</si>
  <si>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</si>
  <si>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</si>
  <si>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</si>
  <si>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</si>
  <si>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</si>
  <si>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</si>
  <si>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</si>
  <si>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100%を下回っている。支出の多くを占める起債償還額が主な要因だと考えられる。
⑤経費回収率
100%を下回っているものの、全国平均・類似団体と比べると高い値を示しており、比較的健全経営ができていると判断される。
⑧水洗化率
全国平均・類似団体を上回っている。今後も未水洗化人口の解消に向け啓発を行い、100%に近づけていけるよう努めたい。</t>
    <rPh sb="14" eb="16">
      <t>シタマワ</t>
    </rPh>
    <rPh sb="72" eb="74">
      <t>ゼンコク</t>
    </rPh>
    <rPh sb="74" eb="76">
      <t>ヘイキン</t>
    </rPh>
    <rPh sb="82" eb="83">
      <t>クラ</t>
    </rPh>
    <rPh sb="124" eb="126">
      <t>ゼンコク</t>
    </rPh>
    <rPh sb="126" eb="128">
      <t>ヘイキン</t>
    </rPh>
    <rPh sb="144" eb="145">
      <t>ミ</t>
    </rPh>
    <rPh sb="145" eb="148">
      <t>スイセンカ</t>
    </rPh>
    <rPh sb="148" eb="150">
      <t>ジンコウ</t>
    </rPh>
    <rPh sb="151" eb="153">
      <t>カイショウ</t>
    </rPh>
    <rPh sb="154" eb="155">
      <t>ム</t>
    </rPh>
    <rPh sb="156" eb="158">
      <t>ケイハツ</t>
    </rPh>
    <rPh sb="159" eb="160">
      <t>オコナ</t>
    </rPh>
    <phoneticPr fontId="4"/>
  </si>
  <si>
    <t>③管渠改善率
特定環境保全公共下水道事業の管渠については、現在まで不具合もなく、改善、更新を実施していない。
法定耐用年数が経過するまで期間があるため、計画的な更新が必要な時期は未定である。　
　</t>
    <rPh sb="1" eb="3">
      <t>カンキョ</t>
    </rPh>
    <rPh sb="3" eb="5">
      <t>カイゼン</t>
    </rPh>
    <rPh sb="5" eb="6">
      <t>リツ</t>
    </rPh>
    <phoneticPr fontId="4"/>
  </si>
  <si>
    <t xml:space="preserve">　経営状況に関しては、大きな問題は見受けられない。収支比率等は100%を下回っており健全経営ができているとはいえないが、特定環境保全公共下水道事業は全国的にこの傾向にあり、また本町においては他団体と比較して良好な値を示している。
　企業債残高は徐々に減ってきているが、平成２４年度から長寿命化事業(施設）を実施しており、起債償還額が若干増加する見込みである。
　また令和２年度から法適用となるため、適正な資産管理等行い、事業経営に取り組む。
</t>
    <rPh sb="149" eb="151">
      <t>シセツ</t>
    </rPh>
    <rPh sb="162" eb="164">
      <t>ショウカン</t>
    </rPh>
    <rPh sb="166" eb="168">
      <t>ジャッカン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</si>
</sst>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4D-4FCA-8D56-7B0917D5D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66312"/>
        <c:axId val="296568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4D-4FCA-8D56-7B0917D5D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566312"/>
        <c:axId val="296568664"/>
      </c:lineChart>
      <c:dateAx>
        <c:axId val="296566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568664"/>
        <c:crosses val="autoZero"/>
        <c:auto val="1"/>
        <c:lblOffset val="100"/>
        <c:baseTimeUnit val="years"/>
      </c:dateAx>
      <c:valAx>
        <c:axId val="296568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6566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89.26</c:v>
                </c:pt>
                <c:pt idx="1">
                  <c:v>90.5</c:v>
                </c:pt>
                <c:pt idx="2">
                  <c:v>91.89</c:v>
                </c:pt>
                <c:pt idx="3">
                  <c:v>92.26</c:v>
                </c:pt>
                <c:pt idx="4">
                  <c:v>40.57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1A-4ED8-972E-4A299DD97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613712"/>
        <c:axId val="387612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1A-4ED8-972E-4A299DD97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613712"/>
        <c:axId val="387612536"/>
      </c:lineChart>
      <c:dateAx>
        <c:axId val="387613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7612536"/>
        <c:crosses val="autoZero"/>
        <c:auto val="1"/>
        <c:lblOffset val="100"/>
        <c:baseTimeUnit val="years"/>
      </c:dateAx>
      <c:valAx>
        <c:axId val="387612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7613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86.08</c:v>
                </c:pt>
                <c:pt idx="1">
                  <c:v>87.38</c:v>
                </c:pt>
                <c:pt idx="2">
                  <c:v>89.17</c:v>
                </c:pt>
                <c:pt idx="3">
                  <c:v>89.28</c:v>
                </c:pt>
                <c:pt idx="4">
                  <c:v>90.56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D5-4376-BCD6-C291600AC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615672"/>
        <c:axId val="38761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D5-4376-BCD6-C291600AC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615672"/>
        <c:axId val="387611360"/>
      </c:lineChart>
      <c:dateAx>
        <c:axId val="387615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7611360"/>
        <c:crosses val="autoZero"/>
        <c:auto val="1"/>
        <c:lblOffset val="100"/>
        <c:baseTimeUnit val="years"/>
      </c:dateAx>
      <c:valAx>
        <c:axId val="38761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7615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97.62</c:v>
                </c:pt>
                <c:pt idx="1">
                  <c:v>93.28</c:v>
                </c:pt>
                <c:pt idx="2">
                  <c:v>99.33</c:v>
                </c:pt>
                <c:pt idx="3">
                  <c:v>98.59</c:v>
                </c:pt>
                <c:pt idx="4">
                  <c:v>98.68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4D-41AE-B684-DF8E54A8E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69056"/>
        <c:axId val="29656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4D-41AE-B684-DF8E54A8E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569056"/>
        <c:axId val="296569840"/>
      </c:lineChart>
      <c:dateAx>
        <c:axId val="29656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569840"/>
        <c:crosses val="autoZero"/>
        <c:auto val="1"/>
        <c:lblOffset val="100"/>
        <c:baseTimeUnit val="years"/>
      </c:dateAx>
      <c:valAx>
        <c:axId val="29656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656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D8-4191-A04F-8371748BC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65136"/>
        <c:axId val="17321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D8-4191-A04F-8371748BC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565136"/>
        <c:axId val="173213328"/>
      </c:lineChart>
      <c:dateAx>
        <c:axId val="29656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213328"/>
        <c:crosses val="autoZero"/>
        <c:auto val="1"/>
        <c:lblOffset val="100"/>
        <c:baseTimeUnit val="years"/>
      </c:dateAx>
      <c:valAx>
        <c:axId val="17321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656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E0-4EFB-B50D-D4295625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331824"/>
        <c:axId val="387326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E0-4EFB-B50D-D4295625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331824"/>
        <c:axId val="387326728"/>
      </c:lineChart>
      <c:dateAx>
        <c:axId val="38733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7326728"/>
        <c:crosses val="autoZero"/>
        <c:auto val="1"/>
        <c:lblOffset val="100"/>
        <c:baseTimeUnit val="years"/>
      </c:dateAx>
      <c:valAx>
        <c:axId val="387326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733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A0-492F-BC12-8BAD4E8CA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327904"/>
        <c:axId val="387332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A0-492F-BC12-8BAD4E8CA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327904"/>
        <c:axId val="387332216"/>
      </c:lineChart>
      <c:dateAx>
        <c:axId val="387327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7332216"/>
        <c:crosses val="autoZero"/>
        <c:auto val="1"/>
        <c:lblOffset val="100"/>
        <c:baseTimeUnit val="years"/>
      </c:dateAx>
      <c:valAx>
        <c:axId val="387332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7327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08-49B9-A267-7EA2FC88D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329864"/>
        <c:axId val="38733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08-49B9-A267-7EA2FC88D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329864"/>
        <c:axId val="387332608"/>
      </c:lineChart>
      <c:dateAx>
        <c:axId val="387329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7332608"/>
        <c:crosses val="autoZero"/>
        <c:auto val="1"/>
        <c:lblOffset val="100"/>
        <c:baseTimeUnit val="years"/>
      </c:dateAx>
      <c:valAx>
        <c:axId val="38733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7329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1441.1</c:v>
                </c:pt>
                <c:pt idx="1">
                  <c:v>418.97</c:v>
                </c:pt>
                <c:pt idx="2">
                  <c:v>284.05</c:v>
                </c:pt>
                <c:pt idx="3">
                  <c:v>310.33999999999997</c:v>
                </c:pt>
                <c:pt idx="4">
                  <c:v>282.07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40-4F8D-B37C-772313FAD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331040"/>
        <c:axId val="38733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40-4F8D-B37C-772313FAD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331040"/>
        <c:axId val="387333392"/>
      </c:lineChart>
      <c:dateAx>
        <c:axId val="38733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7333392"/>
        <c:crosses val="autoZero"/>
        <c:auto val="1"/>
        <c:lblOffset val="100"/>
        <c:baseTimeUnit val="years"/>
      </c:dateAx>
      <c:valAx>
        <c:axId val="38733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7331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90.46</c:v>
                </c:pt>
                <c:pt idx="1">
                  <c:v>86.86</c:v>
                </c:pt>
                <c:pt idx="2">
                  <c:v>97.65</c:v>
                </c:pt>
                <c:pt idx="3">
                  <c:v>92.16</c:v>
                </c:pt>
                <c:pt idx="4">
                  <c:v>95.52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15-496F-8BB6-2F278A5AF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326336"/>
        <c:axId val="387327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15-496F-8BB6-2F278A5AF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326336"/>
        <c:axId val="387327512"/>
      </c:lineChart>
      <c:dateAx>
        <c:axId val="38732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7327512"/>
        <c:crosses val="autoZero"/>
        <c:auto val="1"/>
        <c:lblOffset val="100"/>
        <c:baseTimeUnit val="years"/>
      </c:dateAx>
      <c:valAx>
        <c:axId val="387327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732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195.06</c:v>
                </c:pt>
                <c:pt idx="1">
                  <c:v>206.32</c:v>
                </c:pt>
                <c:pt idx="2">
                  <c:v>179.67</c:v>
                </c:pt>
                <c:pt idx="3">
                  <c:v>188.81</c:v>
                </c:pt>
                <c:pt idx="4">
                  <c:v>190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57-4820-B81E-1C9F46A46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610968"/>
        <c:axId val="387608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57-4820-B81E-1C9F46A46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610968"/>
        <c:axId val="387608616"/>
      </c:lineChart>
      <c:dateAx>
        <c:axId val="387610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7608616"/>
        <c:crosses val="autoZero"/>
        <c:auto val="1"/>
        <c:lblOffset val="100"/>
        <c:baseTimeUnit val="years"/>
      </c:dateAx>
      <c:valAx>
        <c:axId val="387608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7610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90" zoomScaleNormal="90" workbookViewId="0">
      <selection activeCell="C12" sqref="C1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鳥取県　伯耆町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10955</v>
      </c>
      <c r="AM8" s="68"/>
      <c r="AN8" s="68"/>
      <c r="AO8" s="68"/>
      <c r="AP8" s="68"/>
      <c r="AQ8" s="68"/>
      <c r="AR8" s="68"/>
      <c r="AS8" s="68"/>
      <c r="AT8" s="67">
        <f>データ!T6</f>
        <v>139.44</v>
      </c>
      <c r="AU8" s="67"/>
      <c r="AV8" s="67"/>
      <c r="AW8" s="67"/>
      <c r="AX8" s="67"/>
      <c r="AY8" s="67"/>
      <c r="AZ8" s="67"/>
      <c r="BA8" s="67"/>
      <c r="BB8" s="67">
        <f>データ!U6</f>
        <v>78.56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40.799999999999997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3888</v>
      </c>
      <c r="AE10" s="68"/>
      <c r="AF10" s="68"/>
      <c r="AG10" s="68"/>
      <c r="AH10" s="68"/>
      <c r="AI10" s="68"/>
      <c r="AJ10" s="68"/>
      <c r="AK10" s="2"/>
      <c r="AL10" s="68">
        <f>データ!V6</f>
        <v>4462</v>
      </c>
      <c r="AM10" s="68"/>
      <c r="AN10" s="68"/>
      <c r="AO10" s="68"/>
      <c r="AP10" s="68"/>
      <c r="AQ10" s="68"/>
      <c r="AR10" s="68"/>
      <c r="AS10" s="68"/>
      <c r="AT10" s="67">
        <f>データ!W6</f>
        <v>1.42</v>
      </c>
      <c r="AU10" s="67"/>
      <c r="AV10" s="67"/>
      <c r="AW10" s="67"/>
      <c r="AX10" s="67"/>
      <c r="AY10" s="67"/>
      <c r="AZ10" s="67"/>
      <c r="BA10" s="67"/>
      <c r="BB10" s="67">
        <f>データ!X6</f>
        <v>3142.25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109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111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43</v>
      </c>
      <c r="N86" s="26" t="s">
        <v>43</v>
      </c>
      <c r="O86" s="26" t="str">
        <f>データ!EO6</f>
        <v>【0.12】</v>
      </c>
    </row>
  </sheetData>
  <sheetProtection algorithmName="SHA-512" hashValue="OgUite6BykmJhrlxjsQPCab7pzv51QnVjFLUhtOEA5cnZnCEmKcv30mtPGBus7c6FBGeiqKU2SAzKvBH1H+APw==" saltValue="7B3Rn+TrmK66sIeiUYnX7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28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5" s="36" customFormat="1" x14ac:dyDescent="0.15">
      <c r="A6" s="28" t="s">
        <v>95</v>
      </c>
      <c r="B6" s="33">
        <f>B7</f>
        <v>2018</v>
      </c>
      <c r="C6" s="33">
        <f t="shared" ref="C6:X6" si="3">C7</f>
        <v>313904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鳥取県　伯耆町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40.799999999999997</v>
      </c>
      <c r="Q6" s="34">
        <f t="shared" si="3"/>
        <v>100</v>
      </c>
      <c r="R6" s="34">
        <f t="shared" si="3"/>
        <v>3888</v>
      </c>
      <c r="S6" s="34">
        <f t="shared" si="3"/>
        <v>10955</v>
      </c>
      <c r="T6" s="34">
        <f t="shared" si="3"/>
        <v>139.44</v>
      </c>
      <c r="U6" s="34">
        <f t="shared" si="3"/>
        <v>78.56</v>
      </c>
      <c r="V6" s="34">
        <f t="shared" si="3"/>
        <v>4462</v>
      </c>
      <c r="W6" s="34">
        <f t="shared" si="3"/>
        <v>1.42</v>
      </c>
      <c r="X6" s="34">
        <f t="shared" si="3"/>
        <v>3142.25</v>
      </c>
      <c r="Y6" s="35">
        <f>IF(Y7="",NA(),Y7)</f>
        <v>97.62</v>
      </c>
      <c r="Z6" s="35">
        <f t="shared" ref="Z6:AH6" si="4">IF(Z7="",NA(),Z7)</f>
        <v>93.28</v>
      </c>
      <c r="AA6" s="35">
        <f t="shared" si="4"/>
        <v>99.33</v>
      </c>
      <c r="AB6" s="35">
        <f t="shared" si="4"/>
        <v>98.59</v>
      </c>
      <c r="AC6" s="35">
        <f t="shared" si="4"/>
        <v>98.68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1441.1</v>
      </c>
      <c r="BG6" s="35">
        <f t="shared" ref="BG6:BO6" si="7">IF(BG7="",NA(),BG7)</f>
        <v>418.97</v>
      </c>
      <c r="BH6" s="35">
        <f t="shared" si="7"/>
        <v>284.05</v>
      </c>
      <c r="BI6" s="35">
        <f t="shared" si="7"/>
        <v>310.33999999999997</v>
      </c>
      <c r="BJ6" s="35">
        <f t="shared" si="7"/>
        <v>282.07</v>
      </c>
      <c r="BK6" s="35">
        <f t="shared" si="7"/>
        <v>1436</v>
      </c>
      <c r="BL6" s="35">
        <f t="shared" si="7"/>
        <v>1434.89</v>
      </c>
      <c r="BM6" s="35">
        <f t="shared" si="7"/>
        <v>1298.9100000000001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90.46</v>
      </c>
      <c r="BR6" s="35">
        <f t="shared" ref="BR6:BZ6" si="8">IF(BR7="",NA(),BR7)</f>
        <v>86.86</v>
      </c>
      <c r="BS6" s="35">
        <f t="shared" si="8"/>
        <v>97.65</v>
      </c>
      <c r="BT6" s="35">
        <f t="shared" si="8"/>
        <v>92.16</v>
      </c>
      <c r="BU6" s="35">
        <f t="shared" si="8"/>
        <v>95.52</v>
      </c>
      <c r="BV6" s="35">
        <f t="shared" si="8"/>
        <v>66.56</v>
      </c>
      <c r="BW6" s="35">
        <f t="shared" si="8"/>
        <v>66.22</v>
      </c>
      <c r="BX6" s="35">
        <f t="shared" si="8"/>
        <v>69.87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>
        <f>IF(CB7="",NA(),CB7)</f>
        <v>195.06</v>
      </c>
      <c r="CC6" s="35">
        <f t="shared" ref="CC6:CK6" si="9">IF(CC7="",NA(),CC7)</f>
        <v>206.32</v>
      </c>
      <c r="CD6" s="35">
        <f t="shared" si="9"/>
        <v>179.67</v>
      </c>
      <c r="CE6" s="35">
        <f t="shared" si="9"/>
        <v>188.81</v>
      </c>
      <c r="CF6" s="35">
        <f t="shared" si="9"/>
        <v>190</v>
      </c>
      <c r="CG6" s="35">
        <f t="shared" si="9"/>
        <v>244.29</v>
      </c>
      <c r="CH6" s="35">
        <f t="shared" si="9"/>
        <v>246.72</v>
      </c>
      <c r="CI6" s="35">
        <f t="shared" si="9"/>
        <v>234.96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>
        <f>IF(CM7="",NA(),CM7)</f>
        <v>89.26</v>
      </c>
      <c r="CN6" s="35">
        <f t="shared" ref="CN6:CV6" si="10">IF(CN7="",NA(),CN7)</f>
        <v>90.5</v>
      </c>
      <c r="CO6" s="35">
        <f t="shared" si="10"/>
        <v>91.89</v>
      </c>
      <c r="CP6" s="35">
        <f t="shared" si="10"/>
        <v>92.26</v>
      </c>
      <c r="CQ6" s="35">
        <f t="shared" si="10"/>
        <v>40.57</v>
      </c>
      <c r="CR6" s="35">
        <f t="shared" si="10"/>
        <v>43.58</v>
      </c>
      <c r="CS6" s="35">
        <f t="shared" si="10"/>
        <v>41.35</v>
      </c>
      <c r="CT6" s="35">
        <f t="shared" si="10"/>
        <v>42.9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>
        <f>IF(CX7="",NA(),CX7)</f>
        <v>86.08</v>
      </c>
      <c r="CY6" s="35">
        <f t="shared" ref="CY6:DG6" si="11">IF(CY7="",NA(),CY7)</f>
        <v>87.38</v>
      </c>
      <c r="CZ6" s="35">
        <f t="shared" si="11"/>
        <v>89.17</v>
      </c>
      <c r="DA6" s="35">
        <f t="shared" si="11"/>
        <v>89.28</v>
      </c>
      <c r="DB6" s="35">
        <f t="shared" si="11"/>
        <v>90.56</v>
      </c>
      <c r="DC6" s="35">
        <f t="shared" si="11"/>
        <v>82.35</v>
      </c>
      <c r="DD6" s="35">
        <f t="shared" si="11"/>
        <v>82.9</v>
      </c>
      <c r="DE6" s="35">
        <f t="shared" si="11"/>
        <v>83.5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7.0000000000000007E-2</v>
      </c>
      <c r="EL6" s="35">
        <f t="shared" si="14"/>
        <v>0.09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5" s="36" customFormat="1" x14ac:dyDescent="0.15">
      <c r="A7" s="28"/>
      <c r="B7" s="37">
        <v>2018</v>
      </c>
      <c r="C7" s="37">
        <v>313904</v>
      </c>
      <c r="D7" s="37">
        <v>47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103</v>
      </c>
      <c r="P7" s="38">
        <v>40.799999999999997</v>
      </c>
      <c r="Q7" s="38">
        <v>100</v>
      </c>
      <c r="R7" s="38">
        <v>3888</v>
      </c>
      <c r="S7" s="38">
        <v>10955</v>
      </c>
      <c r="T7" s="38">
        <v>139.44</v>
      </c>
      <c r="U7" s="38">
        <v>78.56</v>
      </c>
      <c r="V7" s="38">
        <v>4462</v>
      </c>
      <c r="W7" s="38">
        <v>1.42</v>
      </c>
      <c r="X7" s="38">
        <v>3142.25</v>
      </c>
      <c r="Y7" s="38">
        <v>97.62</v>
      </c>
      <c r="Z7" s="38">
        <v>93.28</v>
      </c>
      <c r="AA7" s="38">
        <v>99.33</v>
      </c>
      <c r="AB7" s="38">
        <v>98.59</v>
      </c>
      <c r="AC7" s="38">
        <v>98.68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1441.1</v>
      </c>
      <c r="BG7" s="38">
        <v>418.97</v>
      </c>
      <c r="BH7" s="38">
        <v>284.05</v>
      </c>
      <c r="BI7" s="38">
        <v>310.33999999999997</v>
      </c>
      <c r="BJ7" s="38">
        <v>282.07</v>
      </c>
      <c r="BK7" s="38">
        <v>1436</v>
      </c>
      <c r="BL7" s="38">
        <v>1434.89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>
        <v>90.46</v>
      </c>
      <c r="BR7" s="38">
        <v>86.86</v>
      </c>
      <c r="BS7" s="38">
        <v>97.65</v>
      </c>
      <c r="BT7" s="38">
        <v>92.16</v>
      </c>
      <c r="BU7" s="38">
        <v>95.52</v>
      </c>
      <c r="BV7" s="38">
        <v>66.56</v>
      </c>
      <c r="BW7" s="38">
        <v>66.22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>
        <v>195.06</v>
      </c>
      <c r="CC7" s="38">
        <v>206.32</v>
      </c>
      <c r="CD7" s="38">
        <v>179.67</v>
      </c>
      <c r="CE7" s="38">
        <v>188.81</v>
      </c>
      <c r="CF7" s="38">
        <v>190</v>
      </c>
      <c r="CG7" s="38">
        <v>244.29</v>
      </c>
      <c r="CH7" s="38">
        <v>246.72</v>
      </c>
      <c r="CI7" s="38">
        <v>234.96</v>
      </c>
      <c r="CJ7" s="38">
        <v>221.81</v>
      </c>
      <c r="CK7" s="38">
        <v>230.02</v>
      </c>
      <c r="CL7" s="38">
        <v>219.46</v>
      </c>
      <c r="CM7" s="38">
        <v>89.26</v>
      </c>
      <c r="CN7" s="38">
        <v>90.5</v>
      </c>
      <c r="CO7" s="38">
        <v>91.89</v>
      </c>
      <c r="CP7" s="38">
        <v>92.26</v>
      </c>
      <c r="CQ7" s="38">
        <v>40.57</v>
      </c>
      <c r="CR7" s="38">
        <v>43.58</v>
      </c>
      <c r="CS7" s="38">
        <v>41.35</v>
      </c>
      <c r="CT7" s="38">
        <v>42.9</v>
      </c>
      <c r="CU7" s="38">
        <v>43.36</v>
      </c>
      <c r="CV7" s="38">
        <v>42.56</v>
      </c>
      <c r="CW7" s="38">
        <v>42.82</v>
      </c>
      <c r="CX7" s="38">
        <v>86.08</v>
      </c>
      <c r="CY7" s="38">
        <v>87.38</v>
      </c>
      <c r="CZ7" s="38">
        <v>89.17</v>
      </c>
      <c r="DA7" s="38">
        <v>89.28</v>
      </c>
      <c r="DB7" s="38">
        <v>90.56</v>
      </c>
      <c r="DC7" s="38">
        <v>82.35</v>
      </c>
      <c r="DD7" s="38">
        <v>82.9</v>
      </c>
      <c r="DE7" s="38">
        <v>83.5</v>
      </c>
      <c r="DF7" s="38">
        <v>83.06</v>
      </c>
      <c r="DG7" s="38">
        <v>83.32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7.0000000000000007E-2</v>
      </c>
      <c r="EL7" s="38">
        <v>0.09</v>
      </c>
      <c r="EM7" s="38">
        <v>0.09</v>
      </c>
      <c r="EN7" s="38">
        <v>0.13</v>
      </c>
      <c r="EO7" s="38">
        <v>0.12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104</v>
      </c>
      <c r="C9" s="40" t="s">
        <v>105</v>
      </c>
      <c r="D9" s="40" t="s">
        <v>106</v>
      </c>
      <c r="E9" s="40" t="s">
        <v>107</v>
      </c>
      <c r="F9" s="40" t="s">
        <v>108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dcterms:created xsi:type="dcterms:W3CDTF">2019-12-05T05:13:43Z</dcterms:created>
  <dcterms:modified xsi:type="dcterms:W3CDTF">2020-02-07T00:28:30Z</dcterms:modified>
  <cp:category/>
</cp:coreProperties>
</file>