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20_日野病院\"/>
    </mc:Choice>
  </mc:AlternateContent>
  <workbookProtection workbookAlgorithmName="SHA-512" workbookHashValue="DJHVF1gfXQsruivGqbO3a9HfAvTuoxx8SnFzgsZMPZiZIAIN+5AP9BPeatnHDH33fj9ihT6hEJ/hM/bxUNu3Rw==" workbookSaltValue="kSShWIr+GoML5Hx5tqwX1w==" workbookSpinCount="100000" lockStructure="1"/>
  <bookViews>
    <workbookView xWindow="-120" yWindow="-120" windowWidth="19440" windowHeight="15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KV80" i="4" s="1"/>
  <c r="ET7" i="5"/>
  <c r="ES7" i="5"/>
  <c r="ER7" i="5"/>
  <c r="MH79" i="4" s="1"/>
  <c r="EQ7" i="5"/>
  <c r="EP7" i="5"/>
  <c r="EO7" i="5"/>
  <c r="KC79" i="4" s="1"/>
  <c r="EN7" i="5"/>
  <c r="EL7" i="5"/>
  <c r="EK7" i="5"/>
  <c r="GT80" i="4" s="1"/>
  <c r="EJ7" i="5"/>
  <c r="EI7" i="5"/>
  <c r="EH7" i="5"/>
  <c r="EO80" i="4" s="1"/>
  <c r="EG7" i="5"/>
  <c r="EF7" i="5"/>
  <c r="EE7" i="5"/>
  <c r="ED7" i="5"/>
  <c r="EC7" i="5"/>
  <c r="EA7" i="5"/>
  <c r="DZ7" i="5"/>
  <c r="DY7" i="5"/>
  <c r="DX7" i="5"/>
  <c r="DW7" i="5"/>
  <c r="DV7" i="5"/>
  <c r="DU7" i="5"/>
  <c r="BZ79" i="4" s="1"/>
  <c r="DT7" i="5"/>
  <c r="DS7" i="5"/>
  <c r="DR7" i="5"/>
  <c r="U79" i="4" s="1"/>
  <c r="DP7" i="5"/>
  <c r="DO7" i="5"/>
  <c r="DN7" i="5"/>
  <c r="LJ56" i="4" s="1"/>
  <c r="DM7" i="5"/>
  <c r="DL7" i="5"/>
  <c r="DK7" i="5"/>
  <c r="MN55" i="4" s="1"/>
  <c r="DJ7" i="5"/>
  <c r="DI7" i="5"/>
  <c r="DH7" i="5"/>
  <c r="KU55" i="4" s="1"/>
  <c r="DG7" i="5"/>
  <c r="DE7" i="5"/>
  <c r="DD7" i="5"/>
  <c r="IK56" i="4" s="1"/>
  <c r="DC7" i="5"/>
  <c r="DB7" i="5"/>
  <c r="DA7" i="5"/>
  <c r="GR56" i="4" s="1"/>
  <c r="CZ7" i="5"/>
  <c r="CY7" i="5"/>
  <c r="CX7" i="5"/>
  <c r="HV55" i="4" s="1"/>
  <c r="CW7" i="5"/>
  <c r="CV7" i="5"/>
  <c r="CT7" i="5"/>
  <c r="CS7" i="5"/>
  <c r="CR7" i="5"/>
  <c r="CQ7" i="5"/>
  <c r="CP7" i="5"/>
  <c r="CO7" i="5"/>
  <c r="CN7" i="5"/>
  <c r="CM7" i="5"/>
  <c r="CL7" i="5"/>
  <c r="CK7" i="5"/>
  <c r="CI7" i="5"/>
  <c r="CH7" i="5"/>
  <c r="CG7" i="5"/>
  <c r="AT56" i="4" s="1"/>
  <c r="CF7" i="5"/>
  <c r="CE7" i="5"/>
  <c r="CD7" i="5"/>
  <c r="BX55" i="4" s="1"/>
  <c r="CC7" i="5"/>
  <c r="CB7" i="5"/>
  <c r="CA7" i="5"/>
  <c r="AE55" i="4" s="1"/>
  <c r="BZ7" i="5"/>
  <c r="BX7" i="5"/>
  <c r="BW7" i="5"/>
  <c r="LY34" i="4" s="1"/>
  <c r="BV7" i="5"/>
  <c r="BU7" i="5"/>
  <c r="BT7" i="5"/>
  <c r="KF34" i="4" s="1"/>
  <c r="BS7" i="5"/>
  <c r="BR7" i="5"/>
  <c r="BQ7" i="5"/>
  <c r="LJ33" i="4" s="1"/>
  <c r="BP7" i="5"/>
  <c r="BO7" i="5"/>
  <c r="BM7" i="5"/>
  <c r="IZ34" i="4" s="1"/>
  <c r="BL7" i="5"/>
  <c r="BK7" i="5"/>
  <c r="BJ7" i="5"/>
  <c r="HG34" i="4" s="1"/>
  <c r="BI7" i="5"/>
  <c r="BH7" i="5"/>
  <c r="BG7" i="5"/>
  <c r="IK33" i="4" s="1"/>
  <c r="BF7" i="5"/>
  <c r="BE7" i="5"/>
  <c r="BD7" i="5"/>
  <c r="GR33" i="4" s="1"/>
  <c r="BB7" i="5"/>
  <c r="BA7" i="5"/>
  <c r="AZ7" i="5"/>
  <c r="AY7" i="5"/>
  <c r="AX7" i="5"/>
  <c r="AW7" i="5"/>
  <c r="AV7" i="5"/>
  <c r="AU7" i="5"/>
  <c r="AT7" i="5"/>
  <c r="AS7" i="5"/>
  <c r="AQ7" i="5"/>
  <c r="AP7" i="5"/>
  <c r="BI34" i="4" s="1"/>
  <c r="AO7" i="5"/>
  <c r="AN7" i="5"/>
  <c r="AM7" i="5"/>
  <c r="P34" i="4" s="1"/>
  <c r="AL7" i="5"/>
  <c r="AK7" i="5"/>
  <c r="AJ7" i="5"/>
  <c r="AT33" i="4" s="1"/>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AB6" i="5"/>
  <c r="AA6" i="5"/>
  <c r="LP8" i="4" s="1"/>
  <c r="Z6" i="5"/>
  <c r="Y6" i="5"/>
  <c r="X6" i="5"/>
  <c r="EG12" i="4" s="1"/>
  <c r="W6" i="5"/>
  <c r="V6" i="5"/>
  <c r="U6" i="5"/>
  <c r="B12" i="4" s="1"/>
  <c r="T6" i="5"/>
  <c r="S6" i="5"/>
  <c r="R6" i="5"/>
  <c r="CN10" i="4" s="1"/>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F90" i="4"/>
  <c r="E90" i="4"/>
  <c r="C90" i="4"/>
  <c r="B90" i="4"/>
  <c r="MH80" i="4"/>
  <c r="LO80" i="4"/>
  <c r="KC80" i="4"/>
  <c r="JJ80" i="4"/>
  <c r="HM80" i="4"/>
  <c r="GA80" i="4"/>
  <c r="FH80" i="4"/>
  <c r="CS80" i="4"/>
  <c r="BZ80" i="4"/>
  <c r="BG80" i="4"/>
  <c r="AN80" i="4"/>
  <c r="U80" i="4"/>
  <c r="LO79" i="4"/>
  <c r="KV79" i="4"/>
  <c r="JJ79" i="4"/>
  <c r="HM79" i="4"/>
  <c r="GT79" i="4"/>
  <c r="GA79" i="4"/>
  <c r="FH79" i="4"/>
  <c r="EO79" i="4"/>
  <c r="CS79" i="4"/>
  <c r="BG79" i="4"/>
  <c r="AN79" i="4"/>
  <c r="MN56" i="4"/>
  <c r="LY56" i="4"/>
  <c r="KU56" i="4"/>
  <c r="KF56" i="4"/>
  <c r="IZ56" i="4"/>
  <c r="HV56" i="4"/>
  <c r="HG56" i="4"/>
  <c r="FL56" i="4"/>
  <c r="EW56" i="4"/>
  <c r="EH56" i="4"/>
  <c r="DS56" i="4"/>
  <c r="DD56" i="4"/>
  <c r="BX56" i="4"/>
  <c r="BI56" i="4"/>
  <c r="AE56" i="4"/>
  <c r="P56" i="4"/>
  <c r="LY55" i="4"/>
  <c r="LJ55" i="4"/>
  <c r="KF55" i="4"/>
  <c r="IZ55" i="4"/>
  <c r="IK55" i="4"/>
  <c r="HG55" i="4"/>
  <c r="GR55" i="4"/>
  <c r="FL55" i="4"/>
  <c r="EW55" i="4"/>
  <c r="EH55" i="4"/>
  <c r="DS55" i="4"/>
  <c r="DD55" i="4"/>
  <c r="BI55" i="4"/>
  <c r="AT55" i="4"/>
  <c r="P55" i="4"/>
  <c r="MN34" i="4"/>
  <c r="LJ34" i="4"/>
  <c r="KU34" i="4"/>
  <c r="IK34" i="4"/>
  <c r="HV34" i="4"/>
  <c r="GR34" i="4"/>
  <c r="FL34" i="4"/>
  <c r="EW34" i="4"/>
  <c r="EH34" i="4"/>
  <c r="DS34" i="4"/>
  <c r="DD34" i="4"/>
  <c r="BX34" i="4"/>
  <c r="AT34" i="4"/>
  <c r="AE34" i="4"/>
  <c r="MN33" i="4"/>
  <c r="LY33" i="4"/>
  <c r="KU33" i="4"/>
  <c r="KF33" i="4"/>
  <c r="IZ33" i="4"/>
  <c r="HV33" i="4"/>
  <c r="HG33" i="4"/>
  <c r="FL33" i="4"/>
  <c r="EW33" i="4"/>
  <c r="EH33" i="4"/>
  <c r="DS33" i="4"/>
  <c r="DD33" i="4"/>
  <c r="BX33" i="4"/>
  <c r="BI33" i="4"/>
  <c r="AE33" i="4"/>
  <c r="P33" i="4"/>
  <c r="JW12" i="4"/>
  <c r="ID12" i="4"/>
  <c r="CN12" i="4"/>
  <c r="AU12" i="4"/>
  <c r="JW10" i="4"/>
  <c r="ID10" i="4"/>
  <c r="FZ10" i="4"/>
  <c r="EG10" i="4"/>
  <c r="AU10" i="4"/>
  <c r="B10" i="4"/>
  <c r="JW8" i="4"/>
  <c r="ID8" i="4"/>
  <c r="EG8" i="4"/>
  <c r="CN8" i="4"/>
  <c r="B8" i="4"/>
  <c r="B6" i="4"/>
  <c r="MH78" i="4" l="1"/>
  <c r="IZ54" i="4"/>
  <c r="IZ32" i="4"/>
  <c r="FL32" i="4"/>
  <c r="HM78" i="4"/>
  <c r="FL54" i="4"/>
  <c r="MN54" i="4"/>
  <c r="MN32" i="4"/>
  <c r="CS78" i="4"/>
  <c r="BX54" i="4"/>
  <c r="BX32" i="4"/>
  <c r="C11" i="5"/>
  <c r="D11" i="5"/>
  <c r="E11" i="5"/>
  <c r="B11" i="5"/>
  <c r="KC78" i="4" l="1"/>
  <c r="HG54" i="4"/>
  <c r="FH78" i="4"/>
  <c r="DS54" i="4"/>
  <c r="DS32" i="4"/>
  <c r="AE32" i="4"/>
  <c r="HG32" i="4"/>
  <c r="AN78" i="4"/>
  <c r="AE54" i="4"/>
  <c r="KU54" i="4"/>
  <c r="KU32" i="4"/>
  <c r="JJ78" i="4"/>
  <c r="GR54" i="4"/>
  <c r="GR32" i="4"/>
  <c r="DD54" i="4"/>
  <c r="KF54" i="4"/>
  <c r="EO78" i="4"/>
  <c r="DD32" i="4"/>
  <c r="U78" i="4"/>
  <c r="P54" i="4"/>
  <c r="P32" i="4"/>
  <c r="KF32" i="4"/>
  <c r="BZ78" i="4"/>
  <c r="BI54" i="4"/>
  <c r="BI32" i="4"/>
  <c r="LY54" i="4"/>
  <c r="LY32" i="4"/>
  <c r="IK32" i="4"/>
  <c r="LO78" i="4"/>
  <c r="IK54" i="4"/>
  <c r="GT78" i="4"/>
  <c r="EW54" i="4"/>
  <c r="EW32" i="4"/>
  <c r="GA78" i="4"/>
  <c r="EH54" i="4"/>
  <c r="BG78" i="4"/>
  <c r="AT54" i="4"/>
  <c r="AT32" i="4"/>
  <c r="LJ54" i="4"/>
  <c r="LJ32" i="4"/>
  <c r="EH32" i="4"/>
  <c r="KV78" i="4"/>
  <c r="HV54" i="4"/>
  <c r="HV32" i="4"/>
</calcChain>
</file>

<file path=xl/sharedStrings.xml><?xml version="1.0" encoding="utf-8"?>
<sst xmlns="http://schemas.openxmlformats.org/spreadsheetml/2006/main" count="323" uniqueCount="179">
  <si>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</si>
  <si>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</si>
  <si>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</si>
  <si>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</si>
  <si>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</si>
  <si>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</si>
  <si>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</si>
  <si>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</si>
  <si>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</si>
  <si>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</si>
  <si>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</si>
  <si>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</si>
  <si>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</si>
  <si>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</si>
  <si>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</si>
  <si>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</si>
  <si>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</si>
  <si>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</si>
  <si>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</si>
  <si>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</si>
  <si>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</si>
  <si>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</si>
  <si>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</si>
  <si>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</si>
  <si>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</si>
  <si>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</si>
  <si>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</si>
  <si>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</si>
  <si>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</si>
  <si>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</si>
  <si>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</si>
  <si>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</si>
  <si>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</si>
  <si>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</si>
  <si>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</si>
  <si>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</si>
  <si>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</si>
  <si>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</si>
  <si>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</si>
  <si>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</si>
  <si>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</si>
  <si>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</si>
  <si>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</si>
  <si>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</si>
  <si>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</si>
  <si>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</si>
  <si>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</si>
  <si>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</si>
  <si>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</si>
  <si>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</si>
  <si>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</si>
  <si>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</si>
  <si>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</si>
  <si>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</si>
  <si>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</si>
  <si>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</si>
  <si>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</si>
  <si>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</si>
  <si>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</si>
  <si>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</si>
  <si>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</si>
  <si>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</si>
  <si>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</si>
  <si>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</si>
  <si>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</si>
  <si>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</si>
  <si>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</si>
  <si>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</si>
  <si>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</si>
  <si>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</si>
  <si>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</si>
  <si>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</si>
  <si>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</si>
  <si>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</si>
  <si>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</si>
  <si>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</si>
  <si>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</si>
  <si>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</si>
  <si>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</si>
  <si>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</si>
  <si>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</si>
  <si>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</si>
  <si>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</si>
  <si>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</si>
  <si>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</si>
  <si>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</si>
  <si>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</si>
  <si>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</si>
  <si>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</si>
  <si>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</si>
  <si>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</si>
  <si>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</si>
  <si>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</si>
  <si>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</si>
  <si>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</si>
  <si>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</si>
  <si>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</si>
  <si>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</si>
  <si>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</si>
  <si>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</si>
  <si>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</si>
  <si>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</si>
  <si>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</si>
  <si>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</si>
  <si>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</si>
  <si>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</si>
  <si>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</si>
  <si>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</si>
  <si>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</si>
  <si>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</si>
  <si>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</si>
  <si>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</si>
  <si>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</si>
  <si>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</si>
  <si>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</si>
  <si>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</si>
  <si>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</si>
  <si>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</si>
  <si>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</si>
  <si>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</si>
  <si>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</si>
  <si>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</si>
  <si>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</si>
  <si>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</si>
  <si>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</si>
  <si>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</si>
  <si>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</si>
  <si>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</si>
  <si>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</si>
  <si>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</si>
  <si>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</si>
  <si>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</si>
  <si>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</si>
  <si>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</si>
  <si>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</si>
  <si>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</si>
  <si>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</si>
  <si>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</si>
  <si>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</si>
  <si>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</si>
  <si>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</si>
  <si>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</si>
  <si>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</si>
  <si>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</si>
  <si>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</si>
  <si>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</si>
  <si>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</si>
  <si>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</si>
  <si>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</si>
  <si>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</si>
  <si>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当該値(N-1)</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</si>
  <si>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</si>
  <si>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</si>
  <si>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</si>
  <si>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</si>
  <si>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</si>
  <si>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</si>
  <si>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日野病院組合</t>
  </si>
  <si>
    <t>日野病院</t>
  </si>
  <si>
    <t>当然財務</t>
  </si>
  <si>
    <t>病院事業</t>
  </si>
  <si>
    <t>一般病院</t>
  </si>
  <si>
    <t>50床以上～100床未満</t>
  </si>
  <si>
    <t>非設置</t>
  </si>
  <si>
    <t>直営</t>
  </si>
  <si>
    <t>ド 透 訓</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</si>
  <si>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</si>
  <si>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</si>
  <si>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</si>
  <si>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</si>
  <si>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</si>
  <si>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</si>
  <si>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</si>
  <si>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</si>
  <si>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</si>
  <si>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日野病院が所在するこの地域では、専門性の高い医療はもとより幅広い総合的な医療の提供が求められており、このようなニーズに応えるべく内科・外科・整形外科・眼科の常設診療科に加え、総合診療科を週４日行うなど、地域住民に対し幅広く総合的な医療を展開している。
一方で、近隣に医療機関が少なく専門的外来が存在しないため、専門外来を開設し幅広く患者の要望に対応することも必要である。小児科や婦人科など経営上不採算となる診療科についても、地域づくりの観点から若い世代に安心して定住してもらうため、今後も診療の継続に努めていくことが必要であると考えている。
入院患者の受け入れについては、地域柄「急性期から慢性期まで」を基本方針とし、加えて、大学病院などの高度急性期病院からの回復期患者を受け入れる役割も担っている。
また、訪問診察や訪問看護などの在宅医療の積極的な推進や、無医地区での診療所の開設、公共交通機関による通院が不便な地区に患者送迎車を運行するなど、「へき地医療拠点病院」の指定病院として、へき地医療を守る役割も担っている。
さらに、地域医療の担い手となる医師を含めた医療従事者を養成することも当院の重要な役割であり使命である。平成26年6月に鳥取大学のサテライトセンター（鳥取大学地域医療総合教育研修センター）が院内に開設されたことにより、より一層、教育研修施設として役割が強くなってきている。</t>
    <phoneticPr fontId="5"/>
  </si>
  <si>
    <t>経常収支比率をはじめ、経営の健全化・効率化に係る全ての指標において、類似病院を上回っている。
特に収益に関する１人１日当りの診療単価や病床利用率について、大きく上回っていることから、入院患者透析・リハビリの充実等、プランに掲げた経営効率化に向けた施策が結果として表れてきていると言える。</t>
    <phoneticPr fontId="5"/>
  </si>
  <si>
    <t>平成29年度に続き、平成30年度決算は黒字決算となったばかりでなく、経常収支比率をはじめ、経営の健全化・効率化に係る全ての指標において、類似病院を上回っている。
また、平成18年度末に約6億円あった累積欠損金が平成24年度末に剰余金へと転換し、平成30年度末は4億7千万円余りとなっていることから、長期的に安定経営が持続している状況である。</t>
    <phoneticPr fontId="5"/>
  </si>
  <si>
    <t>有形固定資産減価償却率が類似病院と比べ下回っているのは、病院建物が平成12年度に建設したもので、比較的新しいからである。ただし、建物に附随する空調設備や消防設備等については、故障等により必要に応じて更新をしている。
また、器械備品について、平成30年度全国平均を下回っているのは、電子カルテシステムを更新したためである。それ以前において減価償却率が類似病院を若干上回っているのは、耐用年数を超えている医療機器が多数あるためであったと考える。これについても、必要に応じて更新をしている状況である。</t>
    <rPh sb="111" eb="112">
      <t>キ</t>
    </rPh>
    <rPh sb="120" eb="122">
      <t>ヘイセイ</t>
    </rPh>
    <rPh sb="124" eb="126">
      <t>ネンド</t>
    </rPh>
    <rPh sb="126" eb="128">
      <t>ゼンコク</t>
    </rPh>
    <rPh sb="128" eb="130">
      <t>ヘイキン</t>
    </rPh>
    <rPh sb="131" eb="133">
      <t>シタマワ</t>
    </rPh>
    <rPh sb="140" eb="142">
      <t>デンシ</t>
    </rPh>
    <rPh sb="150" eb="152">
      <t>コウシン</t>
    </rPh>
    <rPh sb="162" eb="164">
      <t>イゼン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</si>
</sst>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70.2</c:v>
                </c:pt>
                <c:pt idx="1">
                  <c:v>72.099999999999994</c:v>
                </c:pt>
                <c:pt idx="2">
                  <c:v>80.900000000000006</c:v>
                </c:pt>
                <c:pt idx="3">
                  <c:v>81.7</c:v>
                </c:pt>
                <c:pt idx="4">
                  <c:v>79.900000000000006</c:v>
                </c:pt>
              </c:numCache>
            </c:numRef>
          </c:val>
          <c:extLst xmlns:c16r2="http://schemas.microsoft.com/office/drawing/2015/06/chart">
            <c:ext xmlns:c16="http://schemas.microsoft.com/office/drawing/2014/chart" uri="{C3380CC4-5D6E-409C-BE32-E72D297353CC}">
              <c16:uniqueId val="{00000000-302F-459A-ABBA-3DF43A002D1A}"/>
            </c:ext>
          </c:extLst>
        </c:ser>
        <c:dLbls>
          <c:showLegendKey val="0"/>
          <c:showVal val="0"/>
          <c:showCatName val="0"/>
          <c:showSerName val="0"/>
          <c:showPercent val="0"/>
          <c:showBubbleSize val="0"/>
        </c:dLbls>
        <c:gapWidth val="150"/>
        <c:axId val="203765224"/>
        <c:axId val="20376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302F-459A-ABBA-3DF43A002D1A}"/>
            </c:ext>
          </c:extLst>
        </c:ser>
        <c:dLbls>
          <c:showLegendKey val="0"/>
          <c:showVal val="0"/>
          <c:showCatName val="0"/>
          <c:showSerName val="0"/>
          <c:showPercent val="0"/>
          <c:showBubbleSize val="0"/>
        </c:dLbls>
        <c:marker val="1"/>
        <c:smooth val="0"/>
        <c:axId val="203765224"/>
        <c:axId val="203767576"/>
      </c:lineChart>
      <c:dateAx>
        <c:axId val="203765224"/>
        <c:scaling>
          <c:orientation val="minMax"/>
        </c:scaling>
        <c:delete val="1"/>
        <c:axPos val="b"/>
        <c:numFmt formatCode="ge" sourceLinked="1"/>
        <c:majorTickMark val="none"/>
        <c:minorTickMark val="none"/>
        <c:tickLblPos val="none"/>
        <c:crossAx val="203767576"/>
        <c:crosses val="autoZero"/>
        <c:auto val="1"/>
        <c:lblOffset val="100"/>
        <c:baseTimeUnit val="years"/>
      </c:dateAx>
      <c:valAx>
        <c:axId val="203767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765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8820</c:v>
                </c:pt>
                <c:pt idx="1">
                  <c:v>9052</c:v>
                </c:pt>
                <c:pt idx="2">
                  <c:v>9381</c:v>
                </c:pt>
                <c:pt idx="3">
                  <c:v>10106</c:v>
                </c:pt>
                <c:pt idx="4">
                  <c:v>10034</c:v>
                </c:pt>
              </c:numCache>
            </c:numRef>
          </c:val>
          <c:extLst xmlns:c16r2="http://schemas.microsoft.com/office/drawing/2015/06/chart">
            <c:ext xmlns:c16="http://schemas.microsoft.com/office/drawing/2014/chart" uri="{C3380CC4-5D6E-409C-BE32-E72D297353CC}">
              <c16:uniqueId val="{00000000-B20A-488B-A40F-D4E08BDA3728}"/>
            </c:ext>
          </c:extLst>
        </c:ser>
        <c:dLbls>
          <c:showLegendKey val="0"/>
          <c:showVal val="0"/>
          <c:showCatName val="0"/>
          <c:showSerName val="0"/>
          <c:showPercent val="0"/>
          <c:showBubbleSize val="0"/>
        </c:dLbls>
        <c:gapWidth val="150"/>
        <c:axId val="382284768"/>
        <c:axId val="38228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B20A-488B-A40F-D4E08BDA3728}"/>
            </c:ext>
          </c:extLst>
        </c:ser>
        <c:dLbls>
          <c:showLegendKey val="0"/>
          <c:showVal val="0"/>
          <c:showCatName val="0"/>
          <c:showSerName val="0"/>
          <c:showPercent val="0"/>
          <c:showBubbleSize val="0"/>
        </c:dLbls>
        <c:marker val="1"/>
        <c:smooth val="0"/>
        <c:axId val="382284768"/>
        <c:axId val="382285944"/>
      </c:lineChart>
      <c:dateAx>
        <c:axId val="382284768"/>
        <c:scaling>
          <c:orientation val="minMax"/>
        </c:scaling>
        <c:delete val="1"/>
        <c:axPos val="b"/>
        <c:numFmt formatCode="ge" sourceLinked="1"/>
        <c:majorTickMark val="none"/>
        <c:minorTickMark val="none"/>
        <c:tickLblPos val="none"/>
        <c:crossAx val="382285944"/>
        <c:crosses val="autoZero"/>
        <c:auto val="1"/>
        <c:lblOffset val="100"/>
        <c:baseTimeUnit val="years"/>
      </c:dateAx>
      <c:valAx>
        <c:axId val="382285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28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29619</c:v>
                </c:pt>
                <c:pt idx="1">
                  <c:v>29422</c:v>
                </c:pt>
                <c:pt idx="2">
                  <c:v>30435</c:v>
                </c:pt>
                <c:pt idx="3">
                  <c:v>31210</c:v>
                </c:pt>
                <c:pt idx="4">
                  <c:v>30433</c:v>
                </c:pt>
              </c:numCache>
            </c:numRef>
          </c:val>
          <c:extLst xmlns:c16r2="http://schemas.microsoft.com/office/drawing/2015/06/chart">
            <c:ext xmlns:c16="http://schemas.microsoft.com/office/drawing/2014/chart" uri="{C3380CC4-5D6E-409C-BE32-E72D297353CC}">
              <c16:uniqueId val="{00000000-FE96-47F4-8280-F5DA21442A82}"/>
            </c:ext>
          </c:extLst>
        </c:ser>
        <c:dLbls>
          <c:showLegendKey val="0"/>
          <c:showVal val="0"/>
          <c:showCatName val="0"/>
          <c:showSerName val="0"/>
          <c:showPercent val="0"/>
          <c:showBubbleSize val="0"/>
        </c:dLbls>
        <c:gapWidth val="150"/>
        <c:axId val="382936856"/>
        <c:axId val="38293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FE96-47F4-8280-F5DA21442A82}"/>
            </c:ext>
          </c:extLst>
        </c:ser>
        <c:dLbls>
          <c:showLegendKey val="0"/>
          <c:showVal val="0"/>
          <c:showCatName val="0"/>
          <c:showSerName val="0"/>
          <c:showPercent val="0"/>
          <c:showBubbleSize val="0"/>
        </c:dLbls>
        <c:marker val="1"/>
        <c:smooth val="0"/>
        <c:axId val="382936856"/>
        <c:axId val="382935288"/>
      </c:lineChart>
      <c:dateAx>
        <c:axId val="382936856"/>
        <c:scaling>
          <c:orientation val="minMax"/>
        </c:scaling>
        <c:delete val="1"/>
        <c:axPos val="b"/>
        <c:numFmt formatCode="ge" sourceLinked="1"/>
        <c:majorTickMark val="none"/>
        <c:minorTickMark val="none"/>
        <c:tickLblPos val="none"/>
        <c:crossAx val="382935288"/>
        <c:crosses val="autoZero"/>
        <c:auto val="1"/>
        <c:lblOffset val="100"/>
        <c:baseTimeUnit val="years"/>
      </c:dateAx>
      <c:valAx>
        <c:axId val="382935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936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5A-4920-9132-C39CDC357B25}"/>
            </c:ext>
          </c:extLst>
        </c:ser>
        <c:dLbls>
          <c:showLegendKey val="0"/>
          <c:showVal val="0"/>
          <c:showCatName val="0"/>
          <c:showSerName val="0"/>
          <c:showPercent val="0"/>
          <c:showBubbleSize val="0"/>
        </c:dLbls>
        <c:gapWidth val="150"/>
        <c:axId val="203766400"/>
        <c:axId val="20376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125A-4920-9132-C39CDC357B25}"/>
            </c:ext>
          </c:extLst>
        </c:ser>
        <c:dLbls>
          <c:showLegendKey val="0"/>
          <c:showVal val="0"/>
          <c:showCatName val="0"/>
          <c:showSerName val="0"/>
          <c:showPercent val="0"/>
          <c:showBubbleSize val="0"/>
        </c:dLbls>
        <c:marker val="1"/>
        <c:smooth val="0"/>
        <c:axId val="203766400"/>
        <c:axId val="203767184"/>
      </c:lineChart>
      <c:dateAx>
        <c:axId val="203766400"/>
        <c:scaling>
          <c:orientation val="minMax"/>
        </c:scaling>
        <c:delete val="1"/>
        <c:axPos val="b"/>
        <c:numFmt formatCode="ge" sourceLinked="1"/>
        <c:majorTickMark val="none"/>
        <c:minorTickMark val="none"/>
        <c:tickLblPos val="none"/>
        <c:crossAx val="203767184"/>
        <c:crosses val="autoZero"/>
        <c:auto val="1"/>
        <c:lblOffset val="100"/>
        <c:baseTimeUnit val="years"/>
      </c:dateAx>
      <c:valAx>
        <c:axId val="20376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76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90.8</c:v>
                </c:pt>
                <c:pt idx="1">
                  <c:v>87.4</c:v>
                </c:pt>
                <c:pt idx="2">
                  <c:v>90.6</c:v>
                </c:pt>
                <c:pt idx="3">
                  <c:v>93.7</c:v>
                </c:pt>
                <c:pt idx="4">
                  <c:v>88.5</c:v>
                </c:pt>
              </c:numCache>
            </c:numRef>
          </c:val>
          <c:extLst xmlns:c16r2="http://schemas.microsoft.com/office/drawing/2015/06/chart">
            <c:ext xmlns:c16="http://schemas.microsoft.com/office/drawing/2014/chart" uri="{C3380CC4-5D6E-409C-BE32-E72D297353CC}">
              <c16:uniqueId val="{00000000-93D6-4020-A13B-0AFA28C2FD11}"/>
            </c:ext>
          </c:extLst>
        </c:ser>
        <c:dLbls>
          <c:showLegendKey val="0"/>
          <c:showVal val="0"/>
          <c:showCatName val="0"/>
          <c:showSerName val="0"/>
          <c:showPercent val="0"/>
          <c:showBubbleSize val="0"/>
        </c:dLbls>
        <c:gapWidth val="150"/>
        <c:axId val="203768360"/>
        <c:axId val="20376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93D6-4020-A13B-0AFA28C2FD11}"/>
            </c:ext>
          </c:extLst>
        </c:ser>
        <c:dLbls>
          <c:showLegendKey val="0"/>
          <c:showVal val="0"/>
          <c:showCatName val="0"/>
          <c:showSerName val="0"/>
          <c:showPercent val="0"/>
          <c:showBubbleSize val="0"/>
        </c:dLbls>
        <c:marker val="1"/>
        <c:smooth val="0"/>
        <c:axId val="203768360"/>
        <c:axId val="203769928"/>
      </c:lineChart>
      <c:dateAx>
        <c:axId val="203768360"/>
        <c:scaling>
          <c:orientation val="minMax"/>
        </c:scaling>
        <c:delete val="1"/>
        <c:axPos val="b"/>
        <c:numFmt formatCode="ge" sourceLinked="1"/>
        <c:majorTickMark val="none"/>
        <c:minorTickMark val="none"/>
        <c:tickLblPos val="none"/>
        <c:crossAx val="203769928"/>
        <c:crosses val="autoZero"/>
        <c:auto val="1"/>
        <c:lblOffset val="100"/>
        <c:baseTimeUnit val="years"/>
      </c:dateAx>
      <c:valAx>
        <c:axId val="203769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768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103.4</c:v>
                </c:pt>
                <c:pt idx="1">
                  <c:v>99.2</c:v>
                </c:pt>
                <c:pt idx="2">
                  <c:v>105.8</c:v>
                </c:pt>
                <c:pt idx="3">
                  <c:v>107.7</c:v>
                </c:pt>
                <c:pt idx="4">
                  <c:v>103.1</c:v>
                </c:pt>
              </c:numCache>
            </c:numRef>
          </c:val>
          <c:extLst xmlns:c16r2="http://schemas.microsoft.com/office/drawing/2015/06/chart">
            <c:ext xmlns:c16="http://schemas.microsoft.com/office/drawing/2014/chart" uri="{C3380CC4-5D6E-409C-BE32-E72D297353CC}">
              <c16:uniqueId val="{00000000-B1EF-404A-AB74-250DDA5845F8}"/>
            </c:ext>
          </c:extLst>
        </c:ser>
        <c:dLbls>
          <c:showLegendKey val="0"/>
          <c:showVal val="0"/>
          <c:showCatName val="0"/>
          <c:showSerName val="0"/>
          <c:showPercent val="0"/>
          <c:showBubbleSize val="0"/>
        </c:dLbls>
        <c:gapWidth val="150"/>
        <c:axId val="127283576"/>
        <c:axId val="38228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B1EF-404A-AB74-250DDA5845F8}"/>
            </c:ext>
          </c:extLst>
        </c:ser>
        <c:dLbls>
          <c:showLegendKey val="0"/>
          <c:showVal val="0"/>
          <c:showCatName val="0"/>
          <c:showSerName val="0"/>
          <c:showPercent val="0"/>
          <c:showBubbleSize val="0"/>
        </c:dLbls>
        <c:marker val="1"/>
        <c:smooth val="0"/>
        <c:axId val="127283576"/>
        <c:axId val="382281240"/>
      </c:lineChart>
      <c:dateAx>
        <c:axId val="127283576"/>
        <c:scaling>
          <c:orientation val="minMax"/>
        </c:scaling>
        <c:delete val="1"/>
        <c:axPos val="b"/>
        <c:numFmt formatCode="ge" sourceLinked="1"/>
        <c:majorTickMark val="none"/>
        <c:minorTickMark val="none"/>
        <c:tickLblPos val="none"/>
        <c:crossAx val="382281240"/>
        <c:crosses val="autoZero"/>
        <c:auto val="1"/>
        <c:lblOffset val="100"/>
        <c:baseTimeUnit val="years"/>
      </c:dateAx>
      <c:valAx>
        <c:axId val="382281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7283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45.5</c:v>
                </c:pt>
                <c:pt idx="1">
                  <c:v>47.4</c:v>
                </c:pt>
                <c:pt idx="2">
                  <c:v>50.8</c:v>
                </c:pt>
                <c:pt idx="3">
                  <c:v>52.8</c:v>
                </c:pt>
                <c:pt idx="4">
                  <c:v>51.2</c:v>
                </c:pt>
              </c:numCache>
            </c:numRef>
          </c:val>
          <c:extLst xmlns:c16r2="http://schemas.microsoft.com/office/drawing/2015/06/chart">
            <c:ext xmlns:c16="http://schemas.microsoft.com/office/drawing/2014/chart" uri="{C3380CC4-5D6E-409C-BE32-E72D297353CC}">
              <c16:uniqueId val="{00000000-79EE-4A58-BBDB-048314DE7B6D}"/>
            </c:ext>
          </c:extLst>
        </c:ser>
        <c:dLbls>
          <c:showLegendKey val="0"/>
          <c:showVal val="0"/>
          <c:showCatName val="0"/>
          <c:showSerName val="0"/>
          <c:showPercent val="0"/>
          <c:showBubbleSize val="0"/>
        </c:dLbls>
        <c:gapWidth val="150"/>
        <c:axId val="382281632"/>
        <c:axId val="38228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79EE-4A58-BBDB-048314DE7B6D}"/>
            </c:ext>
          </c:extLst>
        </c:ser>
        <c:dLbls>
          <c:showLegendKey val="0"/>
          <c:showVal val="0"/>
          <c:showCatName val="0"/>
          <c:showSerName val="0"/>
          <c:showPercent val="0"/>
          <c:showBubbleSize val="0"/>
        </c:dLbls>
        <c:marker val="1"/>
        <c:smooth val="0"/>
        <c:axId val="382281632"/>
        <c:axId val="382286728"/>
      </c:lineChart>
      <c:dateAx>
        <c:axId val="382281632"/>
        <c:scaling>
          <c:orientation val="minMax"/>
        </c:scaling>
        <c:delete val="1"/>
        <c:axPos val="b"/>
        <c:numFmt formatCode="ge" sourceLinked="1"/>
        <c:majorTickMark val="none"/>
        <c:minorTickMark val="none"/>
        <c:tickLblPos val="none"/>
        <c:crossAx val="382286728"/>
        <c:crosses val="autoZero"/>
        <c:auto val="1"/>
        <c:lblOffset val="100"/>
        <c:baseTimeUnit val="years"/>
      </c:dateAx>
      <c:valAx>
        <c:axId val="382286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28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64</c:v>
                </c:pt>
                <c:pt idx="1">
                  <c:v>65.400000000000006</c:v>
                </c:pt>
                <c:pt idx="2">
                  <c:v>71.099999999999994</c:v>
                </c:pt>
                <c:pt idx="3">
                  <c:v>71.900000000000006</c:v>
                </c:pt>
                <c:pt idx="4">
                  <c:v>58.5</c:v>
                </c:pt>
              </c:numCache>
            </c:numRef>
          </c:val>
          <c:extLst xmlns:c16r2="http://schemas.microsoft.com/office/drawing/2015/06/chart">
            <c:ext xmlns:c16="http://schemas.microsoft.com/office/drawing/2014/chart" uri="{C3380CC4-5D6E-409C-BE32-E72D297353CC}">
              <c16:uniqueId val="{00000000-706D-4D1D-8D70-350C53F9336A}"/>
            </c:ext>
          </c:extLst>
        </c:ser>
        <c:dLbls>
          <c:showLegendKey val="0"/>
          <c:showVal val="0"/>
          <c:showCatName val="0"/>
          <c:showSerName val="0"/>
          <c:showPercent val="0"/>
          <c:showBubbleSize val="0"/>
        </c:dLbls>
        <c:gapWidth val="150"/>
        <c:axId val="382282024"/>
        <c:axId val="38228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706D-4D1D-8D70-350C53F9336A}"/>
            </c:ext>
          </c:extLst>
        </c:ser>
        <c:dLbls>
          <c:showLegendKey val="0"/>
          <c:showVal val="0"/>
          <c:showCatName val="0"/>
          <c:showSerName val="0"/>
          <c:showPercent val="0"/>
          <c:showBubbleSize val="0"/>
        </c:dLbls>
        <c:marker val="1"/>
        <c:smooth val="0"/>
        <c:axId val="382282024"/>
        <c:axId val="382287120"/>
      </c:lineChart>
      <c:dateAx>
        <c:axId val="382282024"/>
        <c:scaling>
          <c:orientation val="minMax"/>
        </c:scaling>
        <c:delete val="1"/>
        <c:axPos val="b"/>
        <c:numFmt formatCode="ge" sourceLinked="1"/>
        <c:majorTickMark val="none"/>
        <c:minorTickMark val="none"/>
        <c:tickLblPos val="none"/>
        <c:crossAx val="382287120"/>
        <c:crosses val="autoZero"/>
        <c:auto val="1"/>
        <c:lblOffset val="100"/>
        <c:baseTimeUnit val="years"/>
      </c:dateAx>
      <c:valAx>
        <c:axId val="38228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282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36712212</c:v>
                </c:pt>
                <c:pt idx="1">
                  <c:v>36711081</c:v>
                </c:pt>
                <c:pt idx="2">
                  <c:v>36854273</c:v>
                </c:pt>
                <c:pt idx="3">
                  <c:v>37078152</c:v>
                </c:pt>
                <c:pt idx="4">
                  <c:v>39027525</c:v>
                </c:pt>
              </c:numCache>
            </c:numRef>
          </c:val>
          <c:extLst xmlns:c16r2="http://schemas.microsoft.com/office/drawing/2015/06/chart">
            <c:ext xmlns:c16="http://schemas.microsoft.com/office/drawing/2014/chart" uri="{C3380CC4-5D6E-409C-BE32-E72D297353CC}">
              <c16:uniqueId val="{00000000-AB7D-495F-9792-9DBAE14D347E}"/>
            </c:ext>
          </c:extLst>
        </c:ser>
        <c:dLbls>
          <c:showLegendKey val="0"/>
          <c:showVal val="0"/>
          <c:showCatName val="0"/>
          <c:showSerName val="0"/>
          <c:showPercent val="0"/>
          <c:showBubbleSize val="0"/>
        </c:dLbls>
        <c:gapWidth val="150"/>
        <c:axId val="382280064"/>
        <c:axId val="38228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AB7D-495F-9792-9DBAE14D347E}"/>
            </c:ext>
          </c:extLst>
        </c:ser>
        <c:dLbls>
          <c:showLegendKey val="0"/>
          <c:showVal val="0"/>
          <c:showCatName val="0"/>
          <c:showSerName val="0"/>
          <c:showPercent val="0"/>
          <c:showBubbleSize val="0"/>
        </c:dLbls>
        <c:marker val="1"/>
        <c:smooth val="0"/>
        <c:axId val="382280064"/>
        <c:axId val="382284376"/>
      </c:lineChart>
      <c:dateAx>
        <c:axId val="382280064"/>
        <c:scaling>
          <c:orientation val="minMax"/>
        </c:scaling>
        <c:delete val="1"/>
        <c:axPos val="b"/>
        <c:numFmt formatCode="ge" sourceLinked="1"/>
        <c:majorTickMark val="none"/>
        <c:minorTickMark val="none"/>
        <c:tickLblPos val="none"/>
        <c:crossAx val="382284376"/>
        <c:crosses val="autoZero"/>
        <c:auto val="1"/>
        <c:lblOffset val="100"/>
        <c:baseTimeUnit val="years"/>
      </c:dateAx>
      <c:valAx>
        <c:axId val="382284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28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15.2</c:v>
                </c:pt>
                <c:pt idx="1">
                  <c:v>16.100000000000001</c:v>
                </c:pt>
                <c:pt idx="2">
                  <c:v>15.6</c:v>
                </c:pt>
                <c:pt idx="3">
                  <c:v>16.600000000000001</c:v>
                </c:pt>
                <c:pt idx="4">
                  <c:v>15.8</c:v>
                </c:pt>
              </c:numCache>
            </c:numRef>
          </c:val>
          <c:extLst xmlns:c16r2="http://schemas.microsoft.com/office/drawing/2015/06/chart">
            <c:ext xmlns:c16="http://schemas.microsoft.com/office/drawing/2014/chart" uri="{C3380CC4-5D6E-409C-BE32-E72D297353CC}">
              <c16:uniqueId val="{00000000-0A39-4AEA-9B54-B8CA3D6A75BA}"/>
            </c:ext>
          </c:extLst>
        </c:ser>
        <c:dLbls>
          <c:showLegendKey val="0"/>
          <c:showVal val="0"/>
          <c:showCatName val="0"/>
          <c:showSerName val="0"/>
          <c:showPercent val="0"/>
          <c:showBubbleSize val="0"/>
        </c:dLbls>
        <c:gapWidth val="150"/>
        <c:axId val="382280848"/>
        <c:axId val="38228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0A39-4AEA-9B54-B8CA3D6A75BA}"/>
            </c:ext>
          </c:extLst>
        </c:ser>
        <c:dLbls>
          <c:showLegendKey val="0"/>
          <c:showVal val="0"/>
          <c:showCatName val="0"/>
          <c:showSerName val="0"/>
          <c:showPercent val="0"/>
          <c:showBubbleSize val="0"/>
        </c:dLbls>
        <c:marker val="1"/>
        <c:smooth val="0"/>
        <c:axId val="382280848"/>
        <c:axId val="382282808"/>
      </c:lineChart>
      <c:dateAx>
        <c:axId val="382280848"/>
        <c:scaling>
          <c:orientation val="minMax"/>
        </c:scaling>
        <c:delete val="1"/>
        <c:axPos val="b"/>
        <c:numFmt formatCode="ge" sourceLinked="1"/>
        <c:majorTickMark val="none"/>
        <c:minorTickMark val="none"/>
        <c:tickLblPos val="none"/>
        <c:crossAx val="382282808"/>
        <c:crosses val="autoZero"/>
        <c:auto val="1"/>
        <c:lblOffset val="100"/>
        <c:baseTimeUnit val="years"/>
      </c:dateAx>
      <c:valAx>
        <c:axId val="382282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28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59.7</c:v>
                </c:pt>
                <c:pt idx="1">
                  <c:v>63.2</c:v>
                </c:pt>
                <c:pt idx="2">
                  <c:v>60.2</c:v>
                </c:pt>
                <c:pt idx="3">
                  <c:v>55.8</c:v>
                </c:pt>
                <c:pt idx="4">
                  <c:v>59.8</c:v>
                </c:pt>
              </c:numCache>
            </c:numRef>
          </c:val>
          <c:extLst xmlns:c16r2="http://schemas.microsoft.com/office/drawing/2015/06/chart">
            <c:ext xmlns:c16="http://schemas.microsoft.com/office/drawing/2014/chart" uri="{C3380CC4-5D6E-409C-BE32-E72D297353CC}">
              <c16:uniqueId val="{00000000-A7B6-4E0B-92EB-4611B9333AEB}"/>
            </c:ext>
          </c:extLst>
        </c:ser>
        <c:dLbls>
          <c:showLegendKey val="0"/>
          <c:showVal val="0"/>
          <c:showCatName val="0"/>
          <c:showSerName val="0"/>
          <c:showPercent val="0"/>
          <c:showBubbleSize val="0"/>
        </c:dLbls>
        <c:gapWidth val="150"/>
        <c:axId val="382283200"/>
        <c:axId val="38228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A7B6-4E0B-92EB-4611B9333AEB}"/>
            </c:ext>
          </c:extLst>
        </c:ser>
        <c:dLbls>
          <c:showLegendKey val="0"/>
          <c:showVal val="0"/>
          <c:showCatName val="0"/>
          <c:showSerName val="0"/>
          <c:showPercent val="0"/>
          <c:showBubbleSize val="0"/>
        </c:dLbls>
        <c:marker val="1"/>
        <c:smooth val="0"/>
        <c:axId val="382283200"/>
        <c:axId val="382283984"/>
      </c:lineChart>
      <c:dateAx>
        <c:axId val="382283200"/>
        <c:scaling>
          <c:orientation val="minMax"/>
        </c:scaling>
        <c:delete val="1"/>
        <c:axPos val="b"/>
        <c:numFmt formatCode="ge" sourceLinked="1"/>
        <c:majorTickMark val="none"/>
        <c:minorTickMark val="none"/>
        <c:tickLblPos val="none"/>
        <c:crossAx val="382283984"/>
        <c:crosses val="autoZero"/>
        <c:auto val="1"/>
        <c:lblOffset val="100"/>
        <c:baseTimeUnit val="years"/>
      </c:dateAx>
      <c:valAx>
        <c:axId val="382283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28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90" zoomScaleNormal="90" zoomScaleSheetLayoutView="70" workbookViewId="0">
      <selection activeCell="M15" sqref="M1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鳥取県日野病院組合　日野病院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99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へ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99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8247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99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99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174</v>
      </c>
      <c r="NN18" s="113"/>
      <c r="NO18" s="108" t="s">
        <v>38</v>
      </c>
      <c r="NP18" s="109"/>
      <c r="NQ18" s="109"/>
      <c r="NR18" s="112" t="s">
        <v>174</v>
      </c>
      <c r="NS18" s="113"/>
      <c r="NT18" s="108" t="s">
        <v>38</v>
      </c>
      <c r="NU18" s="109"/>
      <c r="NV18" s="109"/>
      <c r="NW18" s="112" t="s">
        <v>174</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175</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103.4</v>
      </c>
      <c r="Q33" s="132"/>
      <c r="R33" s="132"/>
      <c r="S33" s="132"/>
      <c r="T33" s="132"/>
      <c r="U33" s="132"/>
      <c r="V33" s="132"/>
      <c r="W33" s="132"/>
      <c r="X33" s="132"/>
      <c r="Y33" s="132"/>
      <c r="Z33" s="132"/>
      <c r="AA33" s="132"/>
      <c r="AB33" s="132"/>
      <c r="AC33" s="132"/>
      <c r="AD33" s="133"/>
      <c r="AE33" s="131">
        <f>データ!AI7</f>
        <v>99.2</v>
      </c>
      <c r="AF33" s="132"/>
      <c r="AG33" s="132"/>
      <c r="AH33" s="132"/>
      <c r="AI33" s="132"/>
      <c r="AJ33" s="132"/>
      <c r="AK33" s="132"/>
      <c r="AL33" s="132"/>
      <c r="AM33" s="132"/>
      <c r="AN33" s="132"/>
      <c r="AO33" s="132"/>
      <c r="AP33" s="132"/>
      <c r="AQ33" s="132"/>
      <c r="AR33" s="132"/>
      <c r="AS33" s="133"/>
      <c r="AT33" s="131">
        <f>データ!AJ7</f>
        <v>105.8</v>
      </c>
      <c r="AU33" s="132"/>
      <c r="AV33" s="132"/>
      <c r="AW33" s="132"/>
      <c r="AX33" s="132"/>
      <c r="AY33" s="132"/>
      <c r="AZ33" s="132"/>
      <c r="BA33" s="132"/>
      <c r="BB33" s="132"/>
      <c r="BC33" s="132"/>
      <c r="BD33" s="132"/>
      <c r="BE33" s="132"/>
      <c r="BF33" s="132"/>
      <c r="BG33" s="132"/>
      <c r="BH33" s="133"/>
      <c r="BI33" s="131">
        <f>データ!AK7</f>
        <v>107.7</v>
      </c>
      <c r="BJ33" s="132"/>
      <c r="BK33" s="132"/>
      <c r="BL33" s="132"/>
      <c r="BM33" s="132"/>
      <c r="BN33" s="132"/>
      <c r="BO33" s="132"/>
      <c r="BP33" s="132"/>
      <c r="BQ33" s="132"/>
      <c r="BR33" s="132"/>
      <c r="BS33" s="132"/>
      <c r="BT33" s="132"/>
      <c r="BU33" s="132"/>
      <c r="BV33" s="132"/>
      <c r="BW33" s="133"/>
      <c r="BX33" s="131">
        <f>データ!AL7</f>
        <v>103.1</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90.8</v>
      </c>
      <c r="DE33" s="132"/>
      <c r="DF33" s="132"/>
      <c r="DG33" s="132"/>
      <c r="DH33" s="132"/>
      <c r="DI33" s="132"/>
      <c r="DJ33" s="132"/>
      <c r="DK33" s="132"/>
      <c r="DL33" s="132"/>
      <c r="DM33" s="132"/>
      <c r="DN33" s="132"/>
      <c r="DO33" s="132"/>
      <c r="DP33" s="132"/>
      <c r="DQ33" s="132"/>
      <c r="DR33" s="133"/>
      <c r="DS33" s="131">
        <f>データ!AT7</f>
        <v>87.4</v>
      </c>
      <c r="DT33" s="132"/>
      <c r="DU33" s="132"/>
      <c r="DV33" s="132"/>
      <c r="DW33" s="132"/>
      <c r="DX33" s="132"/>
      <c r="DY33" s="132"/>
      <c r="DZ33" s="132"/>
      <c r="EA33" s="132"/>
      <c r="EB33" s="132"/>
      <c r="EC33" s="132"/>
      <c r="ED33" s="132"/>
      <c r="EE33" s="132"/>
      <c r="EF33" s="132"/>
      <c r="EG33" s="133"/>
      <c r="EH33" s="131">
        <f>データ!AU7</f>
        <v>90.6</v>
      </c>
      <c r="EI33" s="132"/>
      <c r="EJ33" s="132"/>
      <c r="EK33" s="132"/>
      <c r="EL33" s="132"/>
      <c r="EM33" s="132"/>
      <c r="EN33" s="132"/>
      <c r="EO33" s="132"/>
      <c r="EP33" s="132"/>
      <c r="EQ33" s="132"/>
      <c r="ER33" s="132"/>
      <c r="ES33" s="132"/>
      <c r="ET33" s="132"/>
      <c r="EU33" s="132"/>
      <c r="EV33" s="133"/>
      <c r="EW33" s="131">
        <f>データ!AV7</f>
        <v>93.7</v>
      </c>
      <c r="EX33" s="132"/>
      <c r="EY33" s="132"/>
      <c r="EZ33" s="132"/>
      <c r="FA33" s="132"/>
      <c r="FB33" s="132"/>
      <c r="FC33" s="132"/>
      <c r="FD33" s="132"/>
      <c r="FE33" s="132"/>
      <c r="FF33" s="132"/>
      <c r="FG33" s="132"/>
      <c r="FH33" s="132"/>
      <c r="FI33" s="132"/>
      <c r="FJ33" s="132"/>
      <c r="FK33" s="133"/>
      <c r="FL33" s="131">
        <f>データ!AW7</f>
        <v>88.5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70.2</v>
      </c>
      <c r="KG33" s="132"/>
      <c r="KH33" s="132"/>
      <c r="KI33" s="132"/>
      <c r="KJ33" s="132"/>
      <c r="KK33" s="132"/>
      <c r="KL33" s="132"/>
      <c r="KM33" s="132"/>
      <c r="KN33" s="132"/>
      <c r="KO33" s="132"/>
      <c r="KP33" s="132"/>
      <c r="KQ33" s="132"/>
      <c r="KR33" s="132"/>
      <c r="KS33" s="132"/>
      <c r="KT33" s="133"/>
      <c r="KU33" s="131">
        <f>データ!BP7</f>
        <v>72.099999999999994</v>
      </c>
      <c r="KV33" s="132"/>
      <c r="KW33" s="132"/>
      <c r="KX33" s="132"/>
      <c r="KY33" s="132"/>
      <c r="KZ33" s="132"/>
      <c r="LA33" s="132"/>
      <c r="LB33" s="132"/>
      <c r="LC33" s="132"/>
      <c r="LD33" s="132"/>
      <c r="LE33" s="132"/>
      <c r="LF33" s="132"/>
      <c r="LG33" s="132"/>
      <c r="LH33" s="132"/>
      <c r="LI33" s="133"/>
      <c r="LJ33" s="131">
        <f>データ!BQ7</f>
        <v>80.900000000000006</v>
      </c>
      <c r="LK33" s="132"/>
      <c r="LL33" s="132"/>
      <c r="LM33" s="132"/>
      <c r="LN33" s="132"/>
      <c r="LO33" s="132"/>
      <c r="LP33" s="132"/>
      <c r="LQ33" s="132"/>
      <c r="LR33" s="132"/>
      <c r="LS33" s="132"/>
      <c r="LT33" s="132"/>
      <c r="LU33" s="132"/>
      <c r="LV33" s="132"/>
      <c r="LW33" s="132"/>
      <c r="LX33" s="133"/>
      <c r="LY33" s="131">
        <f>データ!BR7</f>
        <v>81.7</v>
      </c>
      <c r="LZ33" s="132"/>
      <c r="MA33" s="132"/>
      <c r="MB33" s="132"/>
      <c r="MC33" s="132"/>
      <c r="MD33" s="132"/>
      <c r="ME33" s="132"/>
      <c r="MF33" s="132"/>
      <c r="MG33" s="132"/>
      <c r="MH33" s="132"/>
      <c r="MI33" s="132"/>
      <c r="MJ33" s="132"/>
      <c r="MK33" s="132"/>
      <c r="ML33" s="132"/>
      <c r="MM33" s="133"/>
      <c r="MN33" s="131">
        <f>データ!BS7</f>
        <v>79.900000000000006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176</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178</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29619</v>
      </c>
      <c r="Q55" s="141"/>
      <c r="R55" s="141"/>
      <c r="S55" s="141"/>
      <c r="T55" s="141"/>
      <c r="U55" s="141"/>
      <c r="V55" s="141"/>
      <c r="W55" s="141"/>
      <c r="X55" s="141"/>
      <c r="Y55" s="141"/>
      <c r="Z55" s="141"/>
      <c r="AA55" s="141"/>
      <c r="AB55" s="141"/>
      <c r="AC55" s="141"/>
      <c r="AD55" s="142"/>
      <c r="AE55" s="140">
        <f>データ!CA7</f>
        <v>29422</v>
      </c>
      <c r="AF55" s="141"/>
      <c r="AG55" s="141"/>
      <c r="AH55" s="141"/>
      <c r="AI55" s="141"/>
      <c r="AJ55" s="141"/>
      <c r="AK55" s="141"/>
      <c r="AL55" s="141"/>
      <c r="AM55" s="141"/>
      <c r="AN55" s="141"/>
      <c r="AO55" s="141"/>
      <c r="AP55" s="141"/>
      <c r="AQ55" s="141"/>
      <c r="AR55" s="141"/>
      <c r="AS55" s="142"/>
      <c r="AT55" s="140">
        <f>データ!CB7</f>
        <v>30435</v>
      </c>
      <c r="AU55" s="141"/>
      <c r="AV55" s="141"/>
      <c r="AW55" s="141"/>
      <c r="AX55" s="141"/>
      <c r="AY55" s="141"/>
      <c r="AZ55" s="141"/>
      <c r="BA55" s="141"/>
      <c r="BB55" s="141"/>
      <c r="BC55" s="141"/>
      <c r="BD55" s="141"/>
      <c r="BE55" s="141"/>
      <c r="BF55" s="141"/>
      <c r="BG55" s="141"/>
      <c r="BH55" s="142"/>
      <c r="BI55" s="140">
        <f>データ!CC7</f>
        <v>31210</v>
      </c>
      <c r="BJ55" s="141"/>
      <c r="BK55" s="141"/>
      <c r="BL55" s="141"/>
      <c r="BM55" s="141"/>
      <c r="BN55" s="141"/>
      <c r="BO55" s="141"/>
      <c r="BP55" s="141"/>
      <c r="BQ55" s="141"/>
      <c r="BR55" s="141"/>
      <c r="BS55" s="141"/>
      <c r="BT55" s="141"/>
      <c r="BU55" s="141"/>
      <c r="BV55" s="141"/>
      <c r="BW55" s="142"/>
      <c r="BX55" s="140">
        <f>データ!CD7</f>
        <v>30433</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8820</v>
      </c>
      <c r="DE55" s="141"/>
      <c r="DF55" s="141"/>
      <c r="DG55" s="141"/>
      <c r="DH55" s="141"/>
      <c r="DI55" s="141"/>
      <c r="DJ55" s="141"/>
      <c r="DK55" s="141"/>
      <c r="DL55" s="141"/>
      <c r="DM55" s="141"/>
      <c r="DN55" s="141"/>
      <c r="DO55" s="141"/>
      <c r="DP55" s="141"/>
      <c r="DQ55" s="141"/>
      <c r="DR55" s="142"/>
      <c r="DS55" s="140">
        <f>データ!CL7</f>
        <v>9052</v>
      </c>
      <c r="DT55" s="141"/>
      <c r="DU55" s="141"/>
      <c r="DV55" s="141"/>
      <c r="DW55" s="141"/>
      <c r="DX55" s="141"/>
      <c r="DY55" s="141"/>
      <c r="DZ55" s="141"/>
      <c r="EA55" s="141"/>
      <c r="EB55" s="141"/>
      <c r="EC55" s="141"/>
      <c r="ED55" s="141"/>
      <c r="EE55" s="141"/>
      <c r="EF55" s="141"/>
      <c r="EG55" s="142"/>
      <c r="EH55" s="140">
        <f>データ!CM7</f>
        <v>9381</v>
      </c>
      <c r="EI55" s="141"/>
      <c r="EJ55" s="141"/>
      <c r="EK55" s="141"/>
      <c r="EL55" s="141"/>
      <c r="EM55" s="141"/>
      <c r="EN55" s="141"/>
      <c r="EO55" s="141"/>
      <c r="EP55" s="141"/>
      <c r="EQ55" s="141"/>
      <c r="ER55" s="141"/>
      <c r="ES55" s="141"/>
      <c r="ET55" s="141"/>
      <c r="EU55" s="141"/>
      <c r="EV55" s="142"/>
      <c r="EW55" s="140">
        <f>データ!CN7</f>
        <v>10106</v>
      </c>
      <c r="EX55" s="141"/>
      <c r="EY55" s="141"/>
      <c r="EZ55" s="141"/>
      <c r="FA55" s="141"/>
      <c r="FB55" s="141"/>
      <c r="FC55" s="141"/>
      <c r="FD55" s="141"/>
      <c r="FE55" s="141"/>
      <c r="FF55" s="141"/>
      <c r="FG55" s="141"/>
      <c r="FH55" s="141"/>
      <c r="FI55" s="141"/>
      <c r="FJ55" s="141"/>
      <c r="FK55" s="142"/>
      <c r="FL55" s="140">
        <f>データ!CO7</f>
        <v>10034</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59.7</v>
      </c>
      <c r="GS55" s="132"/>
      <c r="GT55" s="132"/>
      <c r="GU55" s="132"/>
      <c r="GV55" s="132"/>
      <c r="GW55" s="132"/>
      <c r="GX55" s="132"/>
      <c r="GY55" s="132"/>
      <c r="GZ55" s="132"/>
      <c r="HA55" s="132"/>
      <c r="HB55" s="132"/>
      <c r="HC55" s="132"/>
      <c r="HD55" s="132"/>
      <c r="HE55" s="132"/>
      <c r="HF55" s="133"/>
      <c r="HG55" s="131">
        <f>データ!CW7</f>
        <v>63.2</v>
      </c>
      <c r="HH55" s="132"/>
      <c r="HI55" s="132"/>
      <c r="HJ55" s="132"/>
      <c r="HK55" s="132"/>
      <c r="HL55" s="132"/>
      <c r="HM55" s="132"/>
      <c r="HN55" s="132"/>
      <c r="HO55" s="132"/>
      <c r="HP55" s="132"/>
      <c r="HQ55" s="132"/>
      <c r="HR55" s="132"/>
      <c r="HS55" s="132"/>
      <c r="HT55" s="132"/>
      <c r="HU55" s="133"/>
      <c r="HV55" s="131">
        <f>データ!CX7</f>
        <v>60.2</v>
      </c>
      <c r="HW55" s="132"/>
      <c r="HX55" s="132"/>
      <c r="HY55" s="132"/>
      <c r="HZ55" s="132"/>
      <c r="IA55" s="132"/>
      <c r="IB55" s="132"/>
      <c r="IC55" s="132"/>
      <c r="ID55" s="132"/>
      <c r="IE55" s="132"/>
      <c r="IF55" s="132"/>
      <c r="IG55" s="132"/>
      <c r="IH55" s="132"/>
      <c r="II55" s="132"/>
      <c r="IJ55" s="133"/>
      <c r="IK55" s="131">
        <f>データ!CY7</f>
        <v>55.8</v>
      </c>
      <c r="IL55" s="132"/>
      <c r="IM55" s="132"/>
      <c r="IN55" s="132"/>
      <c r="IO55" s="132"/>
      <c r="IP55" s="132"/>
      <c r="IQ55" s="132"/>
      <c r="IR55" s="132"/>
      <c r="IS55" s="132"/>
      <c r="IT55" s="132"/>
      <c r="IU55" s="132"/>
      <c r="IV55" s="132"/>
      <c r="IW55" s="132"/>
      <c r="IX55" s="132"/>
      <c r="IY55" s="133"/>
      <c r="IZ55" s="131">
        <f>データ!CZ7</f>
        <v>59.8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15.2</v>
      </c>
      <c r="KG55" s="132"/>
      <c r="KH55" s="132"/>
      <c r="KI55" s="132"/>
      <c r="KJ55" s="132"/>
      <c r="KK55" s="132"/>
      <c r="KL55" s="132"/>
      <c r="KM55" s="132"/>
      <c r="KN55" s="132"/>
      <c r="KO55" s="132"/>
      <c r="KP55" s="132"/>
      <c r="KQ55" s="132"/>
      <c r="KR55" s="132"/>
      <c r="KS55" s="132"/>
      <c r="KT55" s="133"/>
      <c r="KU55" s="131">
        <f>データ!DH7</f>
        <v>16.100000000000001</v>
      </c>
      <c r="KV55" s="132"/>
      <c r="KW55" s="132"/>
      <c r="KX55" s="132"/>
      <c r="KY55" s="132"/>
      <c r="KZ55" s="132"/>
      <c r="LA55" s="132"/>
      <c r="LB55" s="132"/>
      <c r="LC55" s="132"/>
      <c r="LD55" s="132"/>
      <c r="LE55" s="132"/>
      <c r="LF55" s="132"/>
      <c r="LG55" s="132"/>
      <c r="LH55" s="132"/>
      <c r="LI55" s="133"/>
      <c r="LJ55" s="131">
        <f>データ!DI7</f>
        <v>15.6</v>
      </c>
      <c r="LK55" s="132"/>
      <c r="LL55" s="132"/>
      <c r="LM55" s="132"/>
      <c r="LN55" s="132"/>
      <c r="LO55" s="132"/>
      <c r="LP55" s="132"/>
      <c r="LQ55" s="132"/>
      <c r="LR55" s="132"/>
      <c r="LS55" s="132"/>
      <c r="LT55" s="132"/>
      <c r="LU55" s="132"/>
      <c r="LV55" s="132"/>
      <c r="LW55" s="132"/>
      <c r="LX55" s="133"/>
      <c r="LY55" s="131">
        <f>データ!DJ7</f>
        <v>16.600000000000001</v>
      </c>
      <c r="LZ55" s="132"/>
      <c r="MA55" s="132"/>
      <c r="MB55" s="132"/>
      <c r="MC55" s="132"/>
      <c r="MD55" s="132"/>
      <c r="ME55" s="132"/>
      <c r="MF55" s="132"/>
      <c r="MG55" s="132"/>
      <c r="MH55" s="132"/>
      <c r="MI55" s="132"/>
      <c r="MJ55" s="132"/>
      <c r="MK55" s="132"/>
      <c r="ML55" s="132"/>
      <c r="MM55" s="133"/>
      <c r="MN55" s="131">
        <f>データ!DK7</f>
        <v>15.8</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177</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45.5</v>
      </c>
      <c r="V79" s="153"/>
      <c r="W79" s="153"/>
      <c r="X79" s="153"/>
      <c r="Y79" s="153"/>
      <c r="Z79" s="153"/>
      <c r="AA79" s="153"/>
      <c r="AB79" s="153"/>
      <c r="AC79" s="153"/>
      <c r="AD79" s="153"/>
      <c r="AE79" s="153"/>
      <c r="AF79" s="153"/>
      <c r="AG79" s="153"/>
      <c r="AH79" s="153"/>
      <c r="AI79" s="153"/>
      <c r="AJ79" s="153"/>
      <c r="AK79" s="153"/>
      <c r="AL79" s="153"/>
      <c r="AM79" s="153"/>
      <c r="AN79" s="153">
        <f>データ!DS7</f>
        <v>47.4</v>
      </c>
      <c r="AO79" s="153"/>
      <c r="AP79" s="153"/>
      <c r="AQ79" s="153"/>
      <c r="AR79" s="153"/>
      <c r="AS79" s="153"/>
      <c r="AT79" s="153"/>
      <c r="AU79" s="153"/>
      <c r="AV79" s="153"/>
      <c r="AW79" s="153"/>
      <c r="AX79" s="153"/>
      <c r="AY79" s="153"/>
      <c r="AZ79" s="153"/>
      <c r="BA79" s="153"/>
      <c r="BB79" s="153"/>
      <c r="BC79" s="153"/>
      <c r="BD79" s="153"/>
      <c r="BE79" s="153"/>
      <c r="BF79" s="153"/>
      <c r="BG79" s="153">
        <f>データ!DT7</f>
        <v>50.8</v>
      </c>
      <c r="BH79" s="153"/>
      <c r="BI79" s="153"/>
      <c r="BJ79" s="153"/>
      <c r="BK79" s="153"/>
      <c r="BL79" s="153"/>
      <c r="BM79" s="153"/>
      <c r="BN79" s="153"/>
      <c r="BO79" s="153"/>
      <c r="BP79" s="153"/>
      <c r="BQ79" s="153"/>
      <c r="BR79" s="153"/>
      <c r="BS79" s="153"/>
      <c r="BT79" s="153"/>
      <c r="BU79" s="153"/>
      <c r="BV79" s="153"/>
      <c r="BW79" s="153"/>
      <c r="BX79" s="153"/>
      <c r="BY79" s="153"/>
      <c r="BZ79" s="153">
        <f>データ!DU7</f>
        <v>52.8</v>
      </c>
      <c r="CA79" s="153"/>
      <c r="CB79" s="153"/>
      <c r="CC79" s="153"/>
      <c r="CD79" s="153"/>
      <c r="CE79" s="153"/>
      <c r="CF79" s="153"/>
      <c r="CG79" s="153"/>
      <c r="CH79" s="153"/>
      <c r="CI79" s="153"/>
      <c r="CJ79" s="153"/>
      <c r="CK79" s="153"/>
      <c r="CL79" s="153"/>
      <c r="CM79" s="153"/>
      <c r="CN79" s="153"/>
      <c r="CO79" s="153"/>
      <c r="CP79" s="153"/>
      <c r="CQ79" s="153"/>
      <c r="CR79" s="153"/>
      <c r="CS79" s="153">
        <f>データ!DV7</f>
        <v>51.2</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64</v>
      </c>
      <c r="EP79" s="153"/>
      <c r="EQ79" s="153"/>
      <c r="ER79" s="153"/>
      <c r="ES79" s="153"/>
      <c r="ET79" s="153"/>
      <c r="EU79" s="153"/>
      <c r="EV79" s="153"/>
      <c r="EW79" s="153"/>
      <c r="EX79" s="153"/>
      <c r="EY79" s="153"/>
      <c r="EZ79" s="153"/>
      <c r="FA79" s="153"/>
      <c r="FB79" s="153"/>
      <c r="FC79" s="153"/>
      <c r="FD79" s="153"/>
      <c r="FE79" s="153"/>
      <c r="FF79" s="153"/>
      <c r="FG79" s="153"/>
      <c r="FH79" s="153">
        <f>データ!ED7</f>
        <v>65.400000000000006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71.099999999999994</v>
      </c>
      <c r="GB79" s="153"/>
      <c r="GC79" s="153"/>
      <c r="GD79" s="153"/>
      <c r="GE79" s="153"/>
      <c r="GF79" s="153"/>
      <c r="GG79" s="153"/>
      <c r="GH79" s="153"/>
      <c r="GI79" s="153"/>
      <c r="GJ79" s="153"/>
      <c r="GK79" s="153"/>
      <c r="GL79" s="153"/>
      <c r="GM79" s="153"/>
      <c r="GN79" s="153"/>
      <c r="GO79" s="153"/>
      <c r="GP79" s="153"/>
      <c r="GQ79" s="153"/>
      <c r="GR79" s="153"/>
      <c r="GS79" s="153"/>
      <c r="GT79" s="153">
        <f>データ!EF7</f>
        <v>71.900000000000006</v>
      </c>
      <c r="GU79" s="153"/>
      <c r="GV79" s="153"/>
      <c r="GW79" s="153"/>
      <c r="GX79" s="153"/>
      <c r="GY79" s="153"/>
      <c r="GZ79" s="153"/>
      <c r="HA79" s="153"/>
      <c r="HB79" s="153"/>
      <c r="HC79" s="153"/>
      <c r="HD79" s="153"/>
      <c r="HE79" s="153"/>
      <c r="HF79" s="153"/>
      <c r="HG79" s="153"/>
      <c r="HH79" s="153"/>
      <c r="HI79" s="153"/>
      <c r="HJ79" s="153"/>
      <c r="HK79" s="153"/>
      <c r="HL79" s="153"/>
      <c r="HM79" s="153">
        <f>データ!EG7</f>
        <v>58.5</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36712212</v>
      </c>
      <c r="JK79" s="154"/>
      <c r="JL79" s="154"/>
      <c r="JM79" s="154"/>
      <c r="JN79" s="154"/>
      <c r="JO79" s="154"/>
      <c r="JP79" s="154"/>
      <c r="JQ79" s="154"/>
      <c r="JR79" s="154"/>
      <c r="JS79" s="154"/>
      <c r="JT79" s="154"/>
      <c r="JU79" s="154"/>
      <c r="JV79" s="154"/>
      <c r="JW79" s="154"/>
      <c r="JX79" s="154"/>
      <c r="JY79" s="154"/>
      <c r="JZ79" s="154"/>
      <c r="KA79" s="154"/>
      <c r="KB79" s="154"/>
      <c r="KC79" s="154">
        <f>データ!EO7</f>
        <v>36711081</v>
      </c>
      <c r="KD79" s="154"/>
      <c r="KE79" s="154"/>
      <c r="KF79" s="154"/>
      <c r="KG79" s="154"/>
      <c r="KH79" s="154"/>
      <c r="KI79" s="154"/>
      <c r="KJ79" s="154"/>
      <c r="KK79" s="154"/>
      <c r="KL79" s="154"/>
      <c r="KM79" s="154"/>
      <c r="KN79" s="154"/>
      <c r="KO79" s="154"/>
      <c r="KP79" s="154"/>
      <c r="KQ79" s="154"/>
      <c r="KR79" s="154"/>
      <c r="KS79" s="154"/>
      <c r="KT79" s="154"/>
      <c r="KU79" s="154"/>
      <c r="KV79" s="154">
        <f>データ!EP7</f>
        <v>36854273</v>
      </c>
      <c r="KW79" s="154"/>
      <c r="KX79" s="154"/>
      <c r="KY79" s="154"/>
      <c r="KZ79" s="154"/>
      <c r="LA79" s="154"/>
      <c r="LB79" s="154"/>
      <c r="LC79" s="154"/>
      <c r="LD79" s="154"/>
      <c r="LE79" s="154"/>
      <c r="LF79" s="154"/>
      <c r="LG79" s="154"/>
      <c r="LH79" s="154"/>
      <c r="LI79" s="154"/>
      <c r="LJ79" s="154"/>
      <c r="LK79" s="154"/>
      <c r="LL79" s="154"/>
      <c r="LM79" s="154"/>
      <c r="LN79" s="154"/>
      <c r="LO79" s="154">
        <f>データ!EQ7</f>
        <v>37078152</v>
      </c>
      <c r="LP79" s="154"/>
      <c r="LQ79" s="154"/>
      <c r="LR79" s="154"/>
      <c r="LS79" s="154"/>
      <c r="LT79" s="154"/>
      <c r="LU79" s="154"/>
      <c r="LV79" s="154"/>
      <c r="LW79" s="154"/>
      <c r="LX79" s="154"/>
      <c r="LY79" s="154"/>
      <c r="LZ79" s="154"/>
      <c r="MA79" s="154"/>
      <c r="MB79" s="154"/>
      <c r="MC79" s="154"/>
      <c r="MD79" s="154"/>
      <c r="ME79" s="154"/>
      <c r="MF79" s="154"/>
      <c r="MG79" s="154"/>
      <c r="MH79" s="154">
        <f>データ!ER7</f>
        <v>39027525</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52.6</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68</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36094355</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51QdqwSH81OxQ4KnRDpLu9w6/fXgULufVYZen64/CnAhT/tifl9eqBJonuGyvu0nldPZocLYZ1euDl4xGjsubw==" saltValue="hjM4wS0iE/xwFno3ivqjt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139</v>
      </c>
      <c r="AV5" s="64" t="s">
        <v>140</v>
      </c>
      <c r="AW5" s="64" t="s">
        <v>149</v>
      </c>
      <c r="AX5" s="64" t="s">
        <v>142</v>
      </c>
      <c r="AY5" s="64" t="s">
        <v>143</v>
      </c>
      <c r="AZ5" s="64" t="s">
        <v>144</v>
      </c>
      <c r="BA5" s="64" t="s">
        <v>145</v>
      </c>
      <c r="BB5" s="64" t="s">
        <v>146</v>
      </c>
      <c r="BC5" s="64" t="s">
        <v>147</v>
      </c>
      <c r="BD5" s="64" t="s">
        <v>137</v>
      </c>
      <c r="BE5" s="64" t="s">
        <v>138</v>
      </c>
      <c r="BF5" s="64" t="s">
        <v>139</v>
      </c>
      <c r="BG5" s="64" t="s">
        <v>150</v>
      </c>
      <c r="BH5" s="64" t="s">
        <v>141</v>
      </c>
      <c r="BI5" s="64" t="s">
        <v>142</v>
      </c>
      <c r="BJ5" s="64" t="s">
        <v>143</v>
      </c>
      <c r="BK5" s="64" t="s">
        <v>144</v>
      </c>
      <c r="BL5" s="64" t="s">
        <v>145</v>
      </c>
      <c r="BM5" s="64" t="s">
        <v>146</v>
      </c>
      <c r="BN5" s="64" t="s">
        <v>147</v>
      </c>
      <c r="BO5" s="64" t="s">
        <v>151</v>
      </c>
      <c r="BP5" s="64" t="s">
        <v>148</v>
      </c>
      <c r="BQ5" s="64" t="s">
        <v>152</v>
      </c>
      <c r="BR5" s="64" t="s">
        <v>140</v>
      </c>
      <c r="BS5" s="64" t="s">
        <v>149</v>
      </c>
      <c r="BT5" s="64" t="s">
        <v>142</v>
      </c>
      <c r="BU5" s="64" t="s">
        <v>143</v>
      </c>
      <c r="BV5" s="64" t="s">
        <v>144</v>
      </c>
      <c r="BW5" s="64" t="s">
        <v>145</v>
      </c>
      <c r="BX5" s="64" t="s">
        <v>146</v>
      </c>
      <c r="BY5" s="64" t="s">
        <v>147</v>
      </c>
      <c r="BZ5" s="64" t="s">
        <v>137</v>
      </c>
      <c r="CA5" s="64" t="s">
        <v>148</v>
      </c>
      <c r="CB5" s="64" t="s">
        <v>139</v>
      </c>
      <c r="CC5" s="64" t="s">
        <v>150</v>
      </c>
      <c r="CD5" s="64" t="s">
        <v>141</v>
      </c>
      <c r="CE5" s="64" t="s">
        <v>142</v>
      </c>
      <c r="CF5" s="64" t="s">
        <v>143</v>
      </c>
      <c r="CG5" s="64" t="s">
        <v>144</v>
      </c>
      <c r="CH5" s="64" t="s">
        <v>145</v>
      </c>
      <c r="CI5" s="64" t="s">
        <v>146</v>
      </c>
      <c r="CJ5" s="64" t="s">
        <v>147</v>
      </c>
      <c r="CK5" s="64" t="s">
        <v>137</v>
      </c>
      <c r="CL5" s="64" t="s">
        <v>138</v>
      </c>
      <c r="CM5" s="64" t="s">
        <v>139</v>
      </c>
      <c r="CN5" s="64" t="s">
        <v>150</v>
      </c>
      <c r="CO5" s="64" t="s">
        <v>141</v>
      </c>
      <c r="CP5" s="64" t="s">
        <v>142</v>
      </c>
      <c r="CQ5" s="64" t="s">
        <v>143</v>
      </c>
      <c r="CR5" s="64" t="s">
        <v>144</v>
      </c>
      <c r="CS5" s="64" t="s">
        <v>145</v>
      </c>
      <c r="CT5" s="64" t="s">
        <v>146</v>
      </c>
      <c r="CU5" s="64" t="s">
        <v>147</v>
      </c>
      <c r="CV5" s="64" t="s">
        <v>137</v>
      </c>
      <c r="CW5" s="64" t="s">
        <v>138</v>
      </c>
      <c r="CX5" s="64" t="s">
        <v>139</v>
      </c>
      <c r="CY5" s="64" t="s">
        <v>150</v>
      </c>
      <c r="CZ5" s="64" t="s">
        <v>141</v>
      </c>
      <c r="DA5" s="64" t="s">
        <v>142</v>
      </c>
      <c r="DB5" s="64" t="s">
        <v>143</v>
      </c>
      <c r="DC5" s="64" t="s">
        <v>144</v>
      </c>
      <c r="DD5" s="64" t="s">
        <v>145</v>
      </c>
      <c r="DE5" s="64" t="s">
        <v>146</v>
      </c>
      <c r="DF5" s="64" t="s">
        <v>147</v>
      </c>
      <c r="DG5" s="64" t="s">
        <v>137</v>
      </c>
      <c r="DH5" s="64" t="s">
        <v>148</v>
      </c>
      <c r="DI5" s="64" t="s">
        <v>152</v>
      </c>
      <c r="DJ5" s="64" t="s">
        <v>140</v>
      </c>
      <c r="DK5" s="64" t="s">
        <v>149</v>
      </c>
      <c r="DL5" s="64" t="s">
        <v>142</v>
      </c>
      <c r="DM5" s="64" t="s">
        <v>143</v>
      </c>
      <c r="DN5" s="64" t="s">
        <v>144</v>
      </c>
      <c r="DO5" s="64" t="s">
        <v>145</v>
      </c>
      <c r="DP5" s="64" t="s">
        <v>146</v>
      </c>
      <c r="DQ5" s="64" t="s">
        <v>147</v>
      </c>
      <c r="DR5" s="64" t="s">
        <v>137</v>
      </c>
      <c r="DS5" s="64" t="s">
        <v>138</v>
      </c>
      <c r="DT5" s="64" t="s">
        <v>139</v>
      </c>
      <c r="DU5" s="64" t="s">
        <v>150</v>
      </c>
      <c r="DV5" s="64" t="s">
        <v>149</v>
      </c>
      <c r="DW5" s="64" t="s">
        <v>142</v>
      </c>
      <c r="DX5" s="64" t="s">
        <v>143</v>
      </c>
      <c r="DY5" s="64" t="s">
        <v>144</v>
      </c>
      <c r="DZ5" s="64" t="s">
        <v>145</v>
      </c>
      <c r="EA5" s="64" t="s">
        <v>146</v>
      </c>
      <c r="EB5" s="64" t="s">
        <v>147</v>
      </c>
      <c r="EC5" s="64" t="s">
        <v>151</v>
      </c>
      <c r="ED5" s="64" t="s">
        <v>148</v>
      </c>
      <c r="EE5" s="64" t="s">
        <v>139</v>
      </c>
      <c r="EF5" s="64" t="s">
        <v>140</v>
      </c>
      <c r="EG5" s="64" t="s">
        <v>141</v>
      </c>
      <c r="EH5" s="64" t="s">
        <v>142</v>
      </c>
      <c r="EI5" s="64" t="s">
        <v>143</v>
      </c>
      <c r="EJ5" s="64" t="s">
        <v>144</v>
      </c>
      <c r="EK5" s="64" t="s">
        <v>145</v>
      </c>
      <c r="EL5" s="64" t="s">
        <v>146</v>
      </c>
      <c r="EM5" s="64" t="s">
        <v>153</v>
      </c>
      <c r="EN5" s="64" t="s">
        <v>137</v>
      </c>
      <c r="EO5" s="64" t="s">
        <v>138</v>
      </c>
      <c r="EP5" s="64" t="s">
        <v>152</v>
      </c>
      <c r="EQ5" s="64" t="s">
        <v>150</v>
      </c>
      <c r="ER5" s="64" t="s">
        <v>141</v>
      </c>
      <c r="ES5" s="64" t="s">
        <v>142</v>
      </c>
      <c r="ET5" s="64" t="s">
        <v>143</v>
      </c>
      <c r="EU5" s="64" t="s">
        <v>144</v>
      </c>
      <c r="EV5" s="64" t="s">
        <v>145</v>
      </c>
      <c r="EW5" s="64" t="s">
        <v>146</v>
      </c>
      <c r="EX5" s="64" t="s">
        <v>147</v>
      </c>
    </row>
    <row r="6" spans="1:154" s="69" customFormat="1">
      <c r="A6" s="50" t="s">
        <v>154</v>
      </c>
      <c r="B6" s="65">
        <f>B8</f>
        <v>2018</v>
      </c>
      <c r="C6" s="65">
        <f t="shared" ref="C6:M6" si="2">C8</f>
        <v>318345</v>
      </c>
      <c r="D6" s="65">
        <f t="shared" si="2"/>
        <v>46</v>
      </c>
      <c r="E6" s="65">
        <f t="shared" si="2"/>
        <v>6</v>
      </c>
      <c r="F6" s="65">
        <f t="shared" si="2"/>
        <v>0</v>
      </c>
      <c r="G6" s="65">
        <f t="shared" si="2"/>
        <v>1</v>
      </c>
      <c r="H6" s="157" t="str">
        <f>IF(H8&lt;&gt;I8,H8,"")&amp;IF(I8&lt;&gt;J8,I8,"")&amp;"　"&amp;J8</f>
        <v>鳥取県日野病院組合　日野病院</v>
      </c>
      <c r="I6" s="158"/>
      <c r="J6" s="159"/>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21</v>
      </c>
      <c r="R6" s="65" t="str">
        <f t="shared" si="3"/>
        <v>-</v>
      </c>
      <c r="S6" s="65" t="str">
        <f t="shared" si="3"/>
        <v>ド 透 訓</v>
      </c>
      <c r="T6" s="65" t="str">
        <f t="shared" si="3"/>
        <v>救 へ 輪</v>
      </c>
      <c r="U6" s="66" t="str">
        <f>U8</f>
        <v>-</v>
      </c>
      <c r="V6" s="66">
        <f>V8</f>
        <v>8247</v>
      </c>
      <c r="W6" s="65" t="str">
        <f>W8</f>
        <v>第１種該当</v>
      </c>
      <c r="X6" s="65" t="str">
        <f t="shared" si="3"/>
        <v>１０：１</v>
      </c>
      <c r="Y6" s="66">
        <f t="shared" si="3"/>
        <v>99</v>
      </c>
      <c r="Z6" s="66" t="str">
        <f t="shared" si="3"/>
        <v>-</v>
      </c>
      <c r="AA6" s="66" t="str">
        <f t="shared" si="3"/>
        <v>-</v>
      </c>
      <c r="AB6" s="66" t="str">
        <f t="shared" si="3"/>
        <v>-</v>
      </c>
      <c r="AC6" s="66" t="str">
        <f t="shared" si="3"/>
        <v>-</v>
      </c>
      <c r="AD6" s="66">
        <f t="shared" si="3"/>
        <v>99</v>
      </c>
      <c r="AE6" s="66">
        <f t="shared" si="3"/>
        <v>99</v>
      </c>
      <c r="AF6" s="66" t="str">
        <f t="shared" si="3"/>
        <v>-</v>
      </c>
      <c r="AG6" s="66">
        <f t="shared" si="3"/>
        <v>99</v>
      </c>
      <c r="AH6" s="67">
        <f>IF(AH8="-",NA(),AH8)</f>
        <v>103.4</v>
      </c>
      <c r="AI6" s="67">
        <f t="shared" ref="AI6:AQ6" si="4">IF(AI8="-",NA(),AI8)</f>
        <v>99.2</v>
      </c>
      <c r="AJ6" s="67">
        <f t="shared" si="4"/>
        <v>105.8</v>
      </c>
      <c r="AK6" s="67">
        <f t="shared" si="4"/>
        <v>107.7</v>
      </c>
      <c r="AL6" s="67">
        <f t="shared" si="4"/>
        <v>103.1</v>
      </c>
      <c r="AM6" s="67">
        <f t="shared" si="4"/>
        <v>98.5</v>
      </c>
      <c r="AN6" s="67">
        <f t="shared" si="4"/>
        <v>98</v>
      </c>
      <c r="AO6" s="67">
        <f t="shared" si="4"/>
        <v>98.4</v>
      </c>
      <c r="AP6" s="67">
        <f t="shared" si="4"/>
        <v>98.2</v>
      </c>
      <c r="AQ6" s="67">
        <f t="shared" si="4"/>
        <v>97.5</v>
      </c>
      <c r="AR6" s="67" t="str">
        <f>IF(AR8="-","【-】","【"&amp;SUBSTITUTE(TEXT(AR8,"#,##0.0"),"-","△")&amp;"】")</f>
        <v>【98.8】</v>
      </c>
      <c r="AS6" s="67">
        <f>IF(AS8="-",NA(),AS8)</f>
        <v>90.8</v>
      </c>
      <c r="AT6" s="67">
        <f t="shared" ref="AT6:BB6" si="5">IF(AT8="-",NA(),AT8)</f>
        <v>87.4</v>
      </c>
      <c r="AU6" s="67">
        <f t="shared" si="5"/>
        <v>90.6</v>
      </c>
      <c r="AV6" s="67">
        <f t="shared" si="5"/>
        <v>93.7</v>
      </c>
      <c r="AW6" s="67">
        <f t="shared" si="5"/>
        <v>88.5</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0</v>
      </c>
      <c r="BE6" s="67">
        <f t="shared" ref="BE6:BM6" si="6">IF(BE8="-",NA(),BE8)</f>
        <v>0</v>
      </c>
      <c r="BF6" s="67">
        <f t="shared" si="6"/>
        <v>0</v>
      </c>
      <c r="BG6" s="67">
        <f t="shared" si="6"/>
        <v>0</v>
      </c>
      <c r="BH6" s="67">
        <f t="shared" si="6"/>
        <v>0</v>
      </c>
      <c r="BI6" s="67">
        <f t="shared" si="6"/>
        <v>94.9</v>
      </c>
      <c r="BJ6" s="67">
        <f t="shared" si="6"/>
        <v>101.2</v>
      </c>
      <c r="BK6" s="67">
        <f t="shared" si="6"/>
        <v>107.2</v>
      </c>
      <c r="BL6" s="67">
        <f t="shared" si="6"/>
        <v>114.4</v>
      </c>
      <c r="BM6" s="67">
        <f t="shared" si="6"/>
        <v>117</v>
      </c>
      <c r="BN6" s="67" t="str">
        <f>IF(BN8="-","【-】","【"&amp;SUBSTITUTE(TEXT(BN8,"#,##0.0"),"-","△")&amp;"】")</f>
        <v>【64.1】</v>
      </c>
      <c r="BO6" s="67">
        <f>IF(BO8="-",NA(),BO8)</f>
        <v>70.2</v>
      </c>
      <c r="BP6" s="67">
        <f t="shared" ref="BP6:BX6" si="7">IF(BP8="-",NA(),BP8)</f>
        <v>72.099999999999994</v>
      </c>
      <c r="BQ6" s="67">
        <f t="shared" si="7"/>
        <v>80.900000000000006</v>
      </c>
      <c r="BR6" s="67">
        <f t="shared" si="7"/>
        <v>81.7</v>
      </c>
      <c r="BS6" s="67">
        <f t="shared" si="7"/>
        <v>79.900000000000006</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29619</v>
      </c>
      <c r="CA6" s="68">
        <f t="shared" ref="CA6:CI6" si="8">IF(CA8="-",NA(),CA8)</f>
        <v>29422</v>
      </c>
      <c r="CB6" s="68">
        <f t="shared" si="8"/>
        <v>30435</v>
      </c>
      <c r="CC6" s="68">
        <f t="shared" si="8"/>
        <v>31210</v>
      </c>
      <c r="CD6" s="68">
        <f t="shared" si="8"/>
        <v>30433</v>
      </c>
      <c r="CE6" s="68">
        <f t="shared" si="8"/>
        <v>23857</v>
      </c>
      <c r="CF6" s="68">
        <f t="shared" si="8"/>
        <v>24371</v>
      </c>
      <c r="CG6" s="68">
        <f t="shared" si="8"/>
        <v>24882</v>
      </c>
      <c r="CH6" s="68">
        <f t="shared" si="8"/>
        <v>25249</v>
      </c>
      <c r="CI6" s="68">
        <f t="shared" si="8"/>
        <v>25711</v>
      </c>
      <c r="CJ6" s="67" t="str">
        <f>IF(CJ8="-","【-】","【"&amp;SUBSTITUTE(TEXT(CJ8,"#,##0"),"-","△")&amp;"】")</f>
        <v>【52,412】</v>
      </c>
      <c r="CK6" s="68">
        <f>IF(CK8="-",NA(),CK8)</f>
        <v>8820</v>
      </c>
      <c r="CL6" s="68">
        <f t="shared" ref="CL6:CT6" si="9">IF(CL8="-",NA(),CL8)</f>
        <v>9052</v>
      </c>
      <c r="CM6" s="68">
        <f t="shared" si="9"/>
        <v>9381</v>
      </c>
      <c r="CN6" s="68">
        <f t="shared" si="9"/>
        <v>10106</v>
      </c>
      <c r="CO6" s="68">
        <f t="shared" si="9"/>
        <v>10034</v>
      </c>
      <c r="CP6" s="68">
        <f t="shared" si="9"/>
        <v>8471</v>
      </c>
      <c r="CQ6" s="68">
        <f t="shared" si="9"/>
        <v>8736</v>
      </c>
      <c r="CR6" s="68">
        <f t="shared" si="9"/>
        <v>8797</v>
      </c>
      <c r="CS6" s="68">
        <f t="shared" si="9"/>
        <v>8852</v>
      </c>
      <c r="CT6" s="68">
        <f t="shared" si="9"/>
        <v>9060</v>
      </c>
      <c r="CU6" s="67" t="str">
        <f>IF(CU8="-","【-】","【"&amp;SUBSTITUTE(TEXT(CU8,"#,##0"),"-","△")&amp;"】")</f>
        <v>【14,708】</v>
      </c>
      <c r="CV6" s="67">
        <f>IF(CV8="-",NA(),CV8)</f>
        <v>59.7</v>
      </c>
      <c r="CW6" s="67">
        <f t="shared" ref="CW6:DE6" si="10">IF(CW8="-",NA(),CW8)</f>
        <v>63.2</v>
      </c>
      <c r="CX6" s="67">
        <f t="shared" si="10"/>
        <v>60.2</v>
      </c>
      <c r="CY6" s="67">
        <f t="shared" si="10"/>
        <v>55.8</v>
      </c>
      <c r="CZ6" s="67">
        <f t="shared" si="10"/>
        <v>59.8</v>
      </c>
      <c r="DA6" s="67">
        <f t="shared" si="10"/>
        <v>67.5</v>
      </c>
      <c r="DB6" s="67">
        <f t="shared" si="10"/>
        <v>67.5</v>
      </c>
      <c r="DC6" s="67">
        <f t="shared" si="10"/>
        <v>69.5</v>
      </c>
      <c r="DD6" s="67">
        <f t="shared" si="10"/>
        <v>70.3</v>
      </c>
      <c r="DE6" s="67">
        <f t="shared" si="10"/>
        <v>71.099999999999994</v>
      </c>
      <c r="DF6" s="67" t="str">
        <f>IF(DF8="-","【-】","【"&amp;SUBSTITUTE(TEXT(DF8,"#,##0.0"),"-","△")&amp;"】")</f>
        <v>【54.8】</v>
      </c>
      <c r="DG6" s="67">
        <f>IF(DG8="-",NA(),DG8)</f>
        <v>15.2</v>
      </c>
      <c r="DH6" s="67">
        <f t="shared" ref="DH6:DP6" si="11">IF(DH8="-",NA(),DH8)</f>
        <v>16.100000000000001</v>
      </c>
      <c r="DI6" s="67">
        <f t="shared" si="11"/>
        <v>15.6</v>
      </c>
      <c r="DJ6" s="67">
        <f t="shared" si="11"/>
        <v>16.600000000000001</v>
      </c>
      <c r="DK6" s="67">
        <f t="shared" si="11"/>
        <v>15.8</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45.5</v>
      </c>
      <c r="DS6" s="67">
        <f t="shared" ref="DS6:EA6" si="12">IF(DS8="-",NA(),DS8)</f>
        <v>47.4</v>
      </c>
      <c r="DT6" s="67">
        <f t="shared" si="12"/>
        <v>50.8</v>
      </c>
      <c r="DU6" s="67">
        <f t="shared" si="12"/>
        <v>52.8</v>
      </c>
      <c r="DV6" s="67">
        <f t="shared" si="12"/>
        <v>51.2</v>
      </c>
      <c r="DW6" s="67">
        <f t="shared" si="12"/>
        <v>52.4</v>
      </c>
      <c r="DX6" s="67">
        <f t="shared" si="12"/>
        <v>52.6</v>
      </c>
      <c r="DY6" s="67">
        <f t="shared" si="12"/>
        <v>54.2</v>
      </c>
      <c r="DZ6" s="67">
        <f t="shared" si="12"/>
        <v>53.8</v>
      </c>
      <c r="EA6" s="67">
        <f t="shared" si="12"/>
        <v>56.1</v>
      </c>
      <c r="EB6" s="67" t="str">
        <f>IF(EB8="-","【-】","【"&amp;SUBSTITUTE(TEXT(EB8,"#,##0.0"),"-","△")&amp;"】")</f>
        <v>【52.5】</v>
      </c>
      <c r="EC6" s="67">
        <f>IF(EC8="-",NA(),EC8)</f>
        <v>64</v>
      </c>
      <c r="ED6" s="67">
        <f t="shared" ref="ED6:EL6" si="13">IF(ED8="-",NA(),ED8)</f>
        <v>65.400000000000006</v>
      </c>
      <c r="EE6" s="67">
        <f t="shared" si="13"/>
        <v>71.099999999999994</v>
      </c>
      <c r="EF6" s="67">
        <f t="shared" si="13"/>
        <v>71.900000000000006</v>
      </c>
      <c r="EG6" s="67">
        <f t="shared" si="13"/>
        <v>58.5</v>
      </c>
      <c r="EH6" s="67">
        <f t="shared" si="13"/>
        <v>68.900000000000006</v>
      </c>
      <c r="EI6" s="67">
        <f t="shared" si="13"/>
        <v>68</v>
      </c>
      <c r="EJ6" s="67">
        <f t="shared" si="13"/>
        <v>70</v>
      </c>
      <c r="EK6" s="67">
        <f t="shared" si="13"/>
        <v>71</v>
      </c>
      <c r="EL6" s="67">
        <f t="shared" si="13"/>
        <v>73.2</v>
      </c>
      <c r="EM6" s="67" t="str">
        <f>IF(EM8="-","【-】","【"&amp;SUBSTITUTE(TEXT(EM8,"#,##0.0"),"-","△")&amp;"】")</f>
        <v>【68.8】</v>
      </c>
      <c r="EN6" s="68">
        <f>IF(EN8="-",NA(),EN8)</f>
        <v>36712212</v>
      </c>
      <c r="EO6" s="68">
        <f t="shared" ref="EO6:EW6" si="14">IF(EO8="-",NA(),EO8)</f>
        <v>36711081</v>
      </c>
      <c r="EP6" s="68">
        <f t="shared" si="14"/>
        <v>36854273</v>
      </c>
      <c r="EQ6" s="68">
        <f t="shared" si="14"/>
        <v>37078152</v>
      </c>
      <c r="ER6" s="68">
        <f t="shared" si="14"/>
        <v>39027525</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155</v>
      </c>
      <c r="B7" s="65">
        <f t="shared" ref="B7:AG7" si="15">B8</f>
        <v>2018</v>
      </c>
      <c r="C7" s="65">
        <f t="shared" si="15"/>
        <v>318345</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21</v>
      </c>
      <c r="R7" s="65" t="str">
        <f t="shared" si="15"/>
        <v>-</v>
      </c>
      <c r="S7" s="65" t="str">
        <f t="shared" si="15"/>
        <v>ド 透 訓</v>
      </c>
      <c r="T7" s="65" t="str">
        <f t="shared" si="15"/>
        <v>救 へ 輪</v>
      </c>
      <c r="U7" s="66" t="str">
        <f>U8</f>
        <v>-</v>
      </c>
      <c r="V7" s="66">
        <f>V8</f>
        <v>8247</v>
      </c>
      <c r="W7" s="65" t="str">
        <f>W8</f>
        <v>第１種該当</v>
      </c>
      <c r="X7" s="65" t="str">
        <f t="shared" si="15"/>
        <v>１０：１</v>
      </c>
      <c r="Y7" s="66">
        <f t="shared" si="15"/>
        <v>99</v>
      </c>
      <c r="Z7" s="66" t="str">
        <f t="shared" si="15"/>
        <v>-</v>
      </c>
      <c r="AA7" s="66" t="str">
        <f t="shared" si="15"/>
        <v>-</v>
      </c>
      <c r="AB7" s="66" t="str">
        <f t="shared" si="15"/>
        <v>-</v>
      </c>
      <c r="AC7" s="66" t="str">
        <f t="shared" si="15"/>
        <v>-</v>
      </c>
      <c r="AD7" s="66">
        <f t="shared" si="15"/>
        <v>99</v>
      </c>
      <c r="AE7" s="66">
        <f t="shared" si="15"/>
        <v>99</v>
      </c>
      <c r="AF7" s="66" t="str">
        <f t="shared" si="15"/>
        <v>-</v>
      </c>
      <c r="AG7" s="66">
        <f t="shared" si="15"/>
        <v>99</v>
      </c>
      <c r="AH7" s="67">
        <f>AH8</f>
        <v>103.4</v>
      </c>
      <c r="AI7" s="67">
        <f t="shared" ref="AI7:AQ7" si="16">AI8</f>
        <v>99.2</v>
      </c>
      <c r="AJ7" s="67">
        <f t="shared" si="16"/>
        <v>105.8</v>
      </c>
      <c r="AK7" s="67">
        <f t="shared" si="16"/>
        <v>107.7</v>
      </c>
      <c r="AL7" s="67">
        <f t="shared" si="16"/>
        <v>103.1</v>
      </c>
      <c r="AM7" s="67">
        <f t="shared" si="16"/>
        <v>98.5</v>
      </c>
      <c r="AN7" s="67">
        <f t="shared" si="16"/>
        <v>98</v>
      </c>
      <c r="AO7" s="67">
        <f t="shared" si="16"/>
        <v>98.4</v>
      </c>
      <c r="AP7" s="67">
        <f t="shared" si="16"/>
        <v>98.2</v>
      </c>
      <c r="AQ7" s="67">
        <f t="shared" si="16"/>
        <v>97.5</v>
      </c>
      <c r="AR7" s="67"/>
      <c r="AS7" s="67">
        <f>AS8</f>
        <v>90.8</v>
      </c>
      <c r="AT7" s="67">
        <f t="shared" ref="AT7:BB7" si="17">AT8</f>
        <v>87.4</v>
      </c>
      <c r="AU7" s="67">
        <f t="shared" si="17"/>
        <v>90.6</v>
      </c>
      <c r="AV7" s="67">
        <f t="shared" si="17"/>
        <v>93.7</v>
      </c>
      <c r="AW7" s="67">
        <f t="shared" si="17"/>
        <v>88.5</v>
      </c>
      <c r="AX7" s="67">
        <f t="shared" si="17"/>
        <v>79.7</v>
      </c>
      <c r="AY7" s="67">
        <f t="shared" si="17"/>
        <v>79.599999999999994</v>
      </c>
      <c r="AZ7" s="67">
        <f t="shared" si="17"/>
        <v>77.900000000000006</v>
      </c>
      <c r="BA7" s="67">
        <f t="shared" si="17"/>
        <v>78.099999999999994</v>
      </c>
      <c r="BB7" s="67">
        <f t="shared" si="17"/>
        <v>77</v>
      </c>
      <c r="BC7" s="67"/>
      <c r="BD7" s="67">
        <f>BD8</f>
        <v>0</v>
      </c>
      <c r="BE7" s="67">
        <f t="shared" ref="BE7:BM7" si="18">BE8</f>
        <v>0</v>
      </c>
      <c r="BF7" s="67">
        <f t="shared" si="18"/>
        <v>0</v>
      </c>
      <c r="BG7" s="67">
        <f t="shared" si="18"/>
        <v>0</v>
      </c>
      <c r="BH7" s="67">
        <f t="shared" si="18"/>
        <v>0</v>
      </c>
      <c r="BI7" s="67">
        <f t="shared" si="18"/>
        <v>94.9</v>
      </c>
      <c r="BJ7" s="67">
        <f t="shared" si="18"/>
        <v>101.2</v>
      </c>
      <c r="BK7" s="67">
        <f t="shared" si="18"/>
        <v>107.2</v>
      </c>
      <c r="BL7" s="67">
        <f t="shared" si="18"/>
        <v>114.4</v>
      </c>
      <c r="BM7" s="67">
        <f t="shared" si="18"/>
        <v>117</v>
      </c>
      <c r="BN7" s="67"/>
      <c r="BO7" s="67">
        <f>BO8</f>
        <v>70.2</v>
      </c>
      <c r="BP7" s="67">
        <f t="shared" ref="BP7:BX7" si="19">BP8</f>
        <v>72.099999999999994</v>
      </c>
      <c r="BQ7" s="67">
        <f t="shared" si="19"/>
        <v>80.900000000000006</v>
      </c>
      <c r="BR7" s="67">
        <f t="shared" si="19"/>
        <v>81.7</v>
      </c>
      <c r="BS7" s="67">
        <f t="shared" si="19"/>
        <v>79.900000000000006</v>
      </c>
      <c r="BT7" s="67">
        <f t="shared" si="19"/>
        <v>67.400000000000006</v>
      </c>
      <c r="BU7" s="67">
        <f t="shared" si="19"/>
        <v>66.599999999999994</v>
      </c>
      <c r="BV7" s="67">
        <f t="shared" si="19"/>
        <v>66.8</v>
      </c>
      <c r="BW7" s="67">
        <f t="shared" si="19"/>
        <v>67.900000000000006</v>
      </c>
      <c r="BX7" s="67">
        <f t="shared" si="19"/>
        <v>66.900000000000006</v>
      </c>
      <c r="BY7" s="67"/>
      <c r="BZ7" s="68">
        <f>BZ8</f>
        <v>29619</v>
      </c>
      <c r="CA7" s="68">
        <f t="shared" ref="CA7:CI7" si="20">CA8</f>
        <v>29422</v>
      </c>
      <c r="CB7" s="68">
        <f t="shared" si="20"/>
        <v>30435</v>
      </c>
      <c r="CC7" s="68">
        <f t="shared" si="20"/>
        <v>31210</v>
      </c>
      <c r="CD7" s="68">
        <f t="shared" si="20"/>
        <v>30433</v>
      </c>
      <c r="CE7" s="68">
        <f t="shared" si="20"/>
        <v>23857</v>
      </c>
      <c r="CF7" s="68">
        <f t="shared" si="20"/>
        <v>24371</v>
      </c>
      <c r="CG7" s="68">
        <f t="shared" si="20"/>
        <v>24882</v>
      </c>
      <c r="CH7" s="68">
        <f t="shared" si="20"/>
        <v>25249</v>
      </c>
      <c r="CI7" s="68">
        <f t="shared" si="20"/>
        <v>25711</v>
      </c>
      <c r="CJ7" s="67"/>
      <c r="CK7" s="68">
        <f>CK8</f>
        <v>8820</v>
      </c>
      <c r="CL7" s="68">
        <f t="shared" ref="CL7:CT7" si="21">CL8</f>
        <v>9052</v>
      </c>
      <c r="CM7" s="68">
        <f t="shared" si="21"/>
        <v>9381</v>
      </c>
      <c r="CN7" s="68">
        <f t="shared" si="21"/>
        <v>10106</v>
      </c>
      <c r="CO7" s="68">
        <f t="shared" si="21"/>
        <v>10034</v>
      </c>
      <c r="CP7" s="68">
        <f t="shared" si="21"/>
        <v>8471</v>
      </c>
      <c r="CQ7" s="68">
        <f t="shared" si="21"/>
        <v>8736</v>
      </c>
      <c r="CR7" s="68">
        <f t="shared" si="21"/>
        <v>8797</v>
      </c>
      <c r="CS7" s="68">
        <f t="shared" si="21"/>
        <v>8852</v>
      </c>
      <c r="CT7" s="68">
        <f t="shared" si="21"/>
        <v>9060</v>
      </c>
      <c r="CU7" s="67"/>
      <c r="CV7" s="67">
        <f>CV8</f>
        <v>59.7</v>
      </c>
      <c r="CW7" s="67">
        <f t="shared" ref="CW7:DE7" si="22">CW8</f>
        <v>63.2</v>
      </c>
      <c r="CX7" s="67">
        <f t="shared" si="22"/>
        <v>60.2</v>
      </c>
      <c r="CY7" s="67">
        <f t="shared" si="22"/>
        <v>55.8</v>
      </c>
      <c r="CZ7" s="67">
        <f t="shared" si="22"/>
        <v>59.8</v>
      </c>
      <c r="DA7" s="67">
        <f t="shared" si="22"/>
        <v>67.5</v>
      </c>
      <c r="DB7" s="67">
        <f t="shared" si="22"/>
        <v>67.5</v>
      </c>
      <c r="DC7" s="67">
        <f t="shared" si="22"/>
        <v>69.5</v>
      </c>
      <c r="DD7" s="67">
        <f t="shared" si="22"/>
        <v>70.3</v>
      </c>
      <c r="DE7" s="67">
        <f t="shared" si="22"/>
        <v>71.099999999999994</v>
      </c>
      <c r="DF7" s="67"/>
      <c r="DG7" s="67">
        <f>DG8</f>
        <v>15.2</v>
      </c>
      <c r="DH7" s="67">
        <f t="shared" ref="DH7:DP7" si="23">DH8</f>
        <v>16.100000000000001</v>
      </c>
      <c r="DI7" s="67">
        <f t="shared" si="23"/>
        <v>15.6</v>
      </c>
      <c r="DJ7" s="67">
        <f t="shared" si="23"/>
        <v>16.600000000000001</v>
      </c>
      <c r="DK7" s="67">
        <f t="shared" si="23"/>
        <v>15.8</v>
      </c>
      <c r="DL7" s="67">
        <f t="shared" si="23"/>
        <v>17.899999999999999</v>
      </c>
      <c r="DM7" s="67">
        <f t="shared" si="23"/>
        <v>17.899999999999999</v>
      </c>
      <c r="DN7" s="67">
        <f t="shared" si="23"/>
        <v>17.399999999999999</v>
      </c>
      <c r="DO7" s="67">
        <f t="shared" si="23"/>
        <v>17</v>
      </c>
      <c r="DP7" s="67">
        <f t="shared" si="23"/>
        <v>16.5</v>
      </c>
      <c r="DQ7" s="67"/>
      <c r="DR7" s="67">
        <f>DR8</f>
        <v>45.5</v>
      </c>
      <c r="DS7" s="67">
        <f t="shared" ref="DS7:EA7" si="24">DS8</f>
        <v>47.4</v>
      </c>
      <c r="DT7" s="67">
        <f t="shared" si="24"/>
        <v>50.8</v>
      </c>
      <c r="DU7" s="67">
        <f t="shared" si="24"/>
        <v>52.8</v>
      </c>
      <c r="DV7" s="67">
        <f t="shared" si="24"/>
        <v>51.2</v>
      </c>
      <c r="DW7" s="67">
        <f t="shared" si="24"/>
        <v>52.4</v>
      </c>
      <c r="DX7" s="67">
        <f t="shared" si="24"/>
        <v>52.6</v>
      </c>
      <c r="DY7" s="67">
        <f t="shared" si="24"/>
        <v>54.2</v>
      </c>
      <c r="DZ7" s="67">
        <f t="shared" si="24"/>
        <v>53.8</v>
      </c>
      <c r="EA7" s="67">
        <f t="shared" si="24"/>
        <v>56.1</v>
      </c>
      <c r="EB7" s="67"/>
      <c r="EC7" s="67">
        <f>EC8</f>
        <v>64</v>
      </c>
      <c r="ED7" s="67">
        <f t="shared" ref="ED7:EL7" si="25">ED8</f>
        <v>65.400000000000006</v>
      </c>
      <c r="EE7" s="67">
        <f t="shared" si="25"/>
        <v>71.099999999999994</v>
      </c>
      <c r="EF7" s="67">
        <f t="shared" si="25"/>
        <v>71.900000000000006</v>
      </c>
      <c r="EG7" s="67">
        <f t="shared" si="25"/>
        <v>58.5</v>
      </c>
      <c r="EH7" s="67">
        <f t="shared" si="25"/>
        <v>68.900000000000006</v>
      </c>
      <c r="EI7" s="67">
        <f t="shared" si="25"/>
        <v>68</v>
      </c>
      <c r="EJ7" s="67">
        <f t="shared" si="25"/>
        <v>70</v>
      </c>
      <c r="EK7" s="67">
        <f t="shared" si="25"/>
        <v>71</v>
      </c>
      <c r="EL7" s="67">
        <f t="shared" si="25"/>
        <v>73.2</v>
      </c>
      <c r="EM7" s="67"/>
      <c r="EN7" s="68">
        <f>EN8</f>
        <v>36712212</v>
      </c>
      <c r="EO7" s="68">
        <f t="shared" ref="EO7:EW7" si="26">EO8</f>
        <v>36711081</v>
      </c>
      <c r="EP7" s="68">
        <f t="shared" si="26"/>
        <v>36854273</v>
      </c>
      <c r="EQ7" s="68">
        <f t="shared" si="26"/>
        <v>37078152</v>
      </c>
      <c r="ER7" s="68">
        <f t="shared" si="26"/>
        <v>39027525</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318345</v>
      </c>
      <c r="D8" s="70">
        <v>46</v>
      </c>
      <c r="E8" s="70">
        <v>6</v>
      </c>
      <c r="F8" s="70">
        <v>0</v>
      </c>
      <c r="G8" s="70">
        <v>1</v>
      </c>
      <c r="H8" s="70" t="s">
        <v>156</v>
      </c>
      <c r="I8" s="70" t="s">
        <v>157</v>
      </c>
      <c r="J8" s="70" t="s">
        <v>158</v>
      </c>
      <c r="K8" s="70" t="s">
        <v>159</v>
      </c>
      <c r="L8" s="70" t="s">
        <v>160</v>
      </c>
      <c r="M8" s="70" t="s">
        <v>161</v>
      </c>
      <c r="N8" s="70" t="s">
        <v>162</v>
      </c>
      <c r="O8" s="70" t="s">
        <v>163</v>
      </c>
      <c r="P8" s="70" t="s">
        <v>164</v>
      </c>
      <c r="Q8" s="71">
        <v>21</v>
      </c>
      <c r="R8" s="70" t="s">
        <v>38</v>
      </c>
      <c r="S8" s="70" t="s">
        <v>165</v>
      </c>
      <c r="T8" s="70" t="s">
        <v>166</v>
      </c>
      <c r="U8" s="71" t="s">
        <v>38</v>
      </c>
      <c r="V8" s="71">
        <v>8247</v>
      </c>
      <c r="W8" s="70" t="s">
        <v>167</v>
      </c>
      <c r="X8" s="72" t="s">
        <v>168</v>
      </c>
      <c r="Y8" s="71">
        <v>99</v>
      </c>
      <c r="Z8" s="71" t="s">
        <v>38</v>
      </c>
      <c r="AA8" s="71" t="s">
        <v>38</v>
      </c>
      <c r="AB8" s="71" t="s">
        <v>38</v>
      </c>
      <c r="AC8" s="71" t="s">
        <v>38</v>
      </c>
      <c r="AD8" s="71">
        <v>99</v>
      </c>
      <c r="AE8" s="71">
        <v>99</v>
      </c>
      <c r="AF8" s="71" t="s">
        <v>38</v>
      </c>
      <c r="AG8" s="71">
        <v>99</v>
      </c>
      <c r="AH8" s="73">
        <v>103.4</v>
      </c>
      <c r="AI8" s="73">
        <v>99.2</v>
      </c>
      <c r="AJ8" s="73">
        <v>105.8</v>
      </c>
      <c r="AK8" s="73">
        <v>107.7</v>
      </c>
      <c r="AL8" s="73">
        <v>103.1</v>
      </c>
      <c r="AM8" s="73">
        <v>98.5</v>
      </c>
      <c r="AN8" s="73">
        <v>98</v>
      </c>
      <c r="AO8" s="73">
        <v>98.4</v>
      </c>
      <c r="AP8" s="73">
        <v>98.2</v>
      </c>
      <c r="AQ8" s="73">
        <v>97.5</v>
      </c>
      <c r="AR8" s="73">
        <v>98.8</v>
      </c>
      <c r="AS8" s="73">
        <v>90.8</v>
      </c>
      <c r="AT8" s="73">
        <v>87.4</v>
      </c>
      <c r="AU8" s="73">
        <v>90.6</v>
      </c>
      <c r="AV8" s="73">
        <v>93.7</v>
      </c>
      <c r="AW8" s="73">
        <v>88.5</v>
      </c>
      <c r="AX8" s="73">
        <v>79.7</v>
      </c>
      <c r="AY8" s="73">
        <v>79.599999999999994</v>
      </c>
      <c r="AZ8" s="73">
        <v>77.900000000000006</v>
      </c>
      <c r="BA8" s="73">
        <v>78.099999999999994</v>
      </c>
      <c r="BB8" s="73">
        <v>77</v>
      </c>
      <c r="BC8" s="73">
        <v>89.7</v>
      </c>
      <c r="BD8" s="74">
        <v>0</v>
      </c>
      <c r="BE8" s="74">
        <v>0</v>
      </c>
      <c r="BF8" s="74">
        <v>0</v>
      </c>
      <c r="BG8" s="74">
        <v>0</v>
      </c>
      <c r="BH8" s="74">
        <v>0</v>
      </c>
      <c r="BI8" s="74">
        <v>94.9</v>
      </c>
      <c r="BJ8" s="74">
        <v>101.2</v>
      </c>
      <c r="BK8" s="74">
        <v>107.2</v>
      </c>
      <c r="BL8" s="74">
        <v>114.4</v>
      </c>
      <c r="BM8" s="74">
        <v>117</v>
      </c>
      <c r="BN8" s="74">
        <v>64.099999999999994</v>
      </c>
      <c r="BO8" s="73">
        <v>70.2</v>
      </c>
      <c r="BP8" s="73">
        <v>72.099999999999994</v>
      </c>
      <c r="BQ8" s="73">
        <v>80.900000000000006</v>
      </c>
      <c r="BR8" s="73">
        <v>81.7</v>
      </c>
      <c r="BS8" s="73">
        <v>79.900000000000006</v>
      </c>
      <c r="BT8" s="73">
        <v>67.400000000000006</v>
      </c>
      <c r="BU8" s="73">
        <v>66.599999999999994</v>
      </c>
      <c r="BV8" s="73">
        <v>66.8</v>
      </c>
      <c r="BW8" s="73">
        <v>67.900000000000006</v>
      </c>
      <c r="BX8" s="73">
        <v>66.900000000000006</v>
      </c>
      <c r="BY8" s="73">
        <v>74.900000000000006</v>
      </c>
      <c r="BZ8" s="74">
        <v>29619</v>
      </c>
      <c r="CA8" s="74">
        <v>29422</v>
      </c>
      <c r="CB8" s="74">
        <v>30435</v>
      </c>
      <c r="CC8" s="74">
        <v>31210</v>
      </c>
      <c r="CD8" s="74">
        <v>30433</v>
      </c>
      <c r="CE8" s="74">
        <v>23857</v>
      </c>
      <c r="CF8" s="74">
        <v>24371</v>
      </c>
      <c r="CG8" s="74">
        <v>24882</v>
      </c>
      <c r="CH8" s="74">
        <v>25249</v>
      </c>
      <c r="CI8" s="74">
        <v>25711</v>
      </c>
      <c r="CJ8" s="73">
        <v>52412</v>
      </c>
      <c r="CK8" s="74">
        <v>8820</v>
      </c>
      <c r="CL8" s="74">
        <v>9052</v>
      </c>
      <c r="CM8" s="74">
        <v>9381</v>
      </c>
      <c r="CN8" s="74">
        <v>10106</v>
      </c>
      <c r="CO8" s="74">
        <v>10034</v>
      </c>
      <c r="CP8" s="74">
        <v>8471</v>
      </c>
      <c r="CQ8" s="74">
        <v>8736</v>
      </c>
      <c r="CR8" s="74">
        <v>8797</v>
      </c>
      <c r="CS8" s="74">
        <v>8852</v>
      </c>
      <c r="CT8" s="74">
        <v>9060</v>
      </c>
      <c r="CU8" s="73">
        <v>14708</v>
      </c>
      <c r="CV8" s="74">
        <v>59.7</v>
      </c>
      <c r="CW8" s="74">
        <v>63.2</v>
      </c>
      <c r="CX8" s="74">
        <v>60.2</v>
      </c>
      <c r="CY8" s="74">
        <v>55.8</v>
      </c>
      <c r="CZ8" s="74">
        <v>59.8</v>
      </c>
      <c r="DA8" s="74">
        <v>67.5</v>
      </c>
      <c r="DB8" s="74">
        <v>67.5</v>
      </c>
      <c r="DC8" s="74">
        <v>69.5</v>
      </c>
      <c r="DD8" s="74">
        <v>70.3</v>
      </c>
      <c r="DE8" s="74">
        <v>71.099999999999994</v>
      </c>
      <c r="DF8" s="74">
        <v>54.8</v>
      </c>
      <c r="DG8" s="74">
        <v>15.2</v>
      </c>
      <c r="DH8" s="74">
        <v>16.100000000000001</v>
      </c>
      <c r="DI8" s="74">
        <v>15.6</v>
      </c>
      <c r="DJ8" s="74">
        <v>16.600000000000001</v>
      </c>
      <c r="DK8" s="74">
        <v>15.8</v>
      </c>
      <c r="DL8" s="74">
        <v>17.899999999999999</v>
      </c>
      <c r="DM8" s="74">
        <v>17.899999999999999</v>
      </c>
      <c r="DN8" s="74">
        <v>17.399999999999999</v>
      </c>
      <c r="DO8" s="74">
        <v>17</v>
      </c>
      <c r="DP8" s="74">
        <v>16.5</v>
      </c>
      <c r="DQ8" s="74">
        <v>24.3</v>
      </c>
      <c r="DR8" s="73">
        <v>45.5</v>
      </c>
      <c r="DS8" s="73">
        <v>47.4</v>
      </c>
      <c r="DT8" s="73">
        <v>50.8</v>
      </c>
      <c r="DU8" s="73">
        <v>52.8</v>
      </c>
      <c r="DV8" s="73">
        <v>51.2</v>
      </c>
      <c r="DW8" s="73">
        <v>52.4</v>
      </c>
      <c r="DX8" s="73">
        <v>52.6</v>
      </c>
      <c r="DY8" s="73">
        <v>54.2</v>
      </c>
      <c r="DZ8" s="73">
        <v>53.8</v>
      </c>
      <c r="EA8" s="73">
        <v>56.1</v>
      </c>
      <c r="EB8" s="73">
        <v>52.5</v>
      </c>
      <c r="EC8" s="73">
        <v>64</v>
      </c>
      <c r="ED8" s="73">
        <v>65.400000000000006</v>
      </c>
      <c r="EE8" s="73">
        <v>71.099999999999994</v>
      </c>
      <c r="EF8" s="73">
        <v>71.900000000000006</v>
      </c>
      <c r="EG8" s="73">
        <v>58.5</v>
      </c>
      <c r="EH8" s="73">
        <v>68.900000000000006</v>
      </c>
      <c r="EI8" s="73">
        <v>68</v>
      </c>
      <c r="EJ8" s="73">
        <v>70</v>
      </c>
      <c r="EK8" s="73">
        <v>71</v>
      </c>
      <c r="EL8" s="73">
        <v>73.2</v>
      </c>
      <c r="EM8" s="73">
        <v>68.8</v>
      </c>
      <c r="EN8" s="74">
        <v>36712212</v>
      </c>
      <c r="EO8" s="74">
        <v>36711081</v>
      </c>
      <c r="EP8" s="74">
        <v>36854273</v>
      </c>
      <c r="EQ8" s="74">
        <v>37078152</v>
      </c>
      <c r="ER8" s="74">
        <v>39027525</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dcterms:modified xsi:type="dcterms:W3CDTF">2020-02-10T00:07:08Z</dcterms:modified>
</cp:coreProperties>
</file>