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3_公営企業決算統計\03 経営比較分析表\R1年度\04_水道ほか\03_市町村回答\03_倉吉市\"/>
    </mc:Choice>
  </mc:AlternateContent>
  <workbookProtection workbookAlgorithmName="SHA-512" workbookHashValue="+CsPpGRRKB+DNyeJsSnmP2TvXPTRvGs+ADNOKPOEDaBvU3i5dPPZIwLcXP3+cnJJ1iKK/ogcXpAsScjYsaAeqQ==" workbookSaltValue="bxSCxEJQFBSLyZFQhelAc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AD10" i="4" s="1"/>
  <c r="Q6" i="5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W10" i="4"/>
  <c r="I10" i="4"/>
  <c r="BB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<sst xmlns="http://schemas.openxmlformats.org/spreadsheetml/2006/main" count="233" uniqueCount="114">
  <si>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</si>
  <si>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</si>
  <si>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</si>
  <si>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</si>
  <si>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</si>
  <si>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</si>
  <si>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</si>
  <si>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</si>
  <si>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</si>
  <si>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</si>
  <si>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</si>
  <si>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</si>
  <si>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</si>
  <si>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</si>
  <si>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</si>
  <si>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</si>
  <si>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</si>
  <si>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</si>
  <si>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</si>
  <si>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</si>
  <si>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</si>
  <si>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</si>
  <si>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</si>
  <si>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</si>
  <si>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</si>
  <si>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</si>
  <si>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</si>
  <si>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</si>
  <si>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</si>
  <si>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</si>
  <si>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</si>
  <si>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</si>
  <si>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</si>
  <si>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</si>
  <si>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</si>
  <si>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</si>
  <si>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</si>
  <si>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</si>
  <si>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</si>
  <si>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</si>
  <si>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</si>
  <si>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</si>
  <si>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</si>
  <si>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</si>
  <si>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</si>
  <si>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</si>
  <si>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</si>
  <si>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</si>
  <si>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</si>
  <si>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</si>
  <si>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</si>
  <si>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</si>
  <si>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</si>
  <si>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</si>
  <si>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</si>
  <si>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</si>
  <si>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</si>
  <si>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</si>
  <si>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</si>
  <si>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</si>
  <si>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</si>
  <si>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</si>
  <si>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</si>
  <si>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</si>
  <si>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</si>
  <si>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</si>
  <si>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</si>
  <si>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</si>
  <si>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</si>
  <si>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</si>
  <si>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</si>
  <si>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</si>
  <si>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</si>
  <si>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</si>
  <si>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</si>
  <si>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</si>
  <si>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</si>
  <si>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</si>
  <si>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</si>
  <si>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</si>
  <si>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</si>
  <si>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</si>
  <si>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</si>
  <si>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</si>
  <si>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</si>
  <si>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</si>
  <si>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</si>
  <si>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</si>
  <si>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</si>
  <si>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</si>
  <si>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</si>
  <si>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</si>
  <si>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</si>
  <si>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</si>
  <si>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</si>
  <si>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</si>
  <si>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</si>
  <si>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</si>
  <si>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倉吉市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</si>
  <si>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</si>
  <si>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</si>
  <si>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</si>
  <si>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</si>
  <si>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</si>
  <si>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</si>
  <si>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</si>
  <si>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</si>
  <si>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</si>
  <si>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</si>
  <si>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</si>
  <si>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</si>
  <si>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これまで、管渠破損の際には細かな補修で対応してきていたが、昭和後半に整備した管渠が間もなく耐用年数を迎えるため、計画的な更新事業の検討が必要である。
　管渠更新にあたっては、現在作成中の固定資産台帳や、ストックマネジメント計画も活用し、優先順位をつけて行うこととする。</t>
    <rPh sb="6" eb="8">
      <t>カンキョ</t>
    </rPh>
    <rPh sb="8" eb="10">
      <t>ハソン</t>
    </rPh>
    <rPh sb="11" eb="12">
      <t>サイ</t>
    </rPh>
    <rPh sb="14" eb="15">
      <t>コマ</t>
    </rPh>
    <rPh sb="17" eb="19">
      <t>ホシュウ</t>
    </rPh>
    <rPh sb="20" eb="22">
      <t>タイオウ</t>
    </rPh>
    <rPh sb="112" eb="114">
      <t>ケイカク</t>
    </rPh>
    <rPh sb="119" eb="121">
      <t>ユウセン</t>
    </rPh>
    <rPh sb="121" eb="123">
      <t>ジュンイ</t>
    </rPh>
    <rPh sb="127" eb="128">
      <t>オコナ</t>
    </rPh>
    <phoneticPr fontId="16"/>
  </si>
  <si>
    <t xml:space="preserve">　現在は経費回収率90％と、他団体よりも高い水準にある。令和元年10月に行った使用料改定により、一定期間はこの水準を維持できると思われるが、期間経過後は人口減による使用料収入の減が見込まれる。
　今後の施設更新が過度な投資とならないよう、現在策定中であるストックマネジメント計画を活用する等、十分に検討するとともに、維持管理経費の削減に努める。
</t>
    <rPh sb="1" eb="3">
      <t>ゲンザイ</t>
    </rPh>
    <rPh sb="4" eb="6">
      <t>ケイヒ</t>
    </rPh>
    <rPh sb="6" eb="8">
      <t>カイシュウ</t>
    </rPh>
    <rPh sb="8" eb="9">
      <t>リツ</t>
    </rPh>
    <rPh sb="14" eb="15">
      <t>タ</t>
    </rPh>
    <rPh sb="15" eb="17">
      <t>ダンタイ</t>
    </rPh>
    <rPh sb="20" eb="21">
      <t>タカ</t>
    </rPh>
    <rPh sb="22" eb="24">
      <t>スイジュン</t>
    </rPh>
    <rPh sb="28" eb="29">
      <t>レイ</t>
    </rPh>
    <rPh sb="29" eb="30">
      <t>ワ</t>
    </rPh>
    <rPh sb="30" eb="32">
      <t>ガンネン</t>
    </rPh>
    <rPh sb="34" eb="35">
      <t>ツキ</t>
    </rPh>
    <rPh sb="36" eb="37">
      <t>オコナ</t>
    </rPh>
    <rPh sb="39" eb="42">
      <t>シヨウリョウ</t>
    </rPh>
    <rPh sb="42" eb="44">
      <t>カイテイ</t>
    </rPh>
    <rPh sb="48" eb="50">
      <t>イッテイ</t>
    </rPh>
    <rPh sb="50" eb="52">
      <t>キカン</t>
    </rPh>
    <rPh sb="55" eb="57">
      <t>スイジュン</t>
    </rPh>
    <rPh sb="58" eb="60">
      <t>イジ</t>
    </rPh>
    <rPh sb="64" eb="65">
      <t>オモ</t>
    </rPh>
    <rPh sb="70" eb="72">
      <t>キカン</t>
    </rPh>
    <rPh sb="72" eb="74">
      <t>ケイカ</t>
    </rPh>
    <rPh sb="74" eb="75">
      <t>ゴ</t>
    </rPh>
    <rPh sb="76" eb="78">
      <t>ジンコウ</t>
    </rPh>
    <rPh sb="78" eb="79">
      <t>ゲン</t>
    </rPh>
    <rPh sb="82" eb="85">
      <t>シヨウリョウ</t>
    </rPh>
    <rPh sb="85" eb="87">
      <t>シュウニュウ</t>
    </rPh>
    <rPh sb="88" eb="89">
      <t>ゲン</t>
    </rPh>
    <rPh sb="90" eb="92">
      <t>ミコ</t>
    </rPh>
    <rPh sb="98" eb="100">
      <t>コンゴ</t>
    </rPh>
    <rPh sb="101" eb="103">
      <t>シセツ</t>
    </rPh>
    <rPh sb="103" eb="105">
      <t>コウシン</t>
    </rPh>
    <rPh sb="119" eb="121">
      <t>ゲンザイ</t>
    </rPh>
    <rPh sb="121" eb="124">
      <t>サクテイチュウ</t>
    </rPh>
    <rPh sb="137" eb="139">
      <t>ケイカク</t>
    </rPh>
    <rPh sb="140" eb="142">
      <t>カツヨウ</t>
    </rPh>
    <rPh sb="144" eb="145">
      <t>ナド</t>
    </rPh>
    <phoneticPr fontId="16"/>
  </si>
  <si>
    <t>【収益的収支比率】
　主に企業債元利償還金の減に伴い、比率が改善した。元利償還金は今後も逓減を見込むが、併せて使用料収入の確保、維持管理業務の見直し等による費用の減を図るなど、経費回収率の改善に取り組む必要がある。
【企業債残高対事業規模比率】
　毎年度の企業債借入額は償還額を超えないこととしているため、今後も地方債残高は逓減を見込む。
　類似団体よりも比率は低いが、管渠更新時期を間もなく迎えるため、緊急性等を考慮し、過剰投資とならないよう検討が必要。
【汚水処理原価・経費回収率】
　近年、汚水処理原価は元利償還額の減少に伴い減少傾向にある。平成29年度は特別な支出があったことから処理原価が増加に転じたが、概ね元の水準となった。　
　また、令和元年10月に使用料の改定を行ったことから、次年度の経費回収率においては、一定の改善が図られるものと思われる。</t>
    <rPh sb="13" eb="15">
      <t>キギョウ</t>
    </rPh>
    <rPh sb="35" eb="37">
      <t>ガンリ</t>
    </rPh>
    <rPh sb="37" eb="39">
      <t>ショウカン</t>
    </rPh>
    <rPh sb="47" eb="49">
      <t>ミコ</t>
    </rPh>
    <rPh sb="52" eb="53">
      <t>アワ</t>
    </rPh>
    <rPh sb="55" eb="58">
      <t>シヨウリョウ</t>
    </rPh>
    <rPh sb="58" eb="60">
      <t>シュウニュウ</t>
    </rPh>
    <rPh sb="61" eb="63">
      <t>カクホ</t>
    </rPh>
    <rPh sb="64" eb="66">
      <t>イジ</t>
    </rPh>
    <rPh sb="66" eb="68">
      <t>カンリ</t>
    </rPh>
    <rPh sb="68" eb="70">
      <t>ギョウム</t>
    </rPh>
    <rPh sb="71" eb="73">
      <t>ミナオ</t>
    </rPh>
    <rPh sb="74" eb="75">
      <t>トウ</t>
    </rPh>
    <rPh sb="78" eb="80">
      <t>ヒヨウ</t>
    </rPh>
    <rPh sb="81" eb="82">
      <t>ゲン</t>
    </rPh>
    <rPh sb="83" eb="84">
      <t>ハカ</t>
    </rPh>
    <rPh sb="88" eb="90">
      <t>ケイヒ</t>
    </rPh>
    <rPh sb="90" eb="92">
      <t>カイシュウ</t>
    </rPh>
    <rPh sb="92" eb="93">
      <t>リツ</t>
    </rPh>
    <rPh sb="94" eb="96">
      <t>カイゼン</t>
    </rPh>
    <rPh sb="97" eb="98">
      <t>ト</t>
    </rPh>
    <rPh sb="99" eb="100">
      <t>ク</t>
    </rPh>
    <rPh sb="101" eb="103">
      <t>ヒツヨウ</t>
    </rPh>
    <rPh sb="153" eb="155">
      <t>コンゴ</t>
    </rPh>
    <rPh sb="156" eb="159">
      <t>チホウサイ</t>
    </rPh>
    <rPh sb="159" eb="161">
      <t>ザンダカ</t>
    </rPh>
    <rPh sb="162" eb="164">
      <t>テイゲン</t>
    </rPh>
    <rPh sb="165" eb="167">
      <t>ミコ</t>
    </rPh>
    <rPh sb="181" eb="182">
      <t>ヒク</t>
    </rPh>
    <rPh sb="225" eb="227">
      <t>ヒツヨウ</t>
    </rPh>
    <rPh sb="237" eb="239">
      <t>ケイヒ</t>
    </rPh>
    <rPh sb="239" eb="241">
      <t>カイシュウ</t>
    </rPh>
    <rPh sb="241" eb="242">
      <t>リツ</t>
    </rPh>
    <rPh sb="245" eb="247">
      <t>キンネン</t>
    </rPh>
    <rPh sb="248" eb="250">
      <t>オスイ</t>
    </rPh>
    <rPh sb="250" eb="252">
      <t>ショリ</t>
    </rPh>
    <rPh sb="252" eb="254">
      <t>ゲンカ</t>
    </rPh>
    <rPh sb="266" eb="267">
      <t>ゲン</t>
    </rPh>
    <rPh sb="267" eb="268">
      <t>ショウ</t>
    </rPh>
    <rPh sb="268" eb="270">
      <t>ケイコウ</t>
    </rPh>
    <rPh sb="274" eb="276">
      <t>ヘイセイ</t>
    </rPh>
    <rPh sb="278" eb="280">
      <t>ネンド</t>
    </rPh>
    <rPh sb="281" eb="283">
      <t>トクベツ</t>
    </rPh>
    <rPh sb="284" eb="286">
      <t>シシュツ</t>
    </rPh>
    <rPh sb="294" eb="296">
      <t>ショリ</t>
    </rPh>
    <rPh sb="296" eb="298">
      <t>ゲンカ</t>
    </rPh>
    <rPh sb="299" eb="301">
      <t>ゾウカ</t>
    </rPh>
    <rPh sb="302" eb="303">
      <t>テン</t>
    </rPh>
    <rPh sb="307" eb="308">
      <t>オオム</t>
    </rPh>
    <rPh sb="309" eb="310">
      <t>モト</t>
    </rPh>
    <rPh sb="311" eb="313">
      <t>スイジュン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</si>
</sst>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5" fillId="0" borderId="6" xfId="2" applyFont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15" fillId="0" borderId="7" xfId="2" applyFont="1" applyBorder="1" applyAlignment="1" applyProtection="1">
      <alignment horizontal="left" vertical="top" wrapText="1"/>
      <protection locked="0"/>
    </xf>
    <xf numFmtId="0" fontId="15" fillId="0" borderId="8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B7-4F41-AE8D-8F84B2240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950784"/>
        <c:axId val="292953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B7-4F41-AE8D-8F84B2240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950784"/>
        <c:axId val="292953528"/>
      </c:lineChart>
      <c:dateAx>
        <c:axId val="29295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953528"/>
        <c:crosses val="autoZero"/>
        <c:auto val="1"/>
        <c:lblOffset val="100"/>
        <c:baseTimeUnit val="years"/>
      </c:dateAx>
      <c:valAx>
        <c:axId val="292953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95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39-455A-96CA-B195E7AA6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184376"/>
        <c:axId val="38818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39-455A-96CA-B195E7AA6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184376"/>
        <c:axId val="388187904"/>
      </c:lineChart>
      <c:dateAx>
        <c:axId val="388184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8187904"/>
        <c:crosses val="autoZero"/>
        <c:auto val="1"/>
        <c:lblOffset val="100"/>
        <c:baseTimeUnit val="years"/>
      </c:dateAx>
      <c:valAx>
        <c:axId val="38818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8184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79.94</c:v>
                </c:pt>
                <c:pt idx="1">
                  <c:v>76.81</c:v>
                </c:pt>
                <c:pt idx="2">
                  <c:v>76.709999999999994</c:v>
                </c:pt>
                <c:pt idx="3">
                  <c:v>74.69</c:v>
                </c:pt>
                <c:pt idx="4">
                  <c:v>92.71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D2-490C-B7EE-B76A9DCDB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188688"/>
        <c:axId val="38818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D2-490C-B7EE-B76A9DCDB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188688"/>
        <c:axId val="388181632"/>
      </c:lineChart>
      <c:dateAx>
        <c:axId val="388188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8181632"/>
        <c:crosses val="autoZero"/>
        <c:auto val="1"/>
        <c:lblOffset val="100"/>
        <c:baseTimeUnit val="years"/>
      </c:dateAx>
      <c:valAx>
        <c:axId val="38818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8188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69.14</c:v>
                </c:pt>
                <c:pt idx="1">
                  <c:v>70.7</c:v>
                </c:pt>
                <c:pt idx="2">
                  <c:v>74.150000000000006</c:v>
                </c:pt>
                <c:pt idx="3">
                  <c:v>77.53</c:v>
                </c:pt>
                <c:pt idx="4">
                  <c:v>80.760000000000005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27-4260-A73B-491110CEC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954312"/>
        <c:axId val="29295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27-4260-A73B-491110CEC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954312"/>
        <c:axId val="292954704"/>
      </c:lineChart>
      <c:dateAx>
        <c:axId val="292954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954704"/>
        <c:crosses val="autoZero"/>
        <c:auto val="1"/>
        <c:lblOffset val="100"/>
        <c:baseTimeUnit val="years"/>
      </c:dateAx>
      <c:valAx>
        <c:axId val="29295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954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1A-40A8-911D-471D70B3E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951960"/>
        <c:axId val="292948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1A-40A8-911D-471D70B3E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951960"/>
        <c:axId val="292948824"/>
      </c:lineChart>
      <c:dateAx>
        <c:axId val="292951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948824"/>
        <c:crosses val="autoZero"/>
        <c:auto val="1"/>
        <c:lblOffset val="100"/>
        <c:baseTimeUnit val="years"/>
      </c:dateAx>
      <c:valAx>
        <c:axId val="292948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951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9B-45FF-BB6F-2BB24D191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952352"/>
        <c:axId val="292953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9B-45FF-BB6F-2BB24D191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952352"/>
        <c:axId val="292953136"/>
      </c:lineChart>
      <c:dateAx>
        <c:axId val="29295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953136"/>
        <c:crosses val="autoZero"/>
        <c:auto val="1"/>
        <c:lblOffset val="100"/>
        <c:baseTimeUnit val="years"/>
      </c:dateAx>
      <c:valAx>
        <c:axId val="292953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95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F5-4127-B60E-28893FC90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864216"/>
        <c:axId val="293863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F5-4127-B60E-28893FC90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864216"/>
        <c:axId val="293863040"/>
      </c:lineChart>
      <c:dateAx>
        <c:axId val="293864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863040"/>
        <c:crosses val="autoZero"/>
        <c:auto val="1"/>
        <c:lblOffset val="100"/>
        <c:baseTimeUnit val="years"/>
      </c:dateAx>
      <c:valAx>
        <c:axId val="293863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864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DA-47A3-8A73-C66972A4B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862256"/>
        <c:axId val="29386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DA-47A3-8A73-C66972A4B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862256"/>
        <c:axId val="293865392"/>
      </c:lineChart>
      <c:dateAx>
        <c:axId val="29386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865392"/>
        <c:crosses val="autoZero"/>
        <c:auto val="1"/>
        <c:lblOffset val="100"/>
        <c:baseTimeUnit val="years"/>
      </c:dateAx>
      <c:valAx>
        <c:axId val="29386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86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1025.45</c:v>
                </c:pt>
                <c:pt idx="1">
                  <c:v>942.64</c:v>
                </c:pt>
                <c:pt idx="2">
                  <c:v>816.1</c:v>
                </c:pt>
                <c:pt idx="3">
                  <c:v>786.14</c:v>
                </c:pt>
                <c:pt idx="4">
                  <c:v>786.33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AD-43EA-BEAB-8500D701D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863432"/>
        <c:axId val="293866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AD-43EA-BEAB-8500D701D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863432"/>
        <c:axId val="293866568"/>
      </c:lineChart>
      <c:dateAx>
        <c:axId val="293863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866568"/>
        <c:crosses val="autoZero"/>
        <c:auto val="1"/>
        <c:lblOffset val="100"/>
        <c:baseTimeUnit val="years"/>
      </c:dateAx>
      <c:valAx>
        <c:axId val="293866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863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91.72</c:v>
                </c:pt>
                <c:pt idx="1">
                  <c:v>92.05</c:v>
                </c:pt>
                <c:pt idx="2">
                  <c:v>91.43</c:v>
                </c:pt>
                <c:pt idx="3">
                  <c:v>90.15</c:v>
                </c:pt>
                <c:pt idx="4">
                  <c:v>92.21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FEE-4367-8AE3-6BFB71EA0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859904"/>
        <c:axId val="29385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EE-4367-8AE3-6BFB71EA0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859904"/>
        <c:axId val="293859120"/>
      </c:lineChart>
      <c:dateAx>
        <c:axId val="293859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859120"/>
        <c:crosses val="autoZero"/>
        <c:auto val="1"/>
        <c:lblOffset val="100"/>
        <c:baseTimeUnit val="years"/>
      </c:dateAx>
      <c:valAx>
        <c:axId val="29385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859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220.85</c:v>
                </c:pt>
                <c:pt idx="1">
                  <c:v>219.07</c:v>
                </c:pt>
                <c:pt idx="2">
                  <c:v>217.81</c:v>
                </c:pt>
                <c:pt idx="3">
                  <c:v>224.69</c:v>
                </c:pt>
                <c:pt idx="4">
                  <c:v>221.22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B8-45D4-ABCE-01E9AAAEF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185160"/>
        <c:axId val="38818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244.29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B8-45D4-ABCE-01E9AAAEF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185160"/>
        <c:axId val="388183984"/>
      </c:lineChart>
      <c:dateAx>
        <c:axId val="388185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88183984"/>
        <c:crosses val="autoZero"/>
        <c:auto val="1"/>
        <c:lblOffset val="100"/>
        <c:baseTimeUnit val="years"/>
      </c:dateAx>
      <c:valAx>
        <c:axId val="388183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88185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90" zoomScaleNormal="90" workbookViewId="0">
      <selection activeCell="D12" sqref="D1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0" t="str">
        <f>データ!H6</f>
        <v>鳥取県　倉吉市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0" t="s">
        <v>1</v>
      </c>
      <c r="C7" s="70"/>
      <c r="D7" s="70"/>
      <c r="E7" s="70"/>
      <c r="F7" s="70"/>
      <c r="G7" s="70"/>
      <c r="H7" s="70"/>
      <c r="I7" s="70" t="s">
        <v>2</v>
      </c>
      <c r="J7" s="70"/>
      <c r="K7" s="70"/>
      <c r="L7" s="70"/>
      <c r="M7" s="70"/>
      <c r="N7" s="70"/>
      <c r="O7" s="70"/>
      <c r="P7" s="70" t="s">
        <v>3</v>
      </c>
      <c r="Q7" s="70"/>
      <c r="R7" s="70"/>
      <c r="S7" s="70"/>
      <c r="T7" s="70"/>
      <c r="U7" s="70"/>
      <c r="V7" s="70"/>
      <c r="W7" s="70" t="s">
        <v>4</v>
      </c>
      <c r="X7" s="70"/>
      <c r="Y7" s="70"/>
      <c r="Z7" s="70"/>
      <c r="AA7" s="70"/>
      <c r="AB7" s="70"/>
      <c r="AC7" s="70"/>
      <c r="AD7" s="70" t="s">
        <v>5</v>
      </c>
      <c r="AE7" s="70"/>
      <c r="AF7" s="70"/>
      <c r="AG7" s="70"/>
      <c r="AH7" s="70"/>
      <c r="AI7" s="70"/>
      <c r="AJ7" s="70"/>
      <c r="AK7" s="3"/>
      <c r="AL7" s="70" t="s">
        <v>6</v>
      </c>
      <c r="AM7" s="70"/>
      <c r="AN7" s="70"/>
      <c r="AO7" s="70"/>
      <c r="AP7" s="70"/>
      <c r="AQ7" s="70"/>
      <c r="AR7" s="70"/>
      <c r="AS7" s="70"/>
      <c r="AT7" s="70" t="s">
        <v>7</v>
      </c>
      <c r="AU7" s="70"/>
      <c r="AV7" s="70"/>
      <c r="AW7" s="70"/>
      <c r="AX7" s="70"/>
      <c r="AY7" s="70"/>
      <c r="AZ7" s="70"/>
      <c r="BA7" s="70"/>
      <c r="BB7" s="70" t="s">
        <v>8</v>
      </c>
      <c r="BC7" s="70"/>
      <c r="BD7" s="70"/>
      <c r="BE7" s="70"/>
      <c r="BF7" s="70"/>
      <c r="BG7" s="70"/>
      <c r="BH7" s="70"/>
      <c r="BI7" s="70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7" t="str">
        <f>データ!I6</f>
        <v>法非適用</v>
      </c>
      <c r="C8" s="77"/>
      <c r="D8" s="77"/>
      <c r="E8" s="77"/>
      <c r="F8" s="77"/>
      <c r="G8" s="77"/>
      <c r="H8" s="77"/>
      <c r="I8" s="77" t="str">
        <f>データ!J6</f>
        <v>下水道事業</v>
      </c>
      <c r="J8" s="77"/>
      <c r="K8" s="77"/>
      <c r="L8" s="77"/>
      <c r="M8" s="77"/>
      <c r="N8" s="77"/>
      <c r="O8" s="77"/>
      <c r="P8" s="77" t="str">
        <f>データ!K6</f>
        <v>特定環境保全公共下水道</v>
      </c>
      <c r="Q8" s="77"/>
      <c r="R8" s="77"/>
      <c r="S8" s="77"/>
      <c r="T8" s="77"/>
      <c r="U8" s="77"/>
      <c r="V8" s="77"/>
      <c r="W8" s="77" t="str">
        <f>データ!L6</f>
        <v>D2</v>
      </c>
      <c r="X8" s="77"/>
      <c r="Y8" s="77"/>
      <c r="Z8" s="77"/>
      <c r="AA8" s="77"/>
      <c r="AB8" s="77"/>
      <c r="AC8" s="77"/>
      <c r="AD8" s="78" t="str">
        <f>データ!$M$6</f>
        <v>非設置</v>
      </c>
      <c r="AE8" s="78"/>
      <c r="AF8" s="78"/>
      <c r="AG8" s="78"/>
      <c r="AH8" s="78"/>
      <c r="AI8" s="78"/>
      <c r="AJ8" s="78"/>
      <c r="AK8" s="3"/>
      <c r="AL8" s="74">
        <f>データ!S6</f>
        <v>47257</v>
      </c>
      <c r="AM8" s="74"/>
      <c r="AN8" s="74"/>
      <c r="AO8" s="74"/>
      <c r="AP8" s="74"/>
      <c r="AQ8" s="74"/>
      <c r="AR8" s="74"/>
      <c r="AS8" s="74"/>
      <c r="AT8" s="73">
        <f>データ!T6</f>
        <v>272.06</v>
      </c>
      <c r="AU8" s="73"/>
      <c r="AV8" s="73"/>
      <c r="AW8" s="73"/>
      <c r="AX8" s="73"/>
      <c r="AY8" s="73"/>
      <c r="AZ8" s="73"/>
      <c r="BA8" s="73"/>
      <c r="BB8" s="73">
        <f>データ!U6</f>
        <v>173.7</v>
      </c>
      <c r="BC8" s="73"/>
      <c r="BD8" s="73"/>
      <c r="BE8" s="73"/>
      <c r="BF8" s="73"/>
      <c r="BG8" s="73"/>
      <c r="BH8" s="73"/>
      <c r="BI8" s="73"/>
      <c r="BJ8" s="3"/>
      <c r="BK8" s="3"/>
      <c r="BL8" s="75" t="s">
        <v>10</v>
      </c>
      <c r="BM8" s="7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0" t="s">
        <v>12</v>
      </c>
      <c r="C9" s="70"/>
      <c r="D9" s="70"/>
      <c r="E9" s="70"/>
      <c r="F9" s="70"/>
      <c r="G9" s="70"/>
      <c r="H9" s="70"/>
      <c r="I9" s="70" t="s">
        <v>13</v>
      </c>
      <c r="J9" s="70"/>
      <c r="K9" s="70"/>
      <c r="L9" s="70"/>
      <c r="M9" s="70"/>
      <c r="N9" s="70"/>
      <c r="O9" s="70"/>
      <c r="P9" s="70" t="s">
        <v>14</v>
      </c>
      <c r="Q9" s="70"/>
      <c r="R9" s="70"/>
      <c r="S9" s="70"/>
      <c r="T9" s="70"/>
      <c r="U9" s="70"/>
      <c r="V9" s="70"/>
      <c r="W9" s="70" t="s">
        <v>15</v>
      </c>
      <c r="X9" s="70"/>
      <c r="Y9" s="70"/>
      <c r="Z9" s="70"/>
      <c r="AA9" s="70"/>
      <c r="AB9" s="70"/>
      <c r="AC9" s="70"/>
      <c r="AD9" s="70" t="s">
        <v>16</v>
      </c>
      <c r="AE9" s="70"/>
      <c r="AF9" s="70"/>
      <c r="AG9" s="70"/>
      <c r="AH9" s="70"/>
      <c r="AI9" s="70"/>
      <c r="AJ9" s="70"/>
      <c r="AK9" s="3"/>
      <c r="AL9" s="70" t="s">
        <v>17</v>
      </c>
      <c r="AM9" s="70"/>
      <c r="AN9" s="70"/>
      <c r="AO9" s="70"/>
      <c r="AP9" s="70"/>
      <c r="AQ9" s="70"/>
      <c r="AR9" s="70"/>
      <c r="AS9" s="70"/>
      <c r="AT9" s="70" t="s">
        <v>18</v>
      </c>
      <c r="AU9" s="70"/>
      <c r="AV9" s="70"/>
      <c r="AW9" s="70"/>
      <c r="AX9" s="70"/>
      <c r="AY9" s="70"/>
      <c r="AZ9" s="70"/>
      <c r="BA9" s="70"/>
      <c r="BB9" s="70" t="s">
        <v>19</v>
      </c>
      <c r="BC9" s="70"/>
      <c r="BD9" s="70"/>
      <c r="BE9" s="70"/>
      <c r="BF9" s="70"/>
      <c r="BG9" s="70"/>
      <c r="BH9" s="70"/>
      <c r="BI9" s="70"/>
      <c r="BJ9" s="3"/>
      <c r="BK9" s="3"/>
      <c r="BL9" s="71" t="s">
        <v>20</v>
      </c>
      <c r="BM9" s="7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3" t="str">
        <f>データ!N6</f>
        <v>-</v>
      </c>
      <c r="C10" s="73"/>
      <c r="D10" s="73"/>
      <c r="E10" s="73"/>
      <c r="F10" s="73"/>
      <c r="G10" s="73"/>
      <c r="H10" s="73"/>
      <c r="I10" s="73" t="str">
        <f>データ!O6</f>
        <v>該当数値なし</v>
      </c>
      <c r="J10" s="73"/>
      <c r="K10" s="73"/>
      <c r="L10" s="73"/>
      <c r="M10" s="73"/>
      <c r="N10" s="73"/>
      <c r="O10" s="73"/>
      <c r="P10" s="73">
        <f>データ!P6</f>
        <v>4.2300000000000004</v>
      </c>
      <c r="Q10" s="73"/>
      <c r="R10" s="73"/>
      <c r="S10" s="73"/>
      <c r="T10" s="73"/>
      <c r="U10" s="73"/>
      <c r="V10" s="73"/>
      <c r="W10" s="73">
        <f>データ!Q6</f>
        <v>96.23</v>
      </c>
      <c r="X10" s="73"/>
      <c r="Y10" s="73"/>
      <c r="Z10" s="73"/>
      <c r="AA10" s="73"/>
      <c r="AB10" s="73"/>
      <c r="AC10" s="73"/>
      <c r="AD10" s="74">
        <f>データ!R6</f>
        <v>3164</v>
      </c>
      <c r="AE10" s="74"/>
      <c r="AF10" s="74"/>
      <c r="AG10" s="74"/>
      <c r="AH10" s="74"/>
      <c r="AI10" s="74"/>
      <c r="AJ10" s="74"/>
      <c r="AK10" s="2"/>
      <c r="AL10" s="74">
        <f>データ!V6</f>
        <v>1990</v>
      </c>
      <c r="AM10" s="74"/>
      <c r="AN10" s="74"/>
      <c r="AO10" s="74"/>
      <c r="AP10" s="74"/>
      <c r="AQ10" s="74"/>
      <c r="AR10" s="74"/>
      <c r="AS10" s="74"/>
      <c r="AT10" s="73">
        <f>データ!W6</f>
        <v>1.05</v>
      </c>
      <c r="AU10" s="73"/>
      <c r="AV10" s="73"/>
      <c r="AW10" s="73"/>
      <c r="AX10" s="73"/>
      <c r="AY10" s="73"/>
      <c r="AZ10" s="73"/>
      <c r="BA10" s="73"/>
      <c r="BB10" s="73">
        <f>データ!X6</f>
        <v>1895.24</v>
      </c>
      <c r="BC10" s="73"/>
      <c r="BD10" s="73"/>
      <c r="BE10" s="73"/>
      <c r="BF10" s="73"/>
      <c r="BG10" s="73"/>
      <c r="BH10" s="73"/>
      <c r="BI10" s="73"/>
      <c r="BJ10" s="2"/>
      <c r="BK10" s="2"/>
      <c r="BL10" s="63" t="s">
        <v>22</v>
      </c>
      <c r="BM10" s="6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5" t="s">
        <v>24</v>
      </c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</row>
    <row r="14" spans="1:78" ht="13.5" customHeight="1" x14ac:dyDescent="0.15">
      <c r="A14" s="2"/>
      <c r="B14" s="67" t="s">
        <v>25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9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113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111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112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【1,209.40】</v>
      </c>
      <c r="I86" s="26" t="str">
        <f>データ!CA6</f>
        <v>【74.48】</v>
      </c>
      <c r="J86" s="26" t="str">
        <f>データ!CL6</f>
        <v>【219.46】</v>
      </c>
      <c r="K86" s="26" t="str">
        <f>データ!CW6</f>
        <v>【42.82】</v>
      </c>
      <c r="L86" s="26" t="str">
        <f>データ!DH6</f>
        <v>【83.36】</v>
      </c>
      <c r="M86" s="26" t="s">
        <v>43</v>
      </c>
      <c r="N86" s="26" t="s">
        <v>43</v>
      </c>
      <c r="O86" s="26" t="str">
        <f>データ!EO6</f>
        <v>【0.12】</v>
      </c>
    </row>
  </sheetData>
  <sheetProtection algorithmName="SHA-512" hashValue="a/32VopVn315xvGVgkWE9ys6/VK5jpP0wz4QZXn/uoG6SR1rxmfp5zdQccB91QU5VePoyMqJgXENCp3FR+GMQw==" saltValue="wTKkagWUYQ+piiXmzx1iM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2" t="s">
        <v>54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88" t="s">
        <v>55</v>
      </c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 t="s">
        <v>56</v>
      </c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7"/>
      <c r="Y4" s="81" t="s">
        <v>58</v>
      </c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 t="s">
        <v>59</v>
      </c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 t="s">
        <v>60</v>
      </c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 t="s">
        <v>61</v>
      </c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 t="s">
        <v>62</v>
      </c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 t="s">
        <v>63</v>
      </c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 t="s">
        <v>64</v>
      </c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 t="s">
        <v>65</v>
      </c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 t="s">
        <v>66</v>
      </c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 t="s">
        <v>67</v>
      </c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 t="s">
        <v>68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312037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鳥取県　倉吉市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4.2300000000000004</v>
      </c>
      <c r="Q6" s="34">
        <f t="shared" si="3"/>
        <v>96.23</v>
      </c>
      <c r="R6" s="34">
        <f t="shared" si="3"/>
        <v>3164</v>
      </c>
      <c r="S6" s="34">
        <f t="shared" si="3"/>
        <v>47257</v>
      </c>
      <c r="T6" s="34">
        <f t="shared" si="3"/>
        <v>272.06</v>
      </c>
      <c r="U6" s="34">
        <f t="shared" si="3"/>
        <v>173.7</v>
      </c>
      <c r="V6" s="34">
        <f t="shared" si="3"/>
        <v>1990</v>
      </c>
      <c r="W6" s="34">
        <f t="shared" si="3"/>
        <v>1.05</v>
      </c>
      <c r="X6" s="34">
        <f t="shared" si="3"/>
        <v>1895.24</v>
      </c>
      <c r="Y6" s="35">
        <f>IF(Y7="",NA(),Y7)</f>
        <v>69.14</v>
      </c>
      <c r="Z6" s="35">
        <f t="shared" ref="Z6:AH6" si="4">IF(Z7="",NA(),Z7)</f>
        <v>70.7</v>
      </c>
      <c r="AA6" s="35">
        <f t="shared" si="4"/>
        <v>74.150000000000006</v>
      </c>
      <c r="AB6" s="35">
        <f t="shared" si="4"/>
        <v>77.53</v>
      </c>
      <c r="AC6" s="35">
        <f t="shared" si="4"/>
        <v>80.760000000000005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1025.45</v>
      </c>
      <c r="BG6" s="35">
        <f t="shared" ref="BG6:BO6" si="7">IF(BG7="",NA(),BG7)</f>
        <v>942.64</v>
      </c>
      <c r="BH6" s="35">
        <f t="shared" si="7"/>
        <v>816.1</v>
      </c>
      <c r="BI6" s="35">
        <f t="shared" si="7"/>
        <v>786.14</v>
      </c>
      <c r="BJ6" s="35">
        <f t="shared" si="7"/>
        <v>786.33</v>
      </c>
      <c r="BK6" s="35">
        <f t="shared" si="7"/>
        <v>1436</v>
      </c>
      <c r="BL6" s="35">
        <f t="shared" si="7"/>
        <v>1434.89</v>
      </c>
      <c r="BM6" s="35">
        <f t="shared" si="7"/>
        <v>1298.9100000000001</v>
      </c>
      <c r="BN6" s="35">
        <f t="shared" si="7"/>
        <v>1243.71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91.72</v>
      </c>
      <c r="BR6" s="35">
        <f t="shared" ref="BR6:BZ6" si="8">IF(BR7="",NA(),BR7)</f>
        <v>92.05</v>
      </c>
      <c r="BS6" s="35">
        <f t="shared" si="8"/>
        <v>91.43</v>
      </c>
      <c r="BT6" s="35">
        <f t="shared" si="8"/>
        <v>90.15</v>
      </c>
      <c r="BU6" s="35">
        <f t="shared" si="8"/>
        <v>92.21</v>
      </c>
      <c r="BV6" s="35">
        <f t="shared" si="8"/>
        <v>66.56</v>
      </c>
      <c r="BW6" s="35">
        <f t="shared" si="8"/>
        <v>66.22</v>
      </c>
      <c r="BX6" s="35">
        <f t="shared" si="8"/>
        <v>69.87</v>
      </c>
      <c r="BY6" s="35">
        <f t="shared" si="8"/>
        <v>74.3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>
        <f>IF(CB7="",NA(),CB7)</f>
        <v>220.85</v>
      </c>
      <c r="CC6" s="35">
        <f t="shared" ref="CC6:CK6" si="9">IF(CC7="",NA(),CC7)</f>
        <v>219.07</v>
      </c>
      <c r="CD6" s="35">
        <f t="shared" si="9"/>
        <v>217.81</v>
      </c>
      <c r="CE6" s="35">
        <f t="shared" si="9"/>
        <v>224.69</v>
      </c>
      <c r="CF6" s="35">
        <f t="shared" si="9"/>
        <v>221.22</v>
      </c>
      <c r="CG6" s="35">
        <f t="shared" si="9"/>
        <v>244.29</v>
      </c>
      <c r="CH6" s="35">
        <f t="shared" si="9"/>
        <v>246.72</v>
      </c>
      <c r="CI6" s="35">
        <f t="shared" si="9"/>
        <v>234.96</v>
      </c>
      <c r="CJ6" s="35">
        <f t="shared" si="9"/>
        <v>221.81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43.58</v>
      </c>
      <c r="CS6" s="35">
        <f t="shared" si="10"/>
        <v>41.35</v>
      </c>
      <c r="CT6" s="35">
        <f t="shared" si="10"/>
        <v>42.9</v>
      </c>
      <c r="CU6" s="35">
        <f t="shared" si="10"/>
        <v>43.36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>
        <f>IF(CX7="",NA(),CX7)</f>
        <v>79.94</v>
      </c>
      <c r="CY6" s="35">
        <f t="shared" ref="CY6:DG6" si="11">IF(CY7="",NA(),CY7)</f>
        <v>76.81</v>
      </c>
      <c r="CZ6" s="35">
        <f t="shared" si="11"/>
        <v>76.709999999999994</v>
      </c>
      <c r="DA6" s="35">
        <f t="shared" si="11"/>
        <v>74.69</v>
      </c>
      <c r="DB6" s="35">
        <f t="shared" si="11"/>
        <v>92.71</v>
      </c>
      <c r="DC6" s="35">
        <f t="shared" si="11"/>
        <v>82.35</v>
      </c>
      <c r="DD6" s="35">
        <f t="shared" si="11"/>
        <v>82.9</v>
      </c>
      <c r="DE6" s="35">
        <f t="shared" si="11"/>
        <v>83.5</v>
      </c>
      <c r="DF6" s="35">
        <f t="shared" si="11"/>
        <v>83.06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7.0000000000000007E-2</v>
      </c>
      <c r="EL6" s="35">
        <f t="shared" si="14"/>
        <v>0.09</v>
      </c>
      <c r="EM6" s="35">
        <f t="shared" si="14"/>
        <v>0.09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5" s="36" customFormat="1" x14ac:dyDescent="0.15">
      <c r="A7" s="28"/>
      <c r="B7" s="37">
        <v>2018</v>
      </c>
      <c r="C7" s="37">
        <v>312037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4.2300000000000004</v>
      </c>
      <c r="Q7" s="38">
        <v>96.23</v>
      </c>
      <c r="R7" s="38">
        <v>3164</v>
      </c>
      <c r="S7" s="38">
        <v>47257</v>
      </c>
      <c r="T7" s="38">
        <v>272.06</v>
      </c>
      <c r="U7" s="38">
        <v>173.7</v>
      </c>
      <c r="V7" s="38">
        <v>1990</v>
      </c>
      <c r="W7" s="38">
        <v>1.05</v>
      </c>
      <c r="X7" s="38">
        <v>1895.24</v>
      </c>
      <c r="Y7" s="38">
        <v>69.14</v>
      </c>
      <c r="Z7" s="38">
        <v>70.7</v>
      </c>
      <c r="AA7" s="38">
        <v>74.150000000000006</v>
      </c>
      <c r="AB7" s="38">
        <v>77.53</v>
      </c>
      <c r="AC7" s="38">
        <v>80.760000000000005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1025.45</v>
      </c>
      <c r="BG7" s="38">
        <v>942.64</v>
      </c>
      <c r="BH7" s="38">
        <v>816.1</v>
      </c>
      <c r="BI7" s="38">
        <v>786.14</v>
      </c>
      <c r="BJ7" s="38">
        <v>786.33</v>
      </c>
      <c r="BK7" s="38">
        <v>1436</v>
      </c>
      <c r="BL7" s="38">
        <v>1434.89</v>
      </c>
      <c r="BM7" s="38">
        <v>1298.9100000000001</v>
      </c>
      <c r="BN7" s="38">
        <v>1243.71</v>
      </c>
      <c r="BO7" s="38">
        <v>1194.1500000000001</v>
      </c>
      <c r="BP7" s="38">
        <v>1209.4000000000001</v>
      </c>
      <c r="BQ7" s="38">
        <v>91.72</v>
      </c>
      <c r="BR7" s="38">
        <v>92.05</v>
      </c>
      <c r="BS7" s="38">
        <v>91.43</v>
      </c>
      <c r="BT7" s="38">
        <v>90.15</v>
      </c>
      <c r="BU7" s="38">
        <v>92.21</v>
      </c>
      <c r="BV7" s="38">
        <v>66.56</v>
      </c>
      <c r="BW7" s="38">
        <v>66.22</v>
      </c>
      <c r="BX7" s="38">
        <v>69.87</v>
      </c>
      <c r="BY7" s="38">
        <v>74.3</v>
      </c>
      <c r="BZ7" s="38">
        <v>72.260000000000005</v>
      </c>
      <c r="CA7" s="38">
        <v>74.48</v>
      </c>
      <c r="CB7" s="38">
        <v>220.85</v>
      </c>
      <c r="CC7" s="38">
        <v>219.07</v>
      </c>
      <c r="CD7" s="38">
        <v>217.81</v>
      </c>
      <c r="CE7" s="38">
        <v>224.69</v>
      </c>
      <c r="CF7" s="38">
        <v>221.22</v>
      </c>
      <c r="CG7" s="38">
        <v>244.29</v>
      </c>
      <c r="CH7" s="38">
        <v>246.72</v>
      </c>
      <c r="CI7" s="38">
        <v>234.96</v>
      </c>
      <c r="CJ7" s="38">
        <v>221.81</v>
      </c>
      <c r="CK7" s="38">
        <v>230.02</v>
      </c>
      <c r="CL7" s="38">
        <v>219.46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43.58</v>
      </c>
      <c r="CS7" s="38">
        <v>41.35</v>
      </c>
      <c r="CT7" s="38">
        <v>42.9</v>
      </c>
      <c r="CU7" s="38">
        <v>43.36</v>
      </c>
      <c r="CV7" s="38">
        <v>42.56</v>
      </c>
      <c r="CW7" s="38">
        <v>42.82</v>
      </c>
      <c r="CX7" s="38">
        <v>79.94</v>
      </c>
      <c r="CY7" s="38">
        <v>76.81</v>
      </c>
      <c r="CZ7" s="38">
        <v>76.709999999999994</v>
      </c>
      <c r="DA7" s="38">
        <v>74.69</v>
      </c>
      <c r="DB7" s="38">
        <v>92.71</v>
      </c>
      <c r="DC7" s="38">
        <v>82.35</v>
      </c>
      <c r="DD7" s="38">
        <v>82.9</v>
      </c>
      <c r="DE7" s="38">
        <v>83.5</v>
      </c>
      <c r="DF7" s="38">
        <v>83.06</v>
      </c>
      <c r="DG7" s="38">
        <v>83.32</v>
      </c>
      <c r="DH7" s="38">
        <v>83.36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7.0000000000000007E-2</v>
      </c>
      <c r="EL7" s="38">
        <v>0.09</v>
      </c>
      <c r="EM7" s="38">
        <v>0.09</v>
      </c>
      <c r="EN7" s="38">
        <v>0.13</v>
      </c>
      <c r="EO7" s="38">
        <v>0.12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cp:lastPrinted>2020-01-16T09:17:53Z</cp:lastPrinted>
  <dcterms:created xsi:type="dcterms:W3CDTF">2019-12-05T05:13:36Z</dcterms:created>
  <dcterms:modified xsi:type="dcterms:W3CDTF">2020-02-05T04:57:00Z</dcterms:modified>
  <cp:category/>
</cp:coreProperties>
</file>