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0" yWindow="0" windowWidth="20490" windowHeight="775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C37" i="10"/>
  <c r="C36" i="10"/>
  <c r="C35" i="10"/>
  <c r="CO34" i="10"/>
  <c r="CO35" i="10" s="1"/>
  <c r="CO36" i="10" s="1"/>
  <c r="CO37" i="10" s="1"/>
  <c r="CO38" i="10" s="1"/>
  <c r="CO39" i="10" s="1"/>
  <c r="CO40" i="10" s="1"/>
  <c r="CO41" i="10" s="1"/>
  <c r="CO42" i="10" s="1"/>
  <c r="CO43" i="10" s="1"/>
  <c r="BW34" i="10"/>
  <c r="BW35" i="10" s="1"/>
  <c r="BW36" i="10" s="1"/>
  <c r="BW37" i="10" s="1"/>
  <c r="U34" i="10"/>
  <c r="U35" i="10" s="1"/>
  <c r="U36" i="10" s="1"/>
  <c r="U37" i="10" s="1"/>
  <c r="U38"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<sst xmlns="http://schemas.openxmlformats.org/spreadsheetml/2006/main" count="1155" uniqueCount="622">
  <si>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</si>
  <si>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</si>
  <si>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</si>
  <si>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</si>
  <si>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</si>
  <si>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</si>
  <si>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</si>
  <si>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</si>
  <si>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</si>
  <si>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</si>
  <si>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</si>
  <si>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</si>
  <si>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</si>
  <si>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</si>
  <si>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</si>
  <si>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</si>
  <si>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</si>
  <si>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</si>
  <si>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</si>
  <si>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</si>
  <si>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</si>
  <si>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</si>
  <si>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</si>
  <si>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</si>
  <si>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</si>
  <si>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</si>
  <si>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</si>
  <si>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</si>
  <si>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</si>
  <si>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</si>
  <si>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</si>
  <si>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</si>
  <si>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</si>
  <si>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</si>
  <si>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</si>
  <si>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</si>
  <si>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</si>
  <si>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</si>
  <si>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</si>
  <si>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</si>
  <si>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</si>
  <si>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</si>
  <si>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</si>
  <si>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</si>
  <si>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</si>
  <si>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</si>
  <si>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</si>
  <si>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</si>
  <si>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</si>
  <si>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</si>
  <si>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</si>
  <si>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</si>
  <si>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</si>
  <si>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</si>
  <si>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</si>
  <si>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</si>
  <si>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</si>
  <si>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</si>
  <si>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</si>
  <si>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</si>
  <si>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</si>
  <si>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</si>
  <si>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</si>
  <si>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</si>
  <si>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</si>
  <si>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</si>
  <si>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</si>
  <si>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</si>
  <si>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</si>
  <si>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</si>
  <si>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</si>
  <si>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</si>
  <si>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</si>
  <si>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</si>
  <si>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</si>
  <si>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</si>
  <si>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</si>
  <si>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</si>
  <si>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</si>
  <si>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</si>
  <si>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</si>
  <si>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</si>
  <si>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</si>
  <si>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</si>
  <si>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</si>
  <si>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</si>
  <si>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</si>
  <si>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</si>
  <si>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</si>
  <si>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</si>
  <si>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</si>
  <si>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</si>
  <si>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</si>
  <si>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</si>
  <si>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</si>
  <si>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</si>
  <si>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</si>
  <si>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</si>
  <si>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</si>
  <si>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</si>
  <si>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</si>
  <si>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</si>
  <si>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</si>
  <si>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</si>
  <si>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</si>
  <si>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</si>
  <si>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</si>
  <si>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</si>
  <si>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</si>
  <si>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</si>
  <si>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</si>
  <si>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</si>
  <si>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</si>
  <si>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</si>
  <si>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</si>
  <si>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</si>
  <si>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</si>
  <si>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</si>
  <si>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</si>
  <si>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</si>
  <si>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</si>
  <si>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</si>
  <si>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</si>
  <si>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</si>
  <si>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</si>
  <si>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</si>
  <si>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</si>
  <si>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</si>
  <si>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</si>
  <si>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</si>
  <si>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</si>
  <si>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</si>
  <si>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</si>
  <si>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</si>
  <si>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</si>
  <si>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</si>
  <si>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</si>
  <si>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</si>
  <si>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</si>
  <si>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</si>
  <si>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</si>
  <si>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</si>
  <si>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</si>
  <si>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</si>
  <si>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</si>
  <si>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</si>
  <si>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</si>
  <si>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</si>
  <si>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</si>
  <si>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</si>
  <si>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</si>
  <si>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</si>
  <si>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</si>
  <si>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</si>
  <si>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</si>
  <si>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</si>
  <si>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</si>
  <si>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</si>
  <si>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</si>
  <si>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</si>
  <si>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</si>
  <si>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</si>
  <si>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</si>
  <si>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</si>
  <si>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</si>
  <si>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</si>
  <si>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</si>
  <si>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</si>
  <si>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</si>
  <si>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</si>
  <si>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</si>
  <si>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</si>
  <si>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</si>
  <si>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</si>
  <si>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</si>
  <si>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</si>
  <si>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</si>
  <si>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</si>
  <si>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</si>
  <si>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</si>
  <si>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</si>
  <si>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</si>
  <si>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</si>
  <si>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</si>
  <si>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</si>
  <si>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</si>
  <si>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</si>
  <si>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</si>
  <si>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</si>
  <si>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</si>
  <si>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</si>
  <si>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</si>
  <si>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</si>
  <si>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</si>
  <si>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</si>
  <si>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</si>
  <si>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</si>
  <si>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</si>
  <si>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</si>
  <si>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</si>
  <si>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</si>
  <si>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</si>
  <si>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</si>
  <si>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</si>
  <si>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</si>
  <si>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</si>
  <si>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</si>
  <si>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</si>
  <si>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</si>
  <si>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</si>
  <si>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</si>
  <si>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</si>
  <si>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鳥取県鳥取市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</si>
  <si>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</si>
  <si>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</si>
  <si>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</si>
  <si>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</si>
  <si>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</si>
  <si>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</si>
  <si>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</si>
  <si>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</si>
  <si>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</si>
  <si>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</si>
  <si>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</si>
  <si>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</si>
  <si>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</si>
  <si>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</si>
  <si>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</si>
  <si>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</si>
  <si>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</si>
  <si>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</si>
  <si>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</si>
  <si>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</si>
  <si>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</si>
  <si>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</si>
  <si>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</si>
  <si>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</si>
  <si>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</si>
  <si>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</si>
  <si>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</si>
  <si>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</si>
  <si>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</si>
  <si>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</si>
  <si>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</si>
  <si>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</si>
  <si>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</si>
  <si>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</si>
  <si>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</si>
  <si>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</si>
  <si>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</si>
  <si>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</si>
  <si>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</si>
  <si>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</si>
  <si>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</si>
  <si>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</si>
  <si>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</si>
  <si>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</si>
  <si>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</si>
  <si>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</si>
  <si>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</si>
  <si>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</si>
  <si>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</si>
  <si>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</si>
  <si>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</si>
  <si>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</si>
  <si>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</si>
  <si>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</si>
  <si>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</si>
  <si>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</si>
  <si>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</si>
  <si>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</si>
  <si>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</si>
  <si>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</si>
  <si>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</si>
  <si>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</si>
  <si>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</si>
  <si>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</si>
  <si>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</si>
  <si>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</si>
  <si>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</si>
  <si>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</si>
  <si>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</si>
  <si>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</si>
  <si>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</si>
  <si>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</si>
  <si>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</si>
  <si>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</si>
  <si>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</si>
  <si>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</si>
  <si>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</si>
  <si>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</si>
  <si>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</si>
  <si>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</si>
  <si>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</si>
  <si>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</si>
  <si>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</si>
  <si>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</si>
  <si>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</si>
  <si>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</si>
  <si>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</si>
  <si>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</si>
  <si>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</si>
  <si>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</si>
  <si>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</si>
  <si>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</si>
  <si>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</si>
  <si>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</si>
  <si>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</si>
  <si>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</si>
  <si>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</si>
  <si>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</si>
  <si>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</si>
  <si>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</si>
  <si>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</si>
  <si>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</si>
  <si>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</si>
  <si>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</si>
  <si>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</si>
  <si>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</si>
  <si>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</si>
  <si>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</si>
  <si>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</si>
  <si>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</si>
  <si>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</si>
  <si>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</si>
  <si>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</si>
  <si>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</si>
  <si>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</si>
  <si>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</si>
  <si>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</si>
  <si>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</si>
  <si>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</si>
  <si>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</si>
  <si>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</si>
  <si>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</si>
  <si>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</si>
  <si>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</si>
  <si>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</si>
  <si>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</si>
  <si>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</si>
  <si>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</si>
  <si>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</si>
  <si>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</si>
  <si>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</si>
  <si>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</si>
  <si>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</si>
  <si>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</si>
  <si>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</si>
  <si>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</si>
  <si>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</si>
  <si>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</si>
  <si>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</si>
  <si>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</si>
  <si>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</si>
  <si>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</si>
  <si>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</si>
  <si>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</si>
  <si>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</si>
  <si>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</si>
  <si>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</si>
  <si>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</si>
  <si>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鳥取県鳥取市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</si>
  <si>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</si>
  <si>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</si>
  <si>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</si>
  <si>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</si>
  <si>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</si>
  <si>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</si>
  <si>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</si>
  <si>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</si>
  <si>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</si>
  <si>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</si>
  <si>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</si>
  <si>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</si>
  <si>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</si>
  <si>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</si>
  <si>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</si>
  <si>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</si>
  <si>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</si>
  <si>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</si>
  <si>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</si>
  <si>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</si>
  <si>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</si>
  <si>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</si>
  <si>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</si>
  <si>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</si>
  <si>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</si>
  <si>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</si>
  <si>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</si>
  <si>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</si>
  <si>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</si>
  <si>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</si>
  <si>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</si>
  <si>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</si>
  <si>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</si>
  <si>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</si>
  <si>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</si>
  <si>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</si>
  <si>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</si>
  <si>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</si>
  <si>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</si>
  <si>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</si>
  <si>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</si>
  <si>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介護保険費</t>
    <phoneticPr fontId="5"/>
  </si>
  <si>
    <t>駐車場事業費</t>
    <phoneticPr fontId="5"/>
  </si>
  <si>
    <t>後期高齢者医療費</t>
    <phoneticPr fontId="5"/>
  </si>
  <si>
    <t>水道事業</t>
    <phoneticPr fontId="5"/>
  </si>
  <si>
    <t>法適用企業</t>
    <phoneticPr fontId="5"/>
  </si>
  <si>
    <t>工業用水道事業</t>
    <phoneticPr fontId="5"/>
  </si>
  <si>
    <t>病院事業</t>
    <phoneticPr fontId="5"/>
  </si>
  <si>
    <t>下水道等事業</t>
    <phoneticPr fontId="5"/>
  </si>
  <si>
    <t>電気事業費</t>
    <phoneticPr fontId="5"/>
  </si>
  <si>
    <t>法非適用企業</t>
    <phoneticPr fontId="5"/>
  </si>
  <si>
    <t>公設地方卸売市場事業費</t>
    <phoneticPr fontId="5"/>
  </si>
  <si>
    <t>観光施設運営事業費</t>
    <phoneticPr fontId="5"/>
  </si>
  <si>
    <t>温泉事業費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</si>
  <si>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</si>
  <si>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</si>
  <si>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</si>
  <si>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</si>
  <si>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</si>
  <si>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</si>
  <si>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</si>
  <si>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</si>
  <si>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</si>
  <si>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</si>
  <si>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</si>
  <si>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</si>
  <si>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</si>
  <si>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</si>
  <si>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</si>
  <si>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</si>
  <si>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</si>
  <si>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</si>
  <si>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</si>
  <si>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</si>
  <si>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</si>
  <si>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</si>
  <si>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</si>
  <si>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</si>
  <si>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</si>
  <si>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</si>
  <si>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</si>
  <si>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</si>
  <si>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</si>
  <si>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</si>
  <si>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</si>
  <si>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</si>
  <si>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</si>
  <si>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</si>
  <si>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</si>
  <si>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</si>
  <si>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</si>
  <si>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</si>
  <si>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</si>
  <si>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</si>
  <si>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</si>
  <si>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</si>
  <si>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</si>
  <si>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</si>
  <si>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</si>
  <si>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</si>
  <si>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</si>
  <si>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</si>
  <si>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</si>
  <si>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</si>
  <si>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</si>
  <si>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</si>
  <si>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</si>
  <si>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</si>
  <si>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</si>
  <si>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</si>
  <si>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</si>
  <si>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</si>
  <si>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</si>
  <si>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</si>
  <si>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</si>
  <si>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</si>
  <si>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</si>
  <si>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</si>
  <si>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</si>
  <si>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</si>
  <si>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</si>
  <si>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</si>
  <si>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</si>
  <si>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</si>
  <si>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</si>
  <si>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</si>
  <si>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</si>
  <si>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</si>
  <si>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</si>
  <si>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</si>
  <si>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</si>
  <si>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</si>
  <si>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</si>
  <si>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</si>
  <si>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</si>
  <si>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</si>
  <si>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</si>
  <si>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</si>
  <si>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</si>
  <si>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</si>
  <si>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</si>
  <si>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</si>
  <si>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</si>
  <si>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</si>
  <si>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</si>
  <si>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</si>
  <si>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</si>
  <si>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</si>
  <si>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</si>
  <si>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</si>
  <si>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</si>
  <si>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</si>
  <si>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</si>
  <si>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</si>
  <si>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</si>
  <si>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</si>
  <si>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</si>
  <si>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</si>
  <si>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</si>
  <si>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</si>
  <si>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</si>
  <si>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</si>
  <si>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</si>
  <si>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</si>
  <si>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</si>
  <si>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</si>
  <si>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</si>
  <si>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</si>
  <si>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</si>
  <si>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</si>
  <si>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</si>
  <si>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</si>
  <si>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</si>
  <si>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</si>
  <si>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</si>
  <si>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</si>
  <si>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</si>
  <si>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</si>
  <si>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</si>
  <si>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</si>
  <si>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</si>
  <si>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</si>
  <si>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</si>
  <si>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</si>
  <si>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</si>
  <si>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</si>
  <si>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</si>
  <si>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</si>
  <si>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</si>
  <si>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</si>
  <si>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</si>
  <si>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</si>
  <si>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</si>
  <si>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</si>
  <si>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</si>
  <si>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</si>
  <si>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</si>
  <si>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</si>
  <si>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</si>
  <si>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</si>
  <si>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</si>
  <si>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0.68</t>
  </si>
  <si>
    <t>下水道等事業</t>
  </si>
  <si>
    <t>病院事業</t>
  </si>
  <si>
    <t>一般会計</t>
  </si>
  <si>
    <t>水道事業</t>
  </si>
  <si>
    <t>国民健康保険費</t>
  </si>
  <si>
    <t>介護保険費</t>
  </si>
  <si>
    <t>母子父子寡婦福祉資金貸付事業費</t>
  </si>
  <si>
    <t>土地区画整理費</t>
  </si>
  <si>
    <t>その他会計（赤字）</t>
  </si>
  <si>
    <t>その他会計（黒字）</t>
  </si>
  <si>
    <t>H25末</t>
    <phoneticPr fontId="5"/>
  </si>
  <si>
    <t>H26末</t>
    <phoneticPr fontId="5"/>
  </si>
  <si>
    <t>H27末</t>
    <phoneticPr fontId="5"/>
  </si>
  <si>
    <t>H28末</t>
    <phoneticPr fontId="5"/>
  </si>
  <si>
    <t>H29末</t>
    <phoneticPr fontId="5"/>
  </si>
  <si>
    <t>公共施設等整備基金</t>
  </si>
  <si>
    <t>地域振興基金</t>
  </si>
  <si>
    <t>職員退職手当基金</t>
  </si>
  <si>
    <t>人づくり・まちづくり基金</t>
  </si>
  <si>
    <t>農業振興基金</t>
    <rPh sb="0" eb="2">
      <t>ノウギョウ</t>
    </rPh>
    <rPh sb="2" eb="4">
      <t>シンコウ</t>
    </rPh>
    <rPh sb="4" eb="6">
      <t>キキン</t>
    </rPh>
    <phoneticPr fontId="2"/>
  </si>
  <si>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</si>
  <si>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</si>
  <si>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</si>
  <si>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</si>
  <si>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</si>
  <si>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</si>
  <si>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</si>
  <si>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</si>
  <si>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</si>
  <si>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</si>
  <si>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</si>
  <si>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</si>
  <si>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</si>
  <si>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</si>
  <si>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</si>
  <si>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</si>
  <si>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</si>
  <si>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</si>
  <si>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</si>
  <si>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</si>
  <si>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</si>
  <si>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</si>
  <si>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</si>
  <si>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</si>
  <si>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</si>
  <si>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</si>
  <si>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</si>
  <si>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</si>
  <si>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</si>
  <si>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</si>
  <si>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</si>
  <si>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</si>
  <si>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</si>
  <si>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</si>
  <si>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</si>
  <si>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</si>
  <si>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将来負担比率は類似団体と比較して高くなっているものの、有形固定資産減価償却率は類似団体と比較して低くなっている。
主な要因としては、市庁舎整備事業、総合支所、小中学校等耐震化などの大型事業の実施、道路インフラの長寿命化事業等の実施により、標準財政規模に占める起債残高が類似団体に比べて高まっている一方で、施設の老朽化対策の成果が有形固定資産減価償却率の低水準化という形で表れているものと考えられる。
引き続き、施設の統廃合・集約化・複合化も念頭に置いたうえで、平成27年度に策定した鳥取市公共施設等総合管理計画に基づき、老朽化対策を計画的に進めていく必要がある。</t>
    <rPh sb="79" eb="83">
      <t>ショウチュウガッコウ</t>
    </rPh>
    <rPh sb="83" eb="84">
      <t>トウ</t>
    </rPh>
    <phoneticPr fontId="5"/>
  </si>
  <si>
    <t>将来負担比率、実質公債費比率ともに類似団体と比較して高くなっているものの両指標とも低下傾向にある。
平成16年度の１市８町村の合併に伴う関連事業の財源として積極的な起債発行を行ったことにより、標準財政規模に占める起債残高及び公債費が類似団体に比べて高まっていたが、第５次鳥取市行財政改革大綱（Ｈ22～26）及び第6次鳥取市行財政改革大綱（Ｈ27～Ｒ元）に基づき新規起債発行額を抑制するとともに、計画的な繰上償還の実施や交付税措置上有利な起債の活用へのシフト等の取組みにより、将来負担比率及び実質公債費比率ともに毎年度着実に低下させている。
今後数年内は、市庁舎整備や可燃物処理場整備等の大型建設事業に係る起債発行の増加が見込まれるが、引き続き普通建設事業費の精査や不要不急事業の抑制に取り組んでいく必要がある。</t>
    <rPh sb="153" eb="154">
      <t>オヨ</t>
    </rPh>
    <rPh sb="155" eb="156">
      <t>ダイ</t>
    </rPh>
    <rPh sb="157" eb="158">
      <t>ジ</t>
    </rPh>
    <rPh sb="158" eb="161">
      <t>トットリシ</t>
    </rPh>
    <rPh sb="161" eb="164">
      <t>ギョウザイセイ</t>
    </rPh>
    <rPh sb="164" eb="166">
      <t>カイカク</t>
    </rPh>
    <rPh sb="166" eb="168">
      <t>タイコウ</t>
    </rPh>
    <rPh sb="174" eb="175">
      <t>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</si>
</sst>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46457</c:v>
                </c:pt>
              </c:numCache>
            </c:numRef>
          </c:val>
          <c:smooth val="0"/>
          <c:extLst xmlns:c16r2="http://schemas.microsoft.com/office/drawing/2015/06/chart">
            <c:ext xmlns:c16="http://schemas.microsoft.com/office/drawing/2014/chart" uri="{C3380CC4-5D6E-409C-BE32-E72D297353CC}">
              <c16:uniqueId val="{00000000-F32B-4FD1-8310-141025EF13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37104</c:v>
                </c:pt>
                <c:pt idx="1">
                  <c:v>41189</c:v>
                </c:pt>
                <c:pt idx="2">
                  <c:v>48161</c:v>
                </c:pt>
                <c:pt idx="3">
                  <c:v>71640</c:v>
                </c:pt>
                <c:pt idx="4">
                  <c:v>57541</c:v>
                </c:pt>
              </c:numCache>
            </c:numRef>
          </c:val>
          <c:smooth val="0"/>
          <c:extLst xmlns:c16r2="http://schemas.microsoft.com/office/drawing/2015/06/chart">
            <c:ext xmlns:c16="http://schemas.microsoft.com/office/drawing/2014/chart" uri="{C3380CC4-5D6E-409C-BE32-E72D297353CC}">
              <c16:uniqueId val="{00000001-F32B-4FD1-8310-141025EF132A}"/>
            </c:ext>
          </c:extLst>
        </c:ser>
        <c:dLbls>
          <c:showLegendKey val="0"/>
          <c:showVal val="0"/>
          <c:showCatName val="0"/>
          <c:showSerName val="0"/>
          <c:showPercent val="0"/>
          <c:showBubbleSize val="0"/>
        </c:dLbls>
        <c:marker val="1"/>
        <c:smooth val="0"/>
        <c:axId val="318093272"/>
        <c:axId val="318095624"/>
      </c:lineChart>
      <c:catAx>
        <c:axId val="318093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095624"/>
        <c:crosses val="autoZero"/>
        <c:auto val="1"/>
        <c:lblAlgn val="ctr"/>
        <c:lblOffset val="100"/>
        <c:tickLblSkip val="1"/>
        <c:tickMarkSkip val="1"/>
        <c:noMultiLvlLbl val="0"/>
      </c:catAx>
      <c:valAx>
        <c:axId val="3180956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093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2.99</c:v>
                </c:pt>
                <c:pt idx="1">
                  <c:v>3.33</c:v>
                </c:pt>
                <c:pt idx="2">
                  <c:v>2.48</c:v>
                </c:pt>
                <c:pt idx="3">
                  <c:v>4.01</c:v>
                </c:pt>
                <c:pt idx="4">
                  <c:v>4.32</c:v>
                </c:pt>
              </c:numCache>
            </c:numRef>
          </c:val>
          <c:extLst xmlns:c16r2="http://schemas.microsoft.com/office/drawing/2015/06/chart">
            <c:ext xmlns:c16="http://schemas.microsoft.com/office/drawing/2014/chart" uri="{C3380CC4-5D6E-409C-BE32-E72D297353CC}">
              <c16:uniqueId val="{00000000-7E31-471A-A6E7-52EB965F30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3.83</c:v>
                </c:pt>
                <c:pt idx="1">
                  <c:v>6.35</c:v>
                </c:pt>
                <c:pt idx="2">
                  <c:v>6.73</c:v>
                </c:pt>
                <c:pt idx="3">
                  <c:v>6.79</c:v>
                </c:pt>
                <c:pt idx="4">
                  <c:v>6.74</c:v>
                </c:pt>
              </c:numCache>
            </c:numRef>
          </c:val>
          <c:extLst xmlns:c16r2="http://schemas.microsoft.com/office/drawing/2015/06/chart">
            <c:ext xmlns:c16="http://schemas.microsoft.com/office/drawing/2014/chart" uri="{C3380CC4-5D6E-409C-BE32-E72D297353CC}">
              <c16:uniqueId val="{00000001-7E31-471A-A6E7-52EB965F30BF}"/>
            </c:ext>
          </c:extLst>
        </c:ser>
        <c:dLbls>
          <c:showLegendKey val="0"/>
          <c:showVal val="0"/>
          <c:showCatName val="0"/>
          <c:showSerName val="0"/>
          <c:showPercent val="0"/>
          <c:showBubbleSize val="0"/>
        </c:dLbls>
        <c:gapWidth val="250"/>
        <c:overlap val="100"/>
        <c:axId val="318096408"/>
        <c:axId val="318094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1.17</c:v>
                </c:pt>
                <c:pt idx="1">
                  <c:v>2.9</c:v>
                </c:pt>
                <c:pt idx="2">
                  <c:v>-0.68</c:v>
                </c:pt>
                <c:pt idx="3">
                  <c:v>1.62</c:v>
                </c:pt>
                <c:pt idx="4">
                  <c:v>0.38</c:v>
                </c:pt>
              </c:numCache>
            </c:numRef>
          </c:val>
          <c:smooth val="0"/>
          <c:extLst xmlns:c16r2="http://schemas.microsoft.com/office/drawing/2015/06/chart">
            <c:ext xmlns:c16="http://schemas.microsoft.com/office/drawing/2014/chart" uri="{C3380CC4-5D6E-409C-BE32-E72D297353CC}">
              <c16:uniqueId val="{00000002-7E31-471A-A6E7-52EB965F30BF}"/>
            </c:ext>
          </c:extLst>
        </c:ser>
        <c:dLbls>
          <c:showLegendKey val="0"/>
          <c:showVal val="0"/>
          <c:showCatName val="0"/>
          <c:showSerName val="0"/>
          <c:showPercent val="0"/>
          <c:showBubbleSize val="0"/>
        </c:dLbls>
        <c:marker val="1"/>
        <c:smooth val="0"/>
        <c:axId val="318096408"/>
        <c:axId val="318094056"/>
      </c:lineChart>
      <c:catAx>
        <c:axId val="31809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094056"/>
        <c:crosses val="autoZero"/>
        <c:auto val="1"/>
        <c:lblAlgn val="ctr"/>
        <c:lblOffset val="100"/>
        <c:tickLblSkip val="1"/>
        <c:tickMarkSkip val="1"/>
        <c:noMultiLvlLbl val="0"/>
      </c:catAx>
      <c:valAx>
        <c:axId val="318094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09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0.08</c:v>
                </c:pt>
                <c:pt idx="4">
                  <c:v>#N/A</c:v>
                </c:pt>
                <c:pt idx="5">
                  <c:v>0.34</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0-B72A-424B-AD12-03A2533CD6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2A-424B-AD12-03A2533CD6F9}"/>
            </c:ext>
          </c:extLst>
        </c:ser>
        <c:ser>
          <c:idx val="2"/>
          <c:order val="2"/>
          <c:tx>
            <c:strRef>
              <c:f>データシート!$A$29</c:f>
              <c:strCache>
                <c:ptCount val="1"/>
                <c:pt idx="0">
                  <c:v>土地区画整理費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0.18</c:v>
                </c:pt>
                <c:pt idx="2">
                  <c:v>#N/A</c:v>
                </c:pt>
                <c:pt idx="3">
                  <c:v>0.11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B72A-424B-AD12-03A2533CD6F9}"/>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3-B72A-424B-AD12-03A2533CD6F9}"/>
            </c:ext>
          </c:extLst>
        </c:ser>
        <c:ser>
          <c:idx val="4"/>
          <c:order val="4"/>
          <c:tx>
            <c:strRef>
              <c:f>データシート!$A$31</c:f>
              <c:strCache>
                <c:ptCount val="1"/>
                <c:pt idx="0">
                  <c:v>介護保険費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1.1000000000000001</c:v>
                </c:pt>
                <c:pt idx="2">
                  <c:v>#N/A</c:v>
                </c:pt>
                <c:pt idx="3">
                  <c:v>1.17</c:v>
                </c:pt>
                <c:pt idx="4">
                  <c:v>#N/A</c:v>
                </c:pt>
                <c:pt idx="5">
                  <c:v>1.66</c:v>
                </c:pt>
                <c:pt idx="6">
                  <c:v>#N/A</c:v>
                </c:pt>
                <c:pt idx="7">
                  <c:v>1.79</c:v>
                </c:pt>
                <c:pt idx="8">
                  <c:v>#N/A</c:v>
                </c:pt>
                <c:pt idx="9">
                  <c:v>1.04</c:v>
                </c:pt>
              </c:numCache>
            </c:numRef>
          </c:val>
          <c:extLst xmlns:c16r2="http://schemas.microsoft.com/office/drawing/2015/06/chart">
            <c:ext xmlns:c16="http://schemas.microsoft.com/office/drawing/2014/chart" uri="{C3380CC4-5D6E-409C-BE32-E72D297353CC}">
              <c16:uniqueId val="{00000004-B72A-424B-AD12-03A2533CD6F9}"/>
            </c:ext>
          </c:extLst>
        </c:ser>
        <c:ser>
          <c:idx val="5"/>
          <c:order val="5"/>
          <c:tx>
            <c:strRef>
              <c:f>データシート!$A$32</c:f>
              <c:strCache>
                <c:ptCount val="1"/>
                <c:pt idx="0">
                  <c:v>国民健康保険費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0.93</c:v>
                </c:pt>
                <c:pt idx="2">
                  <c:v>#N/A</c:v>
                </c:pt>
                <c:pt idx="3">
                  <c:v>0.71</c:v>
                </c:pt>
                <c:pt idx="4">
                  <c:v>#N/A</c:v>
                </c:pt>
                <c:pt idx="5">
                  <c:v>0.96</c:v>
                </c:pt>
                <c:pt idx="6">
                  <c:v>#N/A</c:v>
                </c:pt>
                <c:pt idx="7">
                  <c:v>1.39</c:v>
                </c:pt>
                <c:pt idx="8">
                  <c:v>#N/A</c:v>
                </c:pt>
                <c:pt idx="9">
                  <c:v>1.05</c:v>
                </c:pt>
              </c:numCache>
            </c:numRef>
          </c:val>
          <c:extLst xmlns:c16r2="http://schemas.microsoft.com/office/drawing/2015/06/chart">
            <c:ext xmlns:c16="http://schemas.microsoft.com/office/drawing/2014/chart" uri="{C3380CC4-5D6E-409C-BE32-E72D297353CC}">
              <c16:uniqueId val="{00000005-B72A-424B-AD12-03A2533CD6F9}"/>
            </c:ext>
          </c:extLst>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3.31</c:v>
                </c:pt>
                <c:pt idx="2">
                  <c:v>#N/A</c:v>
                </c:pt>
                <c:pt idx="3">
                  <c:v>3.45</c:v>
                </c:pt>
                <c:pt idx="4">
                  <c:v>#N/A</c:v>
                </c:pt>
                <c:pt idx="5">
                  <c:v>3.21</c:v>
                </c:pt>
                <c:pt idx="6">
                  <c:v>#N/A</c:v>
                </c:pt>
                <c:pt idx="7">
                  <c:v>3.64</c:v>
                </c:pt>
                <c:pt idx="8">
                  <c:v>#N/A</c:v>
                </c:pt>
                <c:pt idx="9">
                  <c:v>4.22</c:v>
                </c:pt>
              </c:numCache>
            </c:numRef>
          </c:val>
          <c:extLst xmlns:c16r2="http://schemas.microsoft.com/office/drawing/2015/06/chart">
            <c:ext xmlns:c16="http://schemas.microsoft.com/office/drawing/2014/chart" uri="{C3380CC4-5D6E-409C-BE32-E72D297353CC}">
              <c16:uniqueId val="{00000006-B72A-424B-AD12-03A2533CD6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2.97</c:v>
                </c:pt>
                <c:pt idx="2">
                  <c:v>#N/A</c:v>
                </c:pt>
                <c:pt idx="3">
                  <c:v>3.3</c:v>
                </c:pt>
                <c:pt idx="4">
                  <c:v>#N/A</c:v>
                </c:pt>
                <c:pt idx="5">
                  <c:v>2.46</c:v>
                </c:pt>
                <c:pt idx="6">
                  <c:v>#N/A</c:v>
                </c:pt>
                <c:pt idx="7">
                  <c:v>3.99</c:v>
                </c:pt>
                <c:pt idx="8">
                  <c:v>#N/A</c:v>
                </c:pt>
                <c:pt idx="9">
                  <c:v>4.28</c:v>
                </c:pt>
              </c:numCache>
            </c:numRef>
          </c:val>
          <c:extLst xmlns:c16r2="http://schemas.microsoft.com/office/drawing/2015/06/chart">
            <c:ext xmlns:c16="http://schemas.microsoft.com/office/drawing/2014/chart" uri="{C3380CC4-5D6E-409C-BE32-E72D297353CC}">
              <c16:uniqueId val="{00000007-B72A-424B-AD12-03A2533CD6F9}"/>
            </c:ext>
          </c:extLst>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6.96</c:v>
                </c:pt>
                <c:pt idx="2">
                  <c:v>#N/A</c:v>
                </c:pt>
                <c:pt idx="3">
                  <c:v>6.68</c:v>
                </c:pt>
                <c:pt idx="4">
                  <c:v>#N/A</c:v>
                </c:pt>
                <c:pt idx="5">
                  <c:v>6.76</c:v>
                </c:pt>
                <c:pt idx="6">
                  <c:v>#N/A</c:v>
                </c:pt>
                <c:pt idx="7">
                  <c:v>5.48</c:v>
                </c:pt>
                <c:pt idx="8">
                  <c:v>#N/A</c:v>
                </c:pt>
                <c:pt idx="9">
                  <c:v>4.54</c:v>
                </c:pt>
              </c:numCache>
            </c:numRef>
          </c:val>
          <c:extLst xmlns:c16r2="http://schemas.microsoft.com/office/drawing/2015/06/chart">
            <c:ext xmlns:c16="http://schemas.microsoft.com/office/drawing/2014/chart" uri="{C3380CC4-5D6E-409C-BE32-E72D297353CC}">
              <c16:uniqueId val="{00000008-B72A-424B-AD12-03A2533CD6F9}"/>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c:v>
                </c:pt>
                <c:pt idx="2">
                  <c:v>#N/A</c:v>
                </c:pt>
                <c:pt idx="3">
                  <c:v>3.04</c:v>
                </c:pt>
                <c:pt idx="4">
                  <c:v>#N/A</c:v>
                </c:pt>
                <c:pt idx="5">
                  <c:v>3.47</c:v>
                </c:pt>
                <c:pt idx="6">
                  <c:v>#N/A</c:v>
                </c:pt>
                <c:pt idx="7">
                  <c:v>4.3600000000000003</c:v>
                </c:pt>
                <c:pt idx="8">
                  <c:v>#N/A</c:v>
                </c:pt>
                <c:pt idx="9">
                  <c:v>5.27</c:v>
                </c:pt>
              </c:numCache>
            </c:numRef>
          </c:val>
          <c:extLst xmlns:c16r2="http://schemas.microsoft.com/office/drawing/2015/06/chart">
            <c:ext xmlns:c16="http://schemas.microsoft.com/office/drawing/2014/chart" uri="{C3380CC4-5D6E-409C-BE32-E72D297353CC}">
              <c16:uniqueId val="{00000009-B72A-424B-AD12-03A2533CD6F9}"/>
            </c:ext>
          </c:extLst>
        </c:ser>
        <c:dLbls>
          <c:showLegendKey val="0"/>
          <c:showVal val="0"/>
          <c:showCatName val="0"/>
          <c:showSerName val="0"/>
          <c:showPercent val="0"/>
          <c:showBubbleSize val="0"/>
        </c:dLbls>
        <c:gapWidth val="150"/>
        <c:overlap val="100"/>
        <c:axId val="320598120"/>
        <c:axId val="320596160"/>
      </c:barChart>
      <c:catAx>
        <c:axId val="32059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596160"/>
        <c:crosses val="autoZero"/>
        <c:auto val="1"/>
        <c:lblAlgn val="ctr"/>
        <c:lblOffset val="100"/>
        <c:tickLblSkip val="1"/>
        <c:tickMarkSkip val="1"/>
        <c:noMultiLvlLbl val="0"/>
      </c:catAx>
      <c:valAx>
        <c:axId val="3205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598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11467</c:v>
                </c:pt>
                <c:pt idx="5">
                  <c:v>11200</c:v>
                </c:pt>
                <c:pt idx="8">
                  <c:v>10255</c:v>
                </c:pt>
                <c:pt idx="11">
                  <c:v>10451</c:v>
                </c:pt>
                <c:pt idx="14">
                  <c:v>10439</c:v>
                </c:pt>
              </c:numCache>
            </c:numRef>
          </c:val>
          <c:extLst xmlns:c16r2="http://schemas.microsoft.com/office/drawing/2015/06/chart">
            <c:ext xmlns:c16="http://schemas.microsoft.com/office/drawing/2014/chart" uri="{C3380CC4-5D6E-409C-BE32-E72D297353CC}">
              <c16:uniqueId val="{00000000-FC4E-4E13-9C32-785C278F2D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4E-4E13-9C32-785C278F2D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183</c:v>
                </c:pt>
                <c:pt idx="3">
                  <c:v>110</c:v>
                </c:pt>
                <c:pt idx="6">
                  <c:v>73</c:v>
                </c:pt>
                <c:pt idx="9">
                  <c:v>56</c:v>
                </c:pt>
                <c:pt idx="12">
                  <c:v>34</c:v>
                </c:pt>
              </c:numCache>
            </c:numRef>
          </c:val>
          <c:extLst xmlns:c16r2="http://schemas.microsoft.com/office/drawing/2015/06/chart">
            <c:ext xmlns:c16="http://schemas.microsoft.com/office/drawing/2014/chart" uri="{C3380CC4-5D6E-409C-BE32-E72D297353CC}">
              <c16:uniqueId val="{00000002-FC4E-4E13-9C32-785C278F2D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258</c:v>
                </c:pt>
                <c:pt idx="3">
                  <c:v>310</c:v>
                </c:pt>
                <c:pt idx="6">
                  <c:v>328</c:v>
                </c:pt>
                <c:pt idx="9">
                  <c:v>329</c:v>
                </c:pt>
                <c:pt idx="12">
                  <c:v>343</c:v>
                </c:pt>
              </c:numCache>
            </c:numRef>
          </c:val>
          <c:extLst xmlns:c16r2="http://schemas.microsoft.com/office/drawing/2015/06/chart">
            <c:ext xmlns:c16="http://schemas.microsoft.com/office/drawing/2014/chart" uri="{C3380CC4-5D6E-409C-BE32-E72D297353CC}">
              <c16:uniqueId val="{00000003-FC4E-4E13-9C32-785C278F2D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4439</c:v>
                </c:pt>
                <c:pt idx="3">
                  <c:v>5024</c:v>
                </c:pt>
                <c:pt idx="6">
                  <c:v>4494</c:v>
                </c:pt>
                <c:pt idx="9">
                  <c:v>4528</c:v>
                </c:pt>
                <c:pt idx="12">
                  <c:v>4612</c:v>
                </c:pt>
              </c:numCache>
            </c:numRef>
          </c:val>
          <c:extLst xmlns:c16r2="http://schemas.microsoft.com/office/drawing/2015/06/chart">
            <c:ext xmlns:c16="http://schemas.microsoft.com/office/drawing/2014/chart" uri="{C3380CC4-5D6E-409C-BE32-E72D297353CC}">
              <c16:uniqueId val="{00000004-FC4E-4E13-9C32-785C278F2D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4E-4E13-9C32-785C278F2D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4E-4E13-9C32-785C278F2D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11260</c:v>
                </c:pt>
                <c:pt idx="3">
                  <c:v>10590</c:v>
                </c:pt>
                <c:pt idx="6">
                  <c:v>10028</c:v>
                </c:pt>
                <c:pt idx="9">
                  <c:v>9997</c:v>
                </c:pt>
                <c:pt idx="12">
                  <c:v>9712</c:v>
                </c:pt>
              </c:numCache>
            </c:numRef>
          </c:val>
          <c:extLst xmlns:c16r2="http://schemas.microsoft.com/office/drawing/2015/06/chart">
            <c:ext xmlns:c16="http://schemas.microsoft.com/office/drawing/2014/chart" uri="{C3380CC4-5D6E-409C-BE32-E72D297353CC}">
              <c16:uniqueId val="{00000007-FC4E-4E13-9C32-785C278F2D44}"/>
            </c:ext>
          </c:extLst>
        </c:ser>
        <c:dLbls>
          <c:showLegendKey val="0"/>
          <c:showVal val="0"/>
          <c:showCatName val="0"/>
          <c:showSerName val="0"/>
          <c:showPercent val="0"/>
          <c:showBubbleSize val="0"/>
        </c:dLbls>
        <c:gapWidth val="100"/>
        <c:overlap val="100"/>
        <c:axId val="320596552"/>
        <c:axId val="32059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4673</c:v>
                </c:pt>
                <c:pt idx="2">
                  <c:v>#N/A</c:v>
                </c:pt>
                <c:pt idx="3">
                  <c:v>#N/A</c:v>
                </c:pt>
                <c:pt idx="4">
                  <c:v>4834</c:v>
                </c:pt>
                <c:pt idx="5">
                  <c:v>#N/A</c:v>
                </c:pt>
                <c:pt idx="6">
                  <c:v>#N/A</c:v>
                </c:pt>
                <c:pt idx="7">
                  <c:v>4668</c:v>
                </c:pt>
                <c:pt idx="8">
                  <c:v>#N/A</c:v>
                </c:pt>
                <c:pt idx="9">
                  <c:v>#N/A</c:v>
                </c:pt>
                <c:pt idx="10">
                  <c:v>4459</c:v>
                </c:pt>
                <c:pt idx="11">
                  <c:v>#N/A</c:v>
                </c:pt>
                <c:pt idx="12">
                  <c:v>#N/A</c:v>
                </c:pt>
                <c:pt idx="13">
                  <c:v>4262</c:v>
                </c:pt>
                <c:pt idx="14">
                  <c:v>#N/A</c:v>
                </c:pt>
              </c:numCache>
            </c:numRef>
          </c:val>
          <c:smooth val="0"/>
          <c:extLst xmlns:c16r2="http://schemas.microsoft.com/office/drawing/2015/06/chart">
            <c:ext xmlns:c16="http://schemas.microsoft.com/office/drawing/2014/chart" uri="{C3380CC4-5D6E-409C-BE32-E72D297353CC}">
              <c16:uniqueId val="{00000008-FC4E-4E13-9C32-785C278F2D44}"/>
            </c:ext>
          </c:extLst>
        </c:ser>
        <c:dLbls>
          <c:showLegendKey val="0"/>
          <c:showVal val="0"/>
          <c:showCatName val="0"/>
          <c:showSerName val="0"/>
          <c:showPercent val="0"/>
          <c:showBubbleSize val="0"/>
        </c:dLbls>
        <c:marker val="1"/>
        <c:smooth val="0"/>
        <c:axId val="320596552"/>
        <c:axId val="320598512"/>
      </c:lineChart>
      <c:catAx>
        <c:axId val="32059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598512"/>
        <c:crosses val="autoZero"/>
        <c:auto val="1"/>
        <c:lblAlgn val="ctr"/>
        <c:lblOffset val="100"/>
        <c:tickLblSkip val="1"/>
        <c:tickMarkSkip val="1"/>
        <c:noMultiLvlLbl val="0"/>
      </c:catAx>
      <c:valAx>
        <c:axId val="32059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59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109205</c:v>
                </c:pt>
                <c:pt idx="5">
                  <c:v>107853</c:v>
                </c:pt>
                <c:pt idx="8">
                  <c:v>107237</c:v>
                </c:pt>
                <c:pt idx="11">
                  <c:v>108287</c:v>
                </c:pt>
                <c:pt idx="14">
                  <c:v>108813</c:v>
                </c:pt>
              </c:numCache>
            </c:numRef>
          </c:val>
          <c:extLst xmlns:c16r2="http://schemas.microsoft.com/office/drawing/2015/06/chart">
            <c:ext xmlns:c16="http://schemas.microsoft.com/office/drawing/2014/chart" uri="{C3380CC4-5D6E-409C-BE32-E72D297353CC}">
              <c16:uniqueId val="{00000000-E132-45B5-9BA6-00E581D45E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13180</c:v>
                </c:pt>
                <c:pt idx="5">
                  <c:v>14489</c:v>
                </c:pt>
                <c:pt idx="8">
                  <c:v>15205</c:v>
                </c:pt>
                <c:pt idx="11">
                  <c:v>17501</c:v>
                </c:pt>
                <c:pt idx="14">
                  <c:v>18726</c:v>
                </c:pt>
              </c:numCache>
            </c:numRef>
          </c:val>
          <c:extLst xmlns:c16r2="http://schemas.microsoft.com/office/drawing/2015/06/chart">
            <c:ext xmlns:c16="http://schemas.microsoft.com/office/drawing/2014/chart" uri="{C3380CC4-5D6E-409C-BE32-E72D297353CC}">
              <c16:uniqueId val="{00000001-E132-45B5-9BA6-00E581D45E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11669</c:v>
                </c:pt>
                <c:pt idx="5">
                  <c:v>13594</c:v>
                </c:pt>
                <c:pt idx="8">
                  <c:v>13730</c:v>
                </c:pt>
                <c:pt idx="11">
                  <c:v>12903</c:v>
                </c:pt>
                <c:pt idx="14">
                  <c:v>13648</c:v>
                </c:pt>
              </c:numCache>
            </c:numRef>
          </c:val>
          <c:extLst xmlns:c16r2="http://schemas.microsoft.com/office/drawing/2015/06/chart">
            <c:ext xmlns:c16="http://schemas.microsoft.com/office/drawing/2014/chart" uri="{C3380CC4-5D6E-409C-BE32-E72D297353CC}">
              <c16:uniqueId val="{00000002-E132-45B5-9BA6-00E581D45E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32-45B5-9BA6-00E581D45E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32-45B5-9BA6-00E581D45E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1700</c:v>
                </c:pt>
                <c:pt idx="3">
                  <c:v>1730</c:v>
                </c:pt>
                <c:pt idx="6">
                  <c:v>2220</c:v>
                </c:pt>
                <c:pt idx="9">
                  <c:v>1915</c:v>
                </c:pt>
                <c:pt idx="12">
                  <c:v>1938</c:v>
                </c:pt>
              </c:numCache>
            </c:numRef>
          </c:val>
          <c:extLst xmlns:c16r2="http://schemas.microsoft.com/office/drawing/2015/06/chart">
            <c:ext xmlns:c16="http://schemas.microsoft.com/office/drawing/2014/chart" uri="{C3380CC4-5D6E-409C-BE32-E72D297353CC}">
              <c16:uniqueId val="{00000005-E132-45B5-9BA6-00E581D45E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10808</c:v>
                </c:pt>
                <c:pt idx="3">
                  <c:v>10112</c:v>
                </c:pt>
                <c:pt idx="6">
                  <c:v>9995</c:v>
                </c:pt>
                <c:pt idx="9">
                  <c:v>9931</c:v>
                </c:pt>
                <c:pt idx="12">
                  <c:v>9290</c:v>
                </c:pt>
              </c:numCache>
            </c:numRef>
          </c:val>
          <c:extLst xmlns:c16r2="http://schemas.microsoft.com/office/drawing/2015/06/chart">
            <c:ext xmlns:c16="http://schemas.microsoft.com/office/drawing/2014/chart" uri="{C3380CC4-5D6E-409C-BE32-E72D297353CC}">
              <c16:uniqueId val="{00000006-E132-45B5-9BA6-00E581D45E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1933</c:v>
                </c:pt>
                <c:pt idx="3">
                  <c:v>2024</c:v>
                </c:pt>
                <c:pt idx="6">
                  <c:v>1948</c:v>
                </c:pt>
                <c:pt idx="9">
                  <c:v>1891</c:v>
                </c:pt>
                <c:pt idx="12">
                  <c:v>1986</c:v>
                </c:pt>
              </c:numCache>
            </c:numRef>
          </c:val>
          <c:extLst xmlns:c16r2="http://schemas.microsoft.com/office/drawing/2015/06/chart">
            <c:ext xmlns:c16="http://schemas.microsoft.com/office/drawing/2014/chart" uri="{C3380CC4-5D6E-409C-BE32-E72D297353CC}">
              <c16:uniqueId val="{00000007-E132-45B5-9BA6-00E581D45E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57594</c:v>
                </c:pt>
                <c:pt idx="3">
                  <c:v>57616</c:v>
                </c:pt>
                <c:pt idx="6">
                  <c:v>54205</c:v>
                </c:pt>
                <c:pt idx="9">
                  <c:v>51133</c:v>
                </c:pt>
                <c:pt idx="12">
                  <c:v>48588</c:v>
                </c:pt>
              </c:numCache>
            </c:numRef>
          </c:val>
          <c:extLst xmlns:c16r2="http://schemas.microsoft.com/office/drawing/2015/06/chart">
            <c:ext xmlns:c16="http://schemas.microsoft.com/office/drawing/2014/chart" uri="{C3380CC4-5D6E-409C-BE32-E72D297353CC}">
              <c16:uniqueId val="{00000008-E132-45B5-9BA6-00E581D45E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697</c:v>
                </c:pt>
                <c:pt idx="3">
                  <c:v>670</c:v>
                </c:pt>
                <c:pt idx="6">
                  <c:v>774</c:v>
                </c:pt>
                <c:pt idx="9">
                  <c:v>719</c:v>
                </c:pt>
                <c:pt idx="12">
                  <c:v>662</c:v>
                </c:pt>
              </c:numCache>
            </c:numRef>
          </c:val>
          <c:extLst xmlns:c16r2="http://schemas.microsoft.com/office/drawing/2015/06/chart">
            <c:ext xmlns:c16="http://schemas.microsoft.com/office/drawing/2014/chart" uri="{C3380CC4-5D6E-409C-BE32-E72D297353CC}">
              <c16:uniqueId val="{00000009-E132-45B5-9BA6-00E581D45E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97409</c:v>
                </c:pt>
                <c:pt idx="3">
                  <c:v>96377</c:v>
                </c:pt>
                <c:pt idx="6">
                  <c:v>96779</c:v>
                </c:pt>
                <c:pt idx="9">
                  <c:v>101278</c:v>
                </c:pt>
                <c:pt idx="12">
                  <c:v>104981</c:v>
                </c:pt>
              </c:numCache>
            </c:numRef>
          </c:val>
          <c:extLst xmlns:c16r2="http://schemas.microsoft.com/office/drawing/2015/06/chart">
            <c:ext xmlns:c16="http://schemas.microsoft.com/office/drawing/2014/chart" uri="{C3380CC4-5D6E-409C-BE32-E72D297353CC}">
              <c16:uniqueId val="{0000000A-E132-45B5-9BA6-00E581D45E0B}"/>
            </c:ext>
          </c:extLst>
        </c:ser>
        <c:dLbls>
          <c:showLegendKey val="0"/>
          <c:showVal val="0"/>
          <c:showCatName val="0"/>
          <c:showSerName val="0"/>
          <c:showPercent val="0"/>
          <c:showBubbleSize val="0"/>
        </c:dLbls>
        <c:gapWidth val="100"/>
        <c:overlap val="100"/>
        <c:axId val="320599296"/>
        <c:axId val="320593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36087</c:v>
                </c:pt>
                <c:pt idx="2">
                  <c:v>#N/A</c:v>
                </c:pt>
                <c:pt idx="3">
                  <c:v>#N/A</c:v>
                </c:pt>
                <c:pt idx="4">
                  <c:v>32592</c:v>
                </c:pt>
                <c:pt idx="5">
                  <c:v>#N/A</c:v>
                </c:pt>
                <c:pt idx="6">
                  <c:v>#N/A</c:v>
                </c:pt>
                <c:pt idx="7">
                  <c:v>29749</c:v>
                </c:pt>
                <c:pt idx="8">
                  <c:v>#N/A</c:v>
                </c:pt>
                <c:pt idx="9">
                  <c:v>#N/A</c:v>
                </c:pt>
                <c:pt idx="10">
                  <c:v>28178</c:v>
                </c:pt>
                <c:pt idx="11">
                  <c:v>#N/A</c:v>
                </c:pt>
                <c:pt idx="12">
                  <c:v>#N/A</c:v>
                </c:pt>
                <c:pt idx="13">
                  <c:v>26259</c:v>
                </c:pt>
                <c:pt idx="14">
                  <c:v>#N/A</c:v>
                </c:pt>
              </c:numCache>
            </c:numRef>
          </c:val>
          <c:smooth val="0"/>
          <c:extLst xmlns:c16r2="http://schemas.microsoft.com/office/drawing/2015/06/chart">
            <c:ext xmlns:c16="http://schemas.microsoft.com/office/drawing/2014/chart" uri="{C3380CC4-5D6E-409C-BE32-E72D297353CC}">
              <c16:uniqueId val="{0000000B-E132-45B5-9BA6-00E581D45E0B}"/>
            </c:ext>
          </c:extLst>
        </c:ser>
        <c:dLbls>
          <c:showLegendKey val="0"/>
          <c:showVal val="0"/>
          <c:showCatName val="0"/>
          <c:showSerName val="0"/>
          <c:showPercent val="0"/>
          <c:showBubbleSize val="0"/>
        </c:dLbls>
        <c:marker val="1"/>
        <c:smooth val="0"/>
        <c:axId val="320599296"/>
        <c:axId val="320593416"/>
      </c:lineChart>
      <c:catAx>
        <c:axId val="3205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593416"/>
        <c:crosses val="autoZero"/>
        <c:auto val="1"/>
        <c:lblAlgn val="ctr"/>
        <c:lblOffset val="100"/>
        <c:tickLblSkip val="1"/>
        <c:tickMarkSkip val="1"/>
        <c:noMultiLvlLbl val="0"/>
      </c:catAx>
      <c:valAx>
        <c:axId val="320593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59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3432</c:v>
                </c:pt>
                <c:pt idx="1">
                  <c:v>3411</c:v>
                </c:pt>
                <c:pt idx="2">
                  <c:v>3424</c:v>
                </c:pt>
              </c:numCache>
            </c:numRef>
          </c:val>
          <c:extLst xmlns:c16r2="http://schemas.microsoft.com/office/drawing/2015/06/chart">
            <c:ext xmlns:c16="http://schemas.microsoft.com/office/drawing/2014/chart" uri="{C3380CC4-5D6E-409C-BE32-E72D297353CC}">
              <c16:uniqueId val="{00000000-3500-41E4-A2FF-7CCF26B382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991</c:v>
                </c:pt>
                <c:pt idx="1">
                  <c:v>999</c:v>
                </c:pt>
                <c:pt idx="2">
                  <c:v>1008</c:v>
                </c:pt>
              </c:numCache>
            </c:numRef>
          </c:val>
          <c:extLst xmlns:c16r2="http://schemas.microsoft.com/office/drawing/2015/06/chart">
            <c:ext xmlns:c16="http://schemas.microsoft.com/office/drawing/2014/chart" uri="{C3380CC4-5D6E-409C-BE32-E72D297353CC}">
              <c16:uniqueId val="{00000001-3500-41E4-A2FF-7CCF26B382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11021</c:v>
                </c:pt>
                <c:pt idx="1">
                  <c:v>9067</c:v>
                </c:pt>
                <c:pt idx="2">
                  <c:v>8469</c:v>
                </c:pt>
              </c:numCache>
            </c:numRef>
          </c:val>
          <c:extLst xmlns:c16r2="http://schemas.microsoft.com/office/drawing/2015/06/chart">
            <c:ext xmlns:c16="http://schemas.microsoft.com/office/drawing/2014/chart" uri="{C3380CC4-5D6E-409C-BE32-E72D297353CC}">
              <c16:uniqueId val="{00000002-3500-41E4-A2FF-7CCF26B38271}"/>
            </c:ext>
          </c:extLst>
        </c:ser>
        <c:dLbls>
          <c:showLegendKey val="0"/>
          <c:showVal val="0"/>
          <c:showCatName val="0"/>
          <c:showSerName val="0"/>
          <c:showPercent val="0"/>
          <c:showBubbleSize val="0"/>
        </c:dLbls>
        <c:gapWidth val="120"/>
        <c:overlap val="100"/>
        <c:axId val="320594984"/>
        <c:axId val="320592240"/>
      </c:barChart>
      <c:catAx>
        <c:axId val="32059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0592240"/>
        <c:crosses val="autoZero"/>
        <c:auto val="1"/>
        <c:lblAlgn val="ctr"/>
        <c:lblOffset val="100"/>
        <c:tickLblSkip val="1"/>
        <c:tickMarkSkip val="1"/>
        <c:noMultiLvlLbl val="0"/>
      </c:catAx>
      <c:valAx>
        <c:axId val="320592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059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69-4DBF-9009-447B7388FE2A}"/>
                </c:ext>
                <c:ext xmlns:c15="http://schemas.microsoft.com/office/drawing/2012/chart" uri="{CE6537A1-D6FC-4f65-9D91-7224C49458BB}">
                  <c15:dlblFieldTable>
                    <c15:dlblFTEntry>
                      <c15:txfldGUID>{C7196361-4587-4DD1-8000-EEAF5AE2FD84}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69-4DBF-9009-447B7388FE2A}"/>
                </c:ext>
                <c:ext xmlns:c15="http://schemas.microsoft.com/office/drawing/2012/chart" uri="{CE6537A1-D6FC-4f65-9D91-7224C49458BB}">
                  <c15:dlblFieldTable>
                    <c15:dlblFTEntry>
                      <c15:txfldGUID>{70687CC4-4E8F-440F-B306-57682F61DA54}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69-4DBF-9009-447B7388FE2A}"/>
                </c:ext>
                <c:ext xmlns:c15="http://schemas.microsoft.com/office/drawing/2012/chart" uri="{CE6537A1-D6FC-4f65-9D91-7224C49458BB}">
                  <c15:dlblFieldTable>
                    <c15:dlblFTEntry>
                      <c15:txfldGUID>{BD2BC5B8-A906-4DDE-8441-E1C2D5C27994}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69-4DBF-9009-447B7388FE2A}"/>
                </c:ext>
                <c:ext xmlns:c15="http://schemas.microsoft.com/office/drawing/2012/chart" uri="{CE6537A1-D6FC-4f65-9D91-7224C49458BB}">
                  <c15:dlblFieldTable>
                    <c15:dlblFTEntry>
                      <c15:txfldGUID>{9A0FBD46-EEB7-4175-AB06-0690C3D6E3AB}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69-4DBF-9009-447B7388FE2A}"/>
                </c:ext>
                <c:ext xmlns:c15="http://schemas.microsoft.com/office/drawing/2012/chart" uri="{CE6537A1-D6FC-4f65-9D91-7224C49458BB}">
                  <c15:dlblFieldTable>
                    <c15:dlblFTEntry>
                      <c15:txfldGUID>{4FF59182-5C09-4D80-959D-3BFC156A69CC}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69-4DBF-9009-447B7388FE2A}"/>
                </c:ext>
                <c:ext xmlns:c15="http://schemas.microsoft.com/office/drawing/2012/chart" uri="{CE6537A1-D6FC-4f65-9D91-7224C49458BB}">
                  <c15:layout/>
                  <c15:dlblFieldTable>
                    <c15:dlblFTEntry>
                      <c15:txfldGUID>{F4C866FF-3BB7-4620-94B1-9ED3BF3AE601}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69-4DBF-9009-447B7388FE2A}"/>
                </c:ext>
                <c:ext xmlns:c15="http://schemas.microsoft.com/office/drawing/2012/chart" uri="{CE6537A1-D6FC-4f65-9D91-7224C49458BB}">
                  <c15:layout/>
                  <c15:dlblFieldTable>
                    <c15:dlblFTEntry>
                      <c15:txfldGUID>{A8CC2DAF-CB47-4D48-B80B-E802C76D7798}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69-4DBF-9009-447B7388FE2A}"/>
                </c:ext>
                <c:ext xmlns:c15="http://schemas.microsoft.com/office/drawing/2012/chart" uri="{CE6537A1-D6FC-4f65-9D91-7224C49458BB}">
                  <c15:layout/>
                  <c15:dlblFieldTable>
                    <c15:dlblFTEntry>
                      <c15:txfldGUID>{51F8991F-482B-48A7-90CD-EA1AC72A4A2B}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69-4DBF-9009-447B7388FE2A}"/>
                </c:ext>
                <c:ext xmlns:c15="http://schemas.microsoft.com/office/drawing/2012/chart" uri="{CE6537A1-D6FC-4f65-9D91-7224C49458BB}">
                  <c15:layout/>
                  <c15:dlblFieldTable>
                    <c15:dlblFTEntry>
                      <c15:txfldGUID>{863BE2F9-2B0F-4EEC-9043-CEAC3F068900}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48.6</c:v>
                </c:pt>
                <c:pt idx="16">
                  <c:v>50.1</c:v>
                </c:pt>
                <c:pt idx="24">
                  <c:v>46.6</c:v>
                </c:pt>
                <c:pt idx="32">
                  <c:v>47.9</c:v>
                </c:pt>
              </c:numCache>
            </c:numRef>
          </c:xVal>
          <c:yVal>
            <c:numRef>
              <c:f>公会計指標分析・財政指標組合せ分析表!$BP$51:$DC$51</c:f>
              <c:numCache>
                <c:formatCode>#,##0.0;"▲ "#,##0.0</c:formatCode>
                <c:ptCount val="40"/>
                <c:pt idx="8">
                  <c:v>78.400000000000006</c:v>
                </c:pt>
                <c:pt idx="16">
                  <c:v>72.099999999999994</c:v>
                </c:pt>
                <c:pt idx="24">
                  <c:v>68.7</c:v>
                </c:pt>
                <c:pt idx="32">
                  <c:v>63.1</c:v>
                </c:pt>
              </c:numCache>
            </c:numRef>
          </c:yVal>
          <c:smooth val="0"/>
          <c:extLst xmlns:c16r2="http://schemas.microsoft.com/office/drawing/2015/06/chart">
            <c:ext xmlns:c16="http://schemas.microsoft.com/office/drawing/2014/chart" uri="{C3380CC4-5D6E-409C-BE32-E72D297353CC}">
              <c16:uniqueId val="{00000009-8869-4DBF-9009-447B7388FE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69-4DBF-9009-447B7388FE2A}"/>
                </c:ext>
                <c:ext xmlns:c15="http://schemas.microsoft.com/office/drawing/2012/chart" uri="{CE6537A1-D6FC-4f65-9D91-7224C49458BB}">
                  <c15:dlblFieldTable>
                    <c15:dlblFTEntry>
                      <c15:txfldGUID>{A7C6D171-A110-458E-B34E-B4BD903857D2}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69-4DBF-9009-447B7388FE2A}"/>
                </c:ext>
                <c:ext xmlns:c15="http://schemas.microsoft.com/office/drawing/2012/chart" uri="{CE6537A1-D6FC-4f65-9D91-7224C49458BB}">
                  <c15:dlblFieldTable>
                    <c15:dlblFTEntry>
                      <c15:txfldGUID>{1E7F675B-3788-4BDF-B724-F66AB3B97909}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69-4DBF-9009-447B7388FE2A}"/>
                </c:ext>
                <c:ext xmlns:c15="http://schemas.microsoft.com/office/drawing/2012/chart" uri="{CE6537A1-D6FC-4f65-9D91-7224C49458BB}">
                  <c15:dlblFieldTable>
                    <c15:dlblFTEntry>
                      <c15:txfldGUID>{5D863E6D-EA9D-4C03-8C27-B9D7C9E535AD}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69-4DBF-9009-447B7388FE2A}"/>
                </c:ext>
                <c:ext xmlns:c15="http://schemas.microsoft.com/office/drawing/2012/chart" uri="{CE6537A1-D6FC-4f65-9D91-7224C49458BB}">
                  <c15:dlblFieldTable>
                    <c15:dlblFTEntry>
                      <c15:txfldGUID>{81E3C07C-FE9E-4170-A10D-6FDA7651CB9D}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69-4DBF-9009-447B7388FE2A}"/>
                </c:ext>
                <c:ext xmlns:c15="http://schemas.microsoft.com/office/drawing/2012/chart" uri="{CE6537A1-D6FC-4f65-9D91-7224C49458BB}">
                  <c15:dlblFieldTable>
                    <c15:dlblFTEntry>
                      <c15:txfldGUID>{AB510142-73F9-471F-9224-04D19FDFF519}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69-4DBF-9009-447B7388FE2A}"/>
                </c:ext>
                <c:ext xmlns:c15="http://schemas.microsoft.com/office/drawing/2012/chart" uri="{CE6537A1-D6FC-4f65-9D91-7224C49458BB}">
                  <c15:layout/>
                  <c15:dlblFieldTable>
                    <c15:dlblFTEntry>
                      <c15:txfldGUID>{7D70EFAD-7C63-4C46-B1EF-15B0A048EE57}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69-4DBF-9009-447B7388FE2A}"/>
                </c:ext>
                <c:ext xmlns:c15="http://schemas.microsoft.com/office/drawing/2012/chart" uri="{CE6537A1-D6FC-4f65-9D91-7224C49458BB}">
                  <c15:layout/>
                  <c15:dlblFieldTable>
                    <c15:dlblFTEntry>
                      <c15:txfldGUID>{221CCB79-7FE2-4E88-8671-24B81D5B000D}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69-4DBF-9009-447B7388FE2A}"/>
                </c:ext>
                <c:ext xmlns:c15="http://schemas.microsoft.com/office/drawing/2012/chart" uri="{CE6537A1-D6FC-4f65-9D91-7224C49458BB}">
                  <c15:layout/>
                  <c15:dlblFieldTable>
                    <c15:dlblFTEntry>
                      <c15:txfldGUID>{2609FBCB-EA07-4651-B663-C893B1F26503}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69-4DBF-9009-447B7388FE2A}"/>
                </c:ext>
                <c:ext xmlns:c15="http://schemas.microsoft.com/office/drawing/2012/chart" uri="{CE6537A1-D6FC-4f65-9D91-7224C49458BB}">
                  <c15:layout/>
                  <c15:dlblFieldTable>
                    <c15:dlblFTEntry>
                      <c15:txfldGUID>{A899199E-F7E0-4F18-A90E-DFBA7C7FF816}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60.8</c:v>
                </c:pt>
              </c:numCache>
            </c:numRef>
          </c:xVal>
          <c:yVal>
            <c:numRef>
              <c:f>公会計指標分析・財政指標組合せ分析表!$BP$55:$DC$55</c:f>
              <c:numCache>
                <c:formatCode>#,##0.0;"▲ "#,##0.0</c:formatCode>
                <c:ptCount val="40"/>
                <c:pt idx="8">
                  <c:v>37.4</c:v>
                </c:pt>
                <c:pt idx="16">
                  <c:v>31</c:v>
                </c:pt>
                <c:pt idx="24">
                  <c:v>30</c:v>
                </c:pt>
                <c:pt idx="32">
                  <c:v>34</c:v>
                </c:pt>
              </c:numCache>
            </c:numRef>
          </c:yVal>
          <c:smooth val="0"/>
          <c:extLst xmlns:c16r2="http://schemas.microsoft.com/office/drawing/2015/06/chart">
            <c:ext xmlns:c16="http://schemas.microsoft.com/office/drawing/2014/chart" uri="{C3380CC4-5D6E-409C-BE32-E72D297353CC}">
              <c16:uniqueId val="{00000013-8869-4DBF-9009-447B7388FE2A}"/>
            </c:ext>
          </c:extLst>
        </c:ser>
        <c:dLbls>
          <c:showLegendKey val="0"/>
          <c:showVal val="1"/>
          <c:showCatName val="0"/>
          <c:showSerName val="0"/>
          <c:showPercent val="0"/>
          <c:showBubbleSize val="0"/>
        </c:dLbls>
        <c:axId val="320595376"/>
        <c:axId val="320596944"/>
      </c:scatterChart>
      <c:valAx>
        <c:axId val="320595376"/>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596944"/>
        <c:crosses val="autoZero"/>
        <c:crossBetween val="midCat"/>
      </c:valAx>
      <c:valAx>
        <c:axId val="320596944"/>
        <c:scaling>
          <c:orientation val="minMax"/>
          <c:max val="8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595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E7-4CDE-BD47-1869B23B9C4C}"/>
                </c:ext>
                <c:ext xmlns:c15="http://schemas.microsoft.com/office/drawing/2012/chart" uri="{CE6537A1-D6FC-4f65-9D91-7224C49458BB}">
                  <c15:layout/>
                  <c15:dlblFieldTable>
                    <c15:dlblFTEntry>
                      <c15:txfldGUID>{13966736-582C-4609-98A6-44C74C86D2EB}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E7-4CDE-BD47-1869B23B9C4C}"/>
                </c:ext>
                <c:ext xmlns:c15="http://schemas.microsoft.com/office/drawing/2012/chart" uri="{CE6537A1-D6FC-4f65-9D91-7224C49458BB}">
                  <c15:dlblFieldTable>
                    <c15:dlblFTEntry>
                      <c15:txfldGUID>{245A1BE8-84A8-455B-8847-FF8428674C70}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E7-4CDE-BD47-1869B23B9C4C}"/>
                </c:ext>
                <c:ext xmlns:c15="http://schemas.microsoft.com/office/drawing/2012/chart" uri="{CE6537A1-D6FC-4f65-9D91-7224C49458BB}">
                  <c15:dlblFieldTable>
                    <c15:dlblFTEntry>
                      <c15:txfldGUID>{F2CAA064-AD81-4AB4-9ED7-94970E5DA51D}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E7-4CDE-BD47-1869B23B9C4C}"/>
                </c:ext>
                <c:ext xmlns:c15="http://schemas.microsoft.com/office/drawing/2012/chart" uri="{CE6537A1-D6FC-4f65-9D91-7224C49458BB}">
                  <c15:dlblFieldTable>
                    <c15:dlblFTEntry>
                      <c15:txfldGUID>{87C20DAB-9791-4C67-89C6-DA733A9E7159}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E7-4CDE-BD47-1869B23B9C4C}"/>
                </c:ext>
                <c:ext xmlns:c15="http://schemas.microsoft.com/office/drawing/2012/chart" uri="{CE6537A1-D6FC-4f65-9D91-7224C49458BB}">
                  <c15:dlblFieldTable>
                    <c15:dlblFTEntry>
                      <c15:txfldGUID>{17DB317E-0A1C-4426-8085-F660D7C428E7}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E7-4CDE-BD47-1869B23B9C4C}"/>
                </c:ext>
                <c:ext xmlns:c15="http://schemas.microsoft.com/office/drawing/2012/chart" uri="{CE6537A1-D6FC-4f65-9D91-7224C49458BB}">
                  <c15:layout/>
                  <c15:dlblFieldTable>
                    <c15:dlblFTEntry>
                      <c15:txfldGUID>{5C2320E2-8BC2-455B-93B1-D33D3F85FA5C}</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549187182385429E-2"/>
                  <c:y val="-6.34382875073549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E7-4CDE-BD47-1869B23B9C4C}"/>
                </c:ext>
                <c:ext xmlns:c15="http://schemas.microsoft.com/office/drawing/2012/chart" uri="{CE6537A1-D6FC-4f65-9D91-7224C49458BB}">
                  <c15:layout/>
                  <c15:dlblFieldTable>
                    <c15:dlblFTEntry>
                      <c15:txfldGUID>{1F2ADF00-3874-4478-83E4-7E37A4A4030C}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5846796055835836E-2"/>
                  <c:y val="-6.139500666823297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E7-4CDE-BD47-1869B23B9C4C}"/>
                </c:ext>
                <c:ext xmlns:c15="http://schemas.microsoft.com/office/drawing/2012/chart" uri="{CE6537A1-D6FC-4f65-9D91-7224C49458BB}">
                  <c15:layout/>
                  <c15:dlblFieldTable>
                    <c15:dlblFTEntry>
                      <c15:txfldGUID>{C57F21F0-BCCA-4E5E-8EFD-1BB8E2475E84}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E7-4CDE-BD47-1869B23B9C4C}"/>
                </c:ext>
                <c:ext xmlns:c15="http://schemas.microsoft.com/office/drawing/2012/chart" uri="{CE6537A1-D6FC-4f65-9D91-7224C49458BB}">
                  <c15:layout/>
                  <c15:dlblFieldTable>
                    <c15:dlblFTEntry>
                      <c15:txfldGUID>{2D200A80-77EE-4EB7-A8BE-243E16958507}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12.1</c:v>
                </c:pt>
                <c:pt idx="16">
                  <c:v>11.4</c:v>
                </c:pt>
                <c:pt idx="24">
                  <c:v>11.2</c:v>
                </c:pt>
                <c:pt idx="32">
                  <c:v>10.8</c:v>
                </c:pt>
              </c:numCache>
            </c:numRef>
          </c:xVal>
          <c:yVal>
            <c:numRef>
              <c:f>公会計指標分析・財政指標組合せ分析表!$BP$73:$DC$73</c:f>
              <c:numCache>
                <c:formatCode>#,##0.0;"▲ "#,##0.0</c:formatCode>
                <c:ptCount val="40"/>
                <c:pt idx="0">
                  <c:v>87.3</c:v>
                </c:pt>
                <c:pt idx="8">
                  <c:v>78.400000000000006</c:v>
                </c:pt>
                <c:pt idx="16">
                  <c:v>72.099999999999994</c:v>
                </c:pt>
                <c:pt idx="24">
                  <c:v>68.7</c:v>
                </c:pt>
                <c:pt idx="32">
                  <c:v>63.1</c:v>
                </c:pt>
              </c:numCache>
            </c:numRef>
          </c:yVal>
          <c:smooth val="0"/>
          <c:extLst xmlns:c16r2="http://schemas.microsoft.com/office/drawing/2015/06/chart">
            <c:ext xmlns:c16="http://schemas.microsoft.com/office/drawing/2014/chart" uri="{C3380CC4-5D6E-409C-BE32-E72D297353CC}">
              <c16:uniqueId val="{00000009-B2E7-4CDE-BD47-1869B23B9C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E7-4CDE-BD47-1869B23B9C4C}"/>
                </c:ext>
                <c:ext xmlns:c15="http://schemas.microsoft.com/office/drawing/2012/chart" uri="{CE6537A1-D6FC-4f65-9D91-7224C49458BB}">
                  <c15:layout/>
                  <c15:dlblFieldTable>
                    <c15:dlblFTEntry>
                      <c15:txfldGUID>{C94092A4-E136-4BC7-B29E-FC6B43DEF7AC}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E7-4CDE-BD47-1869B23B9C4C}"/>
                </c:ext>
                <c:ext xmlns:c15="http://schemas.microsoft.com/office/drawing/2012/chart" uri="{CE6537A1-D6FC-4f65-9D91-7224C49458BB}">
                  <c15:dlblFieldTable>
                    <c15:dlblFTEntry>
                      <c15:txfldGUID>{9BCCF668-DBB8-45EA-9B5B-B0858546DEB5}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E7-4CDE-BD47-1869B23B9C4C}"/>
                </c:ext>
                <c:ext xmlns:c15="http://schemas.microsoft.com/office/drawing/2012/chart" uri="{CE6537A1-D6FC-4f65-9D91-7224C49458BB}">
                  <c15:dlblFieldTable>
                    <c15:dlblFTEntry>
                      <c15:txfldGUID>{F8E07BFD-2C8B-4E5B-9B9C-D06E7A9E6EDF}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E7-4CDE-BD47-1869B23B9C4C}"/>
                </c:ext>
                <c:ext xmlns:c15="http://schemas.microsoft.com/office/drawing/2012/chart" uri="{CE6537A1-D6FC-4f65-9D91-7224C49458BB}">
                  <c15:dlblFieldTable>
                    <c15:dlblFTEntry>
                      <c15:txfldGUID>{A78CAFB9-3854-4AA5-A26E-63F117785BCC}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E7-4CDE-BD47-1869B23B9C4C}"/>
                </c:ext>
                <c:ext xmlns:c15="http://schemas.microsoft.com/office/drawing/2012/chart" uri="{CE6537A1-D6FC-4f65-9D91-7224C49458BB}">
                  <c15:dlblFieldTable>
                    <c15:dlblFTEntry>
                      <c15:txfldGUID>{A7F11075-07D5-4AF6-B67C-7B456D4F7A8A}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E7-4CDE-BD47-1869B23B9C4C}"/>
                </c:ext>
                <c:ext xmlns:c15="http://schemas.microsoft.com/office/drawing/2012/chart" uri="{CE6537A1-D6FC-4f65-9D91-7224C49458BB}">
                  <c15:layout/>
                  <c15:dlblFieldTable>
                    <c15:dlblFTEntry>
                      <c15:txfldGUID>{571F658B-DE0A-4CD7-A295-B0E75D2F2EBF}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54925897591416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E7-4CDE-BD47-1869B23B9C4C}"/>
                </c:ext>
                <c:ext xmlns:c15="http://schemas.microsoft.com/office/drawing/2012/chart" uri="{CE6537A1-D6FC-4f65-9D91-7224C49458BB}">
                  <c15:layout/>
                  <c15:dlblFieldTable>
                    <c15:dlblFTEntry>
                      <c15:txfldGUID>{5D72A844-F333-43E2-B37B-1E4CDAB141CB}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584672426230715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E7-4CDE-BD47-1869B23B9C4C}"/>
                </c:ext>
                <c:ext xmlns:c15="http://schemas.microsoft.com/office/drawing/2012/chart" uri="{CE6537A1-D6FC-4f65-9D91-7224C49458BB}">
                  <c15:layout/>
                  <c15:dlblFieldTable>
                    <c15:dlblFTEntry>
                      <c15:txfldGUID>{38E26EAD-C3E3-4A52-9B79-8B68D442BF0B}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E7-4CDE-BD47-1869B23B9C4C}"/>
                </c:ext>
                <c:ext xmlns:c15="http://schemas.microsoft.com/office/drawing/2012/chart" uri="{CE6537A1-D6FC-4f65-9D91-7224C49458BB}">
                  <c15:layout/>
                  <c15:dlblFieldTable>
                    <c15:dlblFTEntry>
                      <c15:txfldGUID>{C6D96D2D-90C2-4F4B-9444-90CD7F9D0BD4}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5.9</c:v>
                </c:pt>
              </c:numCache>
            </c:numRef>
          </c:xVal>
          <c:yVal>
            <c:numRef>
              <c:f>公会計指標分析・財政指標組合せ分析表!$BP$77:$DC$77</c:f>
              <c:numCache>
                <c:formatCode>#,##0.0;"▲ "#,##0.0</c:formatCode>
                <c:ptCount val="40"/>
                <c:pt idx="0">
                  <c:v>45.1</c:v>
                </c:pt>
                <c:pt idx="8">
                  <c:v>37.4</c:v>
                </c:pt>
                <c:pt idx="16">
                  <c:v>31</c:v>
                </c:pt>
                <c:pt idx="24">
                  <c:v>30</c:v>
                </c:pt>
                <c:pt idx="32">
                  <c:v>34</c:v>
                </c:pt>
              </c:numCache>
            </c:numRef>
          </c:yVal>
          <c:smooth val="0"/>
          <c:extLst xmlns:c16r2="http://schemas.microsoft.com/office/drawing/2015/06/chart">
            <c:ext xmlns:c16="http://schemas.microsoft.com/office/drawing/2014/chart" uri="{C3380CC4-5D6E-409C-BE32-E72D297353CC}">
              <c16:uniqueId val="{00000013-B2E7-4CDE-BD47-1869B23B9C4C}"/>
            </c:ext>
          </c:extLst>
        </c:ser>
        <c:dLbls>
          <c:showLegendKey val="0"/>
          <c:showVal val="1"/>
          <c:showCatName val="0"/>
          <c:showSerName val="0"/>
          <c:showPercent val="0"/>
          <c:showBubbleSize val="0"/>
        </c:dLbls>
        <c:axId val="320597336"/>
        <c:axId val="320592632"/>
      </c:scatterChart>
      <c:valAx>
        <c:axId val="320597336"/>
        <c:scaling>
          <c:orientation val="minMax"/>
          <c:max val="13.6"/>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592632"/>
        <c:crosses val="autoZero"/>
        <c:crossBetween val="midCat"/>
      </c:valAx>
      <c:valAx>
        <c:axId val="320592632"/>
        <c:scaling>
          <c:orientation val="minMax"/>
          <c:max val="9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597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計画的に行ってきた任意繰上償還と新規の市債発行の抑制により、市債の元利償還額が減少しました。</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公営企業の計画的な事業実施により前年度と同水準です。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組合等の計画的な事業実施により前年度と同水準です。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これまで行っ</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た社会福祉法人等に対する建設費償還補助の減に伴い、負担が軽減されています。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過去の市債に対する基準財政需要額は元利償還金の減少に伴い減少傾向ですが、ふるさと融資（地域総合整備資金貸付）</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償還金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の増により、負担が軽減されています。</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元利償還金の減少や償還金の特定財源の増加により減少傾向となっています。</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前年度より市債の新規発行額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は減少しました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、新市庁舎整備の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2,240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百万円、道の駅「西いなば気楽里」整備の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ふるさと融資の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百万円などがあり、現在高は前年度より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3,703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社会福祉法人等に対する建設費償還補助の減に伴い減少しました。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下水道事業債の減や水道事業と簡易水道事業の統合による事業債の減に伴い減少しました。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、今後、可燃物処理施設の整備が予定されており、増加する見込みです。</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定員適正化計画に基づく職員採用等により年々減少しています。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設立法人等の負担額等負担見込額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土地開発公社の保有する土地の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評価額の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等により増加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新市庁舎整備など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交付税措置のある市債の新規発行額の増により増加しました。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市債の現在高は増加したものの、公営企業債等繰入見込額の減や充当可能特定財源見込額の増により減少傾向となっています。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企業立地促進事業や地域振興施策の実施に伴い「地域振興基金」を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社会福祉施設改修に伴う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億円を含め「公共施設等整備基金」を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円の減となりました。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災害等の将来の不測の事態に備えるため、基本的には「財政調整基金」や「減債基金」は温存しながら、大規模事業に合わせて計画的に積み増してきた基金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活用していきます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・人づくり・まちづくり基金：国際的視野をもち地域の活性化の中核となる人材を育成するとともに、住民が主体となって行う活力あるまち</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づくりの促進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・公共施設等整備基金：今後の大規模事業の財源として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億円を積み増した一方で、新市庁舎整備に伴う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億円、社会福祉施設改修に伴う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・地域振興基金：企業立地促進事業や地域振興施策の実施に伴い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・公共施設等整備基金：公共施設等の老朽化対策・耐震化に対応するため、計画的に活用していきます。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・職員退職手当基金：退職者推移に合わせて計画的に活用していきます。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債券運用や繰替運用により微増となりました。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億円となることを目標に積み立てていきます。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債券運用や繰替運用により微増となりました。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億円となることを目標に積み立てていきます。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188,286
186,864
765.31
100,818,251
98,272,345
2,197,958
50,821,675
104,981,447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くなっている。主な要因としては、小中学校、保育園の長寿命化対策及び耐震対策などの事業の実施、道路インフラ等の長寿命化事業等の推進等の成果によるものと考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引き続き、道路橋梁等インフラ資産の長寿命化対策と平行して、施設の統廃合・集約化・複合化も念頭に置いたうえで、平成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年度に策定した鳥取市公共施設等総合管理計画に基づき、施設老朽化対策を計画的に進めていく必要がある。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52917</xdr:rowOff>
    </xdr:to>
    <xdr:cxnSp macro="">
      <xdr:nvCxnSpPr>
        <xdr:cNvPr id="64" name="直線コネクタ 63"/>
        <xdr:cNvCxnSpPr/>
      </xdr:nvCxnSpPr>
      <xdr:spPr>
        <a:xfrm flipV="1">
          <a:off x="4760595" y="5409988"/>
          <a:ext cx="1270" cy="107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56744</xdr:rowOff>
    </xdr:from>
    <xdr:ext cx="405111" cy="259045"/>
    <xdr:sp macro="" textlink="">
      <xdr:nvSpPr>
        <xdr:cNvPr id="65" name="有形固定資産減価償却率最小値テキスト"/>
        <xdr:cNvSpPr txBox="1"/>
      </xdr:nvSpPr>
      <xdr:spPr>
        <a:xfrm>
          <a:off x="4813300" y="6486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52917</xdr:rowOff>
    </xdr:from>
    <xdr:to>
      <xdr:col>23</xdr:col>
      <xdr:colOff>174625</xdr:colOff>
      <xdr:row>33</xdr:row>
      <xdr:rowOff>52917</xdr:rowOff>
    </xdr:to>
    <xdr:cxnSp macro="">
      <xdr:nvCxnSpPr>
        <xdr:cNvPr id="66" name="直線コネクタ 65"/>
        <xdr:cNvCxnSpPr/>
      </xdr:nvCxnSpPr>
      <xdr:spPr>
        <a:xfrm>
          <a:off x="4673600" y="648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60765</xdr:rowOff>
    </xdr:from>
    <xdr:ext cx="405111" cy="259045"/>
    <xdr:sp macro="" textlink="">
      <xdr:nvSpPr>
        <xdr:cNvPr id="69" name="有形固定資産減価償却率平均値テキスト"/>
        <xdr:cNvSpPr txBox="1"/>
      </xdr:nvSpPr>
      <xdr:spPr>
        <a:xfrm>
          <a:off x="4813300" y="5804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0" name="フローチャート: 判断 69"/>
        <xdr:cNvSpPr/>
      </xdr:nvSpPr>
      <xdr:spPr>
        <a:xfrm>
          <a:off x="47117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159173</xdr:rowOff>
    </xdr:from>
    <xdr:to>
      <xdr:col>23</xdr:col>
      <xdr:colOff>136525</xdr:colOff>
      <xdr:row>33</xdr:row>
      <xdr:rowOff>89323</xdr:rowOff>
    </xdr:to>
    <xdr:sp macro="" textlink="">
      <xdr:nvSpPr>
        <xdr:cNvPr id="79" name="楕円 78"/>
        <xdr:cNvSpPr/>
      </xdr:nvSpPr>
      <xdr:spPr>
        <a:xfrm>
          <a:off x="47117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74100</xdr:rowOff>
    </xdr:from>
    <xdr:ext cx="405111" cy="259045"/>
    <xdr:sp macro="" textlink="">
      <xdr:nvSpPr>
        <xdr:cNvPr id="80" name="有形固定資産減価償却率該当値テキスト"/>
        <xdr:cNvSpPr txBox="1"/>
      </xdr:nvSpPr>
      <xdr:spPr>
        <a:xfrm>
          <a:off x="4813300" y="63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34502</xdr:rowOff>
    </xdr:from>
    <xdr:to>
      <xdr:col>19</xdr:col>
      <xdr:colOff>187325</xdr:colOff>
      <xdr:row>33</xdr:row>
      <xdr:rowOff>136102</xdr:rowOff>
    </xdr:to>
    <xdr:sp macro="" textlink="">
      <xdr:nvSpPr>
        <xdr:cNvPr id="81" name="楕円 80"/>
        <xdr:cNvSpPr/>
      </xdr:nvSpPr>
      <xdr:spPr>
        <a:xfrm>
          <a:off x="40005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38523</xdr:rowOff>
    </xdr:from>
    <xdr:to>
      <xdr:col>23</xdr:col>
      <xdr:colOff>85725</xdr:colOff>
      <xdr:row>33</xdr:row>
      <xdr:rowOff>85302</xdr:rowOff>
    </xdr:to>
    <xdr:cxnSp macro="">
      <xdr:nvCxnSpPr>
        <xdr:cNvPr id="82" name="直線コネクタ 81"/>
        <xdr:cNvCxnSpPr/>
      </xdr:nvCxnSpPr>
      <xdr:spPr>
        <a:xfrm flipV="1">
          <a:off x="4051300" y="646789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80010</xdr:rowOff>
    </xdr:from>
    <xdr:to>
      <xdr:col>15</xdr:col>
      <xdr:colOff>187325</xdr:colOff>
      <xdr:row>33</xdr:row>
      <xdr:rowOff>10160</xdr:rowOff>
    </xdr:to>
    <xdr:sp macro="" textlink="">
      <xdr:nvSpPr>
        <xdr:cNvPr id="83" name="楕円 82"/>
        <xdr:cNvSpPr/>
      </xdr:nvSpPr>
      <xdr:spPr>
        <a:xfrm>
          <a:off x="3238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130810</xdr:rowOff>
    </xdr:from>
    <xdr:to>
      <xdr:col>19</xdr:col>
      <xdr:colOff>136525</xdr:colOff>
      <xdr:row>33</xdr:row>
      <xdr:rowOff>85302</xdr:rowOff>
    </xdr:to>
    <xdr:cxnSp macro="">
      <xdr:nvCxnSpPr>
        <xdr:cNvPr id="84" name="直線コネクタ 83"/>
        <xdr:cNvCxnSpPr/>
      </xdr:nvCxnSpPr>
      <xdr:spPr>
        <a:xfrm>
          <a:off x="3289300" y="6388735"/>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85" name="楕円 84"/>
        <xdr:cNvSpPr/>
      </xdr:nvSpPr>
      <xdr:spPr>
        <a:xfrm>
          <a:off x="247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130810</xdr:rowOff>
    </xdr:from>
    <xdr:to>
      <xdr:col>15</xdr:col>
      <xdr:colOff>136525</xdr:colOff>
      <xdr:row>33</xdr:row>
      <xdr:rowOff>13335</xdr:rowOff>
    </xdr:to>
    <xdr:cxnSp macro="">
      <xdr:nvCxnSpPr>
        <xdr:cNvPr id="86" name="直線コネクタ 85"/>
        <xdr:cNvCxnSpPr/>
      </xdr:nvCxnSpPr>
      <xdr:spPr>
        <a:xfrm flipV="1">
          <a:off x="2527300" y="63887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127229</xdr:rowOff>
    </xdr:from>
    <xdr:ext cx="405111" cy="259045"/>
    <xdr:sp macro="" textlink="">
      <xdr:nvSpPr>
        <xdr:cNvPr id="90" name="n_1mainValue有形固定資産減価償却率"/>
        <xdr:cNvSpPr txBox="1"/>
      </xdr:nvSpPr>
      <xdr:spPr>
        <a:xfrm>
          <a:off x="3836044" y="6556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1287</xdr:rowOff>
    </xdr:from>
    <xdr:ext cx="405111" cy="259045"/>
    <xdr:sp macro="" textlink="">
      <xdr:nvSpPr>
        <xdr:cNvPr id="91" name="n_2mainValue有形固定資産減価償却率"/>
        <xdr:cNvSpPr txBox="1"/>
      </xdr:nvSpPr>
      <xdr:spPr>
        <a:xfrm>
          <a:off x="30867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92" name="n_3mainValue有形固定資産減価償却率"/>
        <xdr:cNvSpPr txBox="1"/>
      </xdr:nvSpPr>
      <xdr:spPr>
        <a:xfrm>
          <a:off x="2324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均値より若干高いが、概ね全国平均並みとなっている。今後は、可燃物処理場整備等の大型事業による起債発行の増や、高齢化や人口減少による市税の減少、扶助費など経常経費の増が見込まれるなか、総合計画や市政改革プランに基づき、市民サービスと効率的な行政運営を両立させ、一層の財政健全化に努めて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1" name="直線コネクタ 120"/>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4"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5" name="直線コネクタ 124"/>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23495</xdr:rowOff>
    </xdr:from>
    <xdr:to>
      <xdr:col>72</xdr:col>
      <xdr:colOff>123825</xdr:colOff>
      <xdr:row>30</xdr:row>
      <xdr:rowOff>125095</xdr:rowOff>
    </xdr:to>
    <xdr:sp macro="" textlink="">
      <xdr:nvSpPr>
        <xdr:cNvPr id="128" name="フローチャート: 判断 127"/>
        <xdr:cNvSpPr/>
      </xdr:nvSpPr>
      <xdr:spPr>
        <a:xfrm>
          <a:off x="14033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142769</xdr:rowOff>
    </xdr:from>
    <xdr:to>
      <xdr:col>76</xdr:col>
      <xdr:colOff>73025</xdr:colOff>
      <xdr:row>30</xdr:row>
      <xdr:rowOff>72919</xdr:rowOff>
    </xdr:to>
    <xdr:sp macro="" textlink="">
      <xdr:nvSpPr>
        <xdr:cNvPr id="134" name="楕円 133"/>
        <xdr:cNvSpPr/>
      </xdr:nvSpPr>
      <xdr:spPr>
        <a:xfrm>
          <a:off x="14744700" y="5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165646</xdr:rowOff>
    </xdr:from>
    <xdr:ext cx="469744" cy="259045"/>
    <xdr:sp macro="" textlink="">
      <xdr:nvSpPr>
        <xdr:cNvPr id="135" name="債務償還比率該当値テキスト"/>
        <xdr:cNvSpPr txBox="1"/>
      </xdr:nvSpPr>
      <xdr:spPr>
        <a:xfrm>
          <a:off x="14846300" y="573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165199</xdr:rowOff>
    </xdr:from>
    <xdr:to>
      <xdr:col>72</xdr:col>
      <xdr:colOff>123825</xdr:colOff>
      <xdr:row>30</xdr:row>
      <xdr:rowOff>95349</xdr:rowOff>
    </xdr:to>
    <xdr:sp macro="" textlink="">
      <xdr:nvSpPr>
        <xdr:cNvPr id="136" name="楕円 135"/>
        <xdr:cNvSpPr/>
      </xdr:nvSpPr>
      <xdr:spPr>
        <a:xfrm>
          <a:off x="14033500" y="59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22119</xdr:rowOff>
    </xdr:from>
    <xdr:to>
      <xdr:col>76</xdr:col>
      <xdr:colOff>22225</xdr:colOff>
      <xdr:row>30</xdr:row>
      <xdr:rowOff>44549</xdr:rowOff>
    </xdr:to>
    <xdr:cxnSp macro="">
      <xdr:nvCxnSpPr>
        <xdr:cNvPr id="137" name="直線コネクタ 136"/>
        <xdr:cNvCxnSpPr/>
      </xdr:nvCxnSpPr>
      <xdr:spPr>
        <a:xfrm flipV="1">
          <a:off x="14084300" y="5937144"/>
          <a:ext cx="7112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116222</xdr:rowOff>
    </xdr:from>
    <xdr:ext cx="469744" cy="259045"/>
    <xdr:sp macro="" textlink="">
      <xdr:nvSpPr>
        <xdr:cNvPr id="138" name="n_1aveValue債務償還比率"/>
        <xdr:cNvSpPr txBox="1"/>
      </xdr:nvSpPr>
      <xdr:spPr>
        <a:xfrm>
          <a:off x="13836727"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111876</xdr:rowOff>
    </xdr:from>
    <xdr:ext cx="469744" cy="259045"/>
    <xdr:sp macro="" textlink="">
      <xdr:nvSpPr>
        <xdr:cNvPr id="139" name="n_1mainValue債務償還比率"/>
        <xdr:cNvSpPr txBox="1"/>
      </xdr:nvSpPr>
      <xdr:spPr>
        <a:xfrm>
          <a:off x="13836727" y="56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188,286
186,864
765.31
100,818,251
98,272,345
2,197,958
50,821,675
104,981,447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149225</xdr:rowOff>
    </xdr:from>
    <xdr:to>
      <xdr:col>24</xdr:col>
      <xdr:colOff>114300</xdr:colOff>
      <xdr:row>41</xdr:row>
      <xdr:rowOff>79375</xdr:rowOff>
    </xdr:to>
    <xdr:sp macro="" textlink="">
      <xdr:nvSpPr>
        <xdr:cNvPr id="71" name="楕円 70"/>
        <xdr:cNvSpPr/>
      </xdr:nvSpPr>
      <xdr:spPr>
        <a:xfrm>
          <a:off x="4584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64152</xdr:rowOff>
    </xdr:from>
    <xdr:ext cx="405111" cy="259045"/>
    <xdr:sp macro="" textlink="">
      <xdr:nvSpPr>
        <xdr:cNvPr id="72" name="【道路】&#10;有形固定資産減価償却率該当値テキスト"/>
        <xdr:cNvSpPr txBox="1"/>
      </xdr:nvSpPr>
      <xdr:spPr>
        <a:xfrm>
          <a:off x="4673600"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3" name="楕円 72"/>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28575</xdr:rowOff>
    </xdr:from>
    <xdr:to>
      <xdr:col>24</xdr:col>
      <xdr:colOff>63500</xdr:colOff>
      <xdr:row>41</xdr:row>
      <xdr:rowOff>64770</xdr:rowOff>
    </xdr:to>
    <xdr:cxnSp macro="">
      <xdr:nvCxnSpPr>
        <xdr:cNvPr id="74" name="直線コネクタ 73"/>
        <xdr:cNvCxnSpPr/>
      </xdr:nvCxnSpPr>
      <xdr:spPr>
        <a:xfrm flipV="1">
          <a:off x="3797300" y="7058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40640</xdr:rowOff>
    </xdr:from>
    <xdr:to>
      <xdr:col>15</xdr:col>
      <xdr:colOff>101600</xdr:colOff>
      <xdr:row>41</xdr:row>
      <xdr:rowOff>142240</xdr:rowOff>
    </xdr:to>
    <xdr:sp macro="" textlink="">
      <xdr:nvSpPr>
        <xdr:cNvPr id="75" name="楕円 74"/>
        <xdr:cNvSpPr/>
      </xdr:nvSpPr>
      <xdr:spPr>
        <a:xfrm>
          <a:off x="2857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91440</xdr:rowOff>
    </xdr:to>
    <xdr:cxnSp macro="">
      <xdr:nvCxnSpPr>
        <xdr:cNvPr id="76" name="直線コネクタ 75"/>
        <xdr:cNvCxnSpPr/>
      </xdr:nvCxnSpPr>
      <xdr:spPr>
        <a:xfrm flipV="1">
          <a:off x="2908300" y="7094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76835</xdr:rowOff>
    </xdr:from>
    <xdr:to>
      <xdr:col>10</xdr:col>
      <xdr:colOff>165100</xdr:colOff>
      <xdr:row>42</xdr:row>
      <xdr:rowOff>6985</xdr:rowOff>
    </xdr:to>
    <xdr:sp macro="" textlink="">
      <xdr:nvSpPr>
        <xdr:cNvPr id="77" name="楕円 76"/>
        <xdr:cNvSpPr/>
      </xdr:nvSpPr>
      <xdr:spPr>
        <a:xfrm>
          <a:off x="1968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91440</xdr:rowOff>
    </xdr:from>
    <xdr:to>
      <xdr:col>15</xdr:col>
      <xdr:colOff>50800</xdr:colOff>
      <xdr:row>41</xdr:row>
      <xdr:rowOff>127635</xdr:rowOff>
    </xdr:to>
    <xdr:cxnSp macro="">
      <xdr:nvCxnSpPr>
        <xdr:cNvPr id="78" name="直線コネクタ 77"/>
        <xdr:cNvCxnSpPr/>
      </xdr:nvCxnSpPr>
      <xdr:spPr>
        <a:xfrm flipV="1">
          <a:off x="2019300" y="7120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82" name="n_1mainValue【道路】&#10;有形固定資産減価償却率"/>
        <xdr:cNvSpPr txBox="1"/>
      </xdr:nvSpPr>
      <xdr:spPr>
        <a:xfrm>
          <a:off x="3582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133367</xdr:rowOff>
    </xdr:from>
    <xdr:ext cx="405111" cy="259045"/>
    <xdr:sp macro="" textlink="">
      <xdr:nvSpPr>
        <xdr:cNvPr id="83" name="n_2mainValue【道路】&#10;有形固定資産減価償却率"/>
        <xdr:cNvSpPr txBox="1"/>
      </xdr:nvSpPr>
      <xdr:spPr>
        <a:xfrm>
          <a:off x="27057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169562</xdr:rowOff>
    </xdr:from>
    <xdr:ext cx="405111" cy="259045"/>
    <xdr:sp macro="" textlink="">
      <xdr:nvSpPr>
        <xdr:cNvPr id="84" name="n_3mainValue【道路】&#10;有形固定資産減価償却率"/>
        <xdr:cNvSpPr txBox="1"/>
      </xdr:nvSpPr>
      <xdr:spPr>
        <a:xfrm>
          <a:off x="1816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112702</xdr:rowOff>
    </xdr:from>
    <xdr:to>
      <xdr:col>50</xdr:col>
      <xdr:colOff>165100</xdr:colOff>
      <xdr:row>41</xdr:row>
      <xdr:rowOff>42852</xdr:rowOff>
    </xdr:to>
    <xdr:sp macro="" textlink="">
      <xdr:nvSpPr>
        <xdr:cNvPr id="113" name="フローチャート: 判断 112"/>
        <xdr:cNvSpPr/>
      </xdr:nvSpPr>
      <xdr:spPr>
        <a:xfrm>
          <a:off x="9588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123996</xdr:rowOff>
    </xdr:from>
    <xdr:to>
      <xdr:col>46</xdr:col>
      <xdr:colOff>38100</xdr:colOff>
      <xdr:row>41</xdr:row>
      <xdr:rowOff>54146</xdr:rowOff>
    </xdr:to>
    <xdr:sp macro="" textlink="">
      <xdr:nvSpPr>
        <xdr:cNvPr id="114" name="フローチャート: 判断 113"/>
        <xdr:cNvSpPr/>
      </xdr:nvSpPr>
      <xdr:spPr>
        <a:xfrm>
          <a:off x="8699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5" name="フローチャート: 判断 114"/>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129390</xdr:rowOff>
    </xdr:from>
    <xdr:to>
      <xdr:col>55</xdr:col>
      <xdr:colOff>50800</xdr:colOff>
      <xdr:row>40</xdr:row>
      <xdr:rowOff>59540</xdr:rowOff>
    </xdr:to>
    <xdr:sp macro="" textlink="">
      <xdr:nvSpPr>
        <xdr:cNvPr id="121" name="楕円 120"/>
        <xdr:cNvSpPr/>
      </xdr:nvSpPr>
      <xdr:spPr>
        <a:xfrm>
          <a:off x="10426700" y="68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152267</xdr:rowOff>
    </xdr:from>
    <xdr:ext cx="534377" cy="259045"/>
    <xdr:sp macro="" textlink="">
      <xdr:nvSpPr>
        <xdr:cNvPr id="122" name="【道路】&#10;一人当たり延長該当値テキスト"/>
        <xdr:cNvSpPr txBox="1"/>
      </xdr:nvSpPr>
      <xdr:spPr>
        <a:xfrm>
          <a:off x="10515600" y="666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133253</xdr:rowOff>
    </xdr:from>
    <xdr:to>
      <xdr:col>50</xdr:col>
      <xdr:colOff>165100</xdr:colOff>
      <xdr:row>40</xdr:row>
      <xdr:rowOff>63403</xdr:rowOff>
    </xdr:to>
    <xdr:sp macro="" textlink="">
      <xdr:nvSpPr>
        <xdr:cNvPr id="123" name="楕円 122"/>
        <xdr:cNvSpPr/>
      </xdr:nvSpPr>
      <xdr:spPr>
        <a:xfrm>
          <a:off x="9588500" y="68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8740</xdr:rowOff>
    </xdr:from>
    <xdr:to>
      <xdr:col>55</xdr:col>
      <xdr:colOff>0</xdr:colOff>
      <xdr:row>40</xdr:row>
      <xdr:rowOff>12603</xdr:rowOff>
    </xdr:to>
    <xdr:cxnSp macro="">
      <xdr:nvCxnSpPr>
        <xdr:cNvPr id="124" name="直線コネクタ 123"/>
        <xdr:cNvCxnSpPr/>
      </xdr:nvCxnSpPr>
      <xdr:spPr>
        <a:xfrm flipV="1">
          <a:off x="9639300" y="6866740"/>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802</xdr:rowOff>
    </xdr:from>
    <xdr:to>
      <xdr:col>46</xdr:col>
      <xdr:colOff>38100</xdr:colOff>
      <xdr:row>41</xdr:row>
      <xdr:rowOff>102402</xdr:rowOff>
    </xdr:to>
    <xdr:sp macro="" textlink="">
      <xdr:nvSpPr>
        <xdr:cNvPr id="125" name="楕円 124"/>
        <xdr:cNvSpPr/>
      </xdr:nvSpPr>
      <xdr:spPr>
        <a:xfrm>
          <a:off x="8699500" y="70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12603</xdr:rowOff>
    </xdr:from>
    <xdr:to>
      <xdr:col>50</xdr:col>
      <xdr:colOff>114300</xdr:colOff>
      <xdr:row>41</xdr:row>
      <xdr:rowOff>51602</xdr:rowOff>
    </xdr:to>
    <xdr:cxnSp macro="">
      <xdr:nvCxnSpPr>
        <xdr:cNvPr id="126" name="直線コネクタ 125"/>
        <xdr:cNvCxnSpPr/>
      </xdr:nvCxnSpPr>
      <xdr:spPr>
        <a:xfrm flipV="1">
          <a:off x="8750300" y="6870603"/>
          <a:ext cx="889000" cy="2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1237</xdr:rowOff>
    </xdr:from>
    <xdr:to>
      <xdr:col>41</xdr:col>
      <xdr:colOff>101600</xdr:colOff>
      <xdr:row>41</xdr:row>
      <xdr:rowOff>102837</xdr:rowOff>
    </xdr:to>
    <xdr:sp macro="" textlink="">
      <xdr:nvSpPr>
        <xdr:cNvPr id="127" name="楕円 126"/>
        <xdr:cNvSpPr/>
      </xdr:nvSpPr>
      <xdr:spPr>
        <a:xfrm>
          <a:off x="7810500" y="70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51602</xdr:rowOff>
    </xdr:from>
    <xdr:to>
      <xdr:col>45</xdr:col>
      <xdr:colOff>177800</xdr:colOff>
      <xdr:row>41</xdr:row>
      <xdr:rowOff>52037</xdr:rowOff>
    </xdr:to>
    <xdr:cxnSp macro="">
      <xdr:nvCxnSpPr>
        <xdr:cNvPr id="128" name="直線コネクタ 127"/>
        <xdr:cNvCxnSpPr/>
      </xdr:nvCxnSpPr>
      <xdr:spPr>
        <a:xfrm flipV="1">
          <a:off x="7861300" y="708105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33979</xdr:rowOff>
    </xdr:from>
    <xdr:ext cx="469744" cy="259045"/>
    <xdr:sp macro="" textlink="">
      <xdr:nvSpPr>
        <xdr:cNvPr id="129" name="n_1aveValue【道路】&#10;一人当たり延長"/>
        <xdr:cNvSpPr txBox="1"/>
      </xdr:nvSpPr>
      <xdr:spPr>
        <a:xfrm>
          <a:off x="9391727" y="70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70673</xdr:rowOff>
    </xdr:from>
    <xdr:ext cx="469744" cy="259045"/>
    <xdr:sp macro="" textlink="">
      <xdr:nvSpPr>
        <xdr:cNvPr id="130" name="n_2aveValue【道路】&#10;一人当たり延長"/>
        <xdr:cNvSpPr txBox="1"/>
      </xdr:nvSpPr>
      <xdr:spPr>
        <a:xfrm>
          <a:off x="8515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31"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79930</xdr:rowOff>
    </xdr:from>
    <xdr:ext cx="534377" cy="259045"/>
    <xdr:sp macro="" textlink="">
      <xdr:nvSpPr>
        <xdr:cNvPr id="132" name="n_1mainValue【道路】&#10;一人当たり延長"/>
        <xdr:cNvSpPr txBox="1"/>
      </xdr:nvSpPr>
      <xdr:spPr>
        <a:xfrm>
          <a:off x="9359411" y="65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93529</xdr:rowOff>
    </xdr:from>
    <xdr:ext cx="469744" cy="259045"/>
    <xdr:sp macro="" textlink="">
      <xdr:nvSpPr>
        <xdr:cNvPr id="133" name="n_2mainValue【道路】&#10;一人当たり延長"/>
        <xdr:cNvSpPr txBox="1"/>
      </xdr:nvSpPr>
      <xdr:spPr>
        <a:xfrm>
          <a:off x="8515427" y="712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93964</xdr:rowOff>
    </xdr:from>
    <xdr:ext cx="469744" cy="259045"/>
    <xdr:sp macro="" textlink="">
      <xdr:nvSpPr>
        <xdr:cNvPr id="134" name="n_3mainValue【道路】&#10;一人当たり延長"/>
        <xdr:cNvSpPr txBox="1"/>
      </xdr:nvSpPr>
      <xdr:spPr>
        <a:xfrm>
          <a:off x="7626427" y="71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168275</xdr:rowOff>
    </xdr:from>
    <xdr:to>
      <xdr:col>20</xdr:col>
      <xdr:colOff>38100</xdr:colOff>
      <xdr:row>58</xdr:row>
      <xdr:rowOff>98425</xdr:rowOff>
    </xdr:to>
    <xdr:sp macro="" textlink="">
      <xdr:nvSpPr>
        <xdr:cNvPr id="165" name="フローチャート: 判断 164"/>
        <xdr:cNvSpPr/>
      </xdr:nvSpPr>
      <xdr:spPr>
        <a:xfrm>
          <a:off x="3746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31115</xdr:rowOff>
    </xdr:from>
    <xdr:to>
      <xdr:col>15</xdr:col>
      <xdr:colOff>101600</xdr:colOff>
      <xdr:row>58</xdr:row>
      <xdr:rowOff>132715</xdr:rowOff>
    </xdr:to>
    <xdr:sp macro="" textlink="">
      <xdr:nvSpPr>
        <xdr:cNvPr id="166" name="フローチャート: 判断 165"/>
        <xdr:cNvSpPr/>
      </xdr:nvSpPr>
      <xdr:spPr>
        <a:xfrm>
          <a:off x="2857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7" name="フローチャート: 判断 166"/>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73" name="楕円 172"/>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5732</xdr:rowOff>
    </xdr:from>
    <xdr:ext cx="405111" cy="259045"/>
    <xdr:sp macro="" textlink="">
      <xdr:nvSpPr>
        <xdr:cNvPr id="174" name="【橋りょう・トンネル】&#10;有形固定資産減価償却率該当値テキスト"/>
        <xdr:cNvSpPr txBox="1"/>
      </xdr:nvSpPr>
      <xdr:spPr>
        <a:xfrm>
          <a:off x="4673600"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75" name="楕円 174"/>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55245</xdr:rowOff>
    </xdr:from>
    <xdr:to>
      <xdr:col>24</xdr:col>
      <xdr:colOff>63500</xdr:colOff>
      <xdr:row>59</xdr:row>
      <xdr:rowOff>78105</xdr:rowOff>
    </xdr:to>
    <xdr:cxnSp macro="">
      <xdr:nvCxnSpPr>
        <xdr:cNvPr id="176" name="直線コネクタ 175"/>
        <xdr:cNvCxnSpPr/>
      </xdr:nvCxnSpPr>
      <xdr:spPr>
        <a:xfrm>
          <a:off x="3797300" y="10170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77" name="楕円 176"/>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87630</xdr:rowOff>
    </xdr:to>
    <xdr:cxnSp macro="">
      <xdr:nvCxnSpPr>
        <xdr:cNvPr id="178" name="直線コネクタ 177"/>
        <xdr:cNvCxnSpPr/>
      </xdr:nvCxnSpPr>
      <xdr:spPr>
        <a:xfrm flipV="1">
          <a:off x="2908300" y="10170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楕円 178"/>
        <xdr:cNvSpPr/>
      </xdr:nvSpPr>
      <xdr:spPr>
        <a:xfrm>
          <a:off x="1968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120015</xdr:rowOff>
    </xdr:to>
    <xdr:cxnSp macro="">
      <xdr:nvCxnSpPr>
        <xdr:cNvPr id="180" name="直線コネクタ 179"/>
        <xdr:cNvCxnSpPr/>
      </xdr:nvCxnSpPr>
      <xdr:spPr>
        <a:xfrm flipV="1">
          <a:off x="2019300" y="102031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114952</xdr:rowOff>
    </xdr:from>
    <xdr:ext cx="405111" cy="259045"/>
    <xdr:sp macro="" textlink="">
      <xdr:nvSpPr>
        <xdr:cNvPr id="181" name="n_1aveValue【橋りょう・トンネ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82" name="n_2aveValue【橋りょう・トンネ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83"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97172</xdr:rowOff>
    </xdr:from>
    <xdr:ext cx="405111" cy="259045"/>
    <xdr:sp macro="" textlink="">
      <xdr:nvSpPr>
        <xdr:cNvPr id="184" name="n_1mainValue【橋りょう・トンネル】&#10;有形固定資産減価償却率"/>
        <xdr:cNvSpPr txBox="1"/>
      </xdr:nvSpPr>
      <xdr:spPr>
        <a:xfrm>
          <a:off x="35820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129557</xdr:rowOff>
    </xdr:from>
    <xdr:ext cx="405111" cy="259045"/>
    <xdr:sp macro="" textlink="">
      <xdr:nvSpPr>
        <xdr:cNvPr id="185" name="n_2mainValue【橋りょう・トンネル】&#10;有形固定資産減価償却率"/>
        <xdr:cNvSpPr txBox="1"/>
      </xdr:nvSpPr>
      <xdr:spPr>
        <a:xfrm>
          <a:off x="2705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86" name="n_3main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5" name="フローチャート: 判断 214"/>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6" name="フローチャート: 判断 215"/>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7" name="フローチャート: 判断 216"/>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97543</xdr:rowOff>
    </xdr:from>
    <xdr:to>
      <xdr:col>55</xdr:col>
      <xdr:colOff>50800</xdr:colOff>
      <xdr:row>64</xdr:row>
      <xdr:rowOff>27693</xdr:rowOff>
    </xdr:to>
    <xdr:sp macro="" textlink="">
      <xdr:nvSpPr>
        <xdr:cNvPr id="223" name="楕円 222"/>
        <xdr:cNvSpPr/>
      </xdr:nvSpPr>
      <xdr:spPr>
        <a:xfrm>
          <a:off x="10426700" y="108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12470</xdr:rowOff>
    </xdr:from>
    <xdr:ext cx="469744" cy="259045"/>
    <xdr:sp macro="" textlink="">
      <xdr:nvSpPr>
        <xdr:cNvPr id="224" name="【橋りょう・トンネル】&#10;一人当たり有形固定資産（償却資産）額該当値テキスト"/>
        <xdr:cNvSpPr txBox="1"/>
      </xdr:nvSpPr>
      <xdr:spPr>
        <a:xfrm>
          <a:off x="10515600" y="1081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99102</xdr:rowOff>
    </xdr:from>
    <xdr:to>
      <xdr:col>50</xdr:col>
      <xdr:colOff>165100</xdr:colOff>
      <xdr:row>64</xdr:row>
      <xdr:rowOff>29252</xdr:rowOff>
    </xdr:to>
    <xdr:sp macro="" textlink="">
      <xdr:nvSpPr>
        <xdr:cNvPr id="225" name="楕円 224"/>
        <xdr:cNvSpPr/>
      </xdr:nvSpPr>
      <xdr:spPr>
        <a:xfrm>
          <a:off x="9588500" y="109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148343</xdr:rowOff>
    </xdr:from>
    <xdr:to>
      <xdr:col>55</xdr:col>
      <xdr:colOff>0</xdr:colOff>
      <xdr:row>63</xdr:row>
      <xdr:rowOff>149902</xdr:rowOff>
    </xdr:to>
    <xdr:cxnSp macro="">
      <xdr:nvCxnSpPr>
        <xdr:cNvPr id="226" name="直線コネクタ 225"/>
        <xdr:cNvCxnSpPr/>
      </xdr:nvCxnSpPr>
      <xdr:spPr>
        <a:xfrm flipV="1">
          <a:off x="9639300" y="10949693"/>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99235</xdr:rowOff>
    </xdr:from>
    <xdr:to>
      <xdr:col>46</xdr:col>
      <xdr:colOff>38100</xdr:colOff>
      <xdr:row>64</xdr:row>
      <xdr:rowOff>29385</xdr:rowOff>
    </xdr:to>
    <xdr:sp macro="" textlink="">
      <xdr:nvSpPr>
        <xdr:cNvPr id="227" name="楕円 226"/>
        <xdr:cNvSpPr/>
      </xdr:nvSpPr>
      <xdr:spPr>
        <a:xfrm>
          <a:off x="8699500" y="10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149902</xdr:rowOff>
    </xdr:from>
    <xdr:to>
      <xdr:col>50</xdr:col>
      <xdr:colOff>114300</xdr:colOff>
      <xdr:row>63</xdr:row>
      <xdr:rowOff>150035</xdr:rowOff>
    </xdr:to>
    <xdr:cxnSp macro="">
      <xdr:nvCxnSpPr>
        <xdr:cNvPr id="228" name="直線コネクタ 227"/>
        <xdr:cNvCxnSpPr/>
      </xdr:nvCxnSpPr>
      <xdr:spPr>
        <a:xfrm flipV="1">
          <a:off x="8750300" y="10951252"/>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99344</xdr:rowOff>
    </xdr:from>
    <xdr:to>
      <xdr:col>41</xdr:col>
      <xdr:colOff>101600</xdr:colOff>
      <xdr:row>64</xdr:row>
      <xdr:rowOff>29494</xdr:rowOff>
    </xdr:to>
    <xdr:sp macro="" textlink="">
      <xdr:nvSpPr>
        <xdr:cNvPr id="229" name="楕円 228"/>
        <xdr:cNvSpPr/>
      </xdr:nvSpPr>
      <xdr:spPr>
        <a:xfrm>
          <a:off x="7810500" y="109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150035</xdr:rowOff>
    </xdr:from>
    <xdr:to>
      <xdr:col>45</xdr:col>
      <xdr:colOff>177800</xdr:colOff>
      <xdr:row>63</xdr:row>
      <xdr:rowOff>150144</xdr:rowOff>
    </xdr:to>
    <xdr:cxnSp macro="">
      <xdr:nvCxnSpPr>
        <xdr:cNvPr id="230" name="直線コネクタ 229"/>
        <xdr:cNvCxnSpPr/>
      </xdr:nvCxnSpPr>
      <xdr:spPr>
        <a:xfrm flipV="1">
          <a:off x="7861300" y="1095138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1"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2"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3"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20379</xdr:rowOff>
    </xdr:from>
    <xdr:ext cx="469744" cy="259045"/>
    <xdr:sp macro="" textlink="">
      <xdr:nvSpPr>
        <xdr:cNvPr id="234" name="n_1mainValue【橋りょう・トンネル】&#10;一人当たり有形固定資産（償却資産）額"/>
        <xdr:cNvSpPr txBox="1"/>
      </xdr:nvSpPr>
      <xdr:spPr>
        <a:xfrm>
          <a:off x="9391728" y="1099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20512</xdr:rowOff>
    </xdr:from>
    <xdr:ext cx="469744" cy="259045"/>
    <xdr:sp macro="" textlink="">
      <xdr:nvSpPr>
        <xdr:cNvPr id="235" name="n_2mainValue【橋りょう・トンネル】&#10;一人当たり有形固定資産（償却資産）額"/>
        <xdr:cNvSpPr txBox="1"/>
      </xdr:nvSpPr>
      <xdr:spPr>
        <a:xfrm>
          <a:off x="8515428" y="10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20621</xdr:rowOff>
    </xdr:from>
    <xdr:ext cx="469744" cy="259045"/>
    <xdr:sp macro="" textlink="">
      <xdr:nvSpPr>
        <xdr:cNvPr id="236" name="n_3mainValue【橋りょう・トンネル】&#10;一人当たり有形固定資産（償却資産）額"/>
        <xdr:cNvSpPr txBox="1"/>
      </xdr:nvSpPr>
      <xdr:spPr>
        <a:xfrm>
          <a:off x="7626428" y="1099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68" name="フローチャート: 判断 267"/>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9" name="フローチャート: 判断 26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0" name="フローチャート: 判断 269"/>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76" name="楕円 275"/>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53357</xdr:rowOff>
    </xdr:from>
    <xdr:ext cx="405111" cy="259045"/>
    <xdr:sp macro="" textlink="">
      <xdr:nvSpPr>
        <xdr:cNvPr id="277" name="【公営住宅】&#10;有形固定資産減価償却率該当値テキスト"/>
        <xdr:cNvSpPr txBox="1"/>
      </xdr:nvSpPr>
      <xdr:spPr>
        <a:xfrm>
          <a:off x="4673600"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278" name="楕円 277"/>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82</xdr:row>
      <xdr:rowOff>41911</xdr:rowOff>
    </xdr:to>
    <xdr:cxnSp macro="">
      <xdr:nvCxnSpPr>
        <xdr:cNvPr id="279" name="直線コネクタ 278"/>
        <xdr:cNvCxnSpPr/>
      </xdr:nvCxnSpPr>
      <xdr:spPr>
        <a:xfrm flipV="1">
          <a:off x="3797300" y="140131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80" name="楕円 279"/>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133350</xdr:rowOff>
    </xdr:to>
    <xdr:cxnSp macro="">
      <xdr:nvCxnSpPr>
        <xdr:cNvPr id="281" name="直線コネクタ 280"/>
        <xdr:cNvCxnSpPr/>
      </xdr:nvCxnSpPr>
      <xdr:spPr>
        <a:xfrm flipV="1">
          <a:off x="2908300" y="141008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82" name="楕円 281"/>
        <xdr:cNvSpPr/>
      </xdr:nvSpPr>
      <xdr:spPr>
        <a:xfrm>
          <a:off x="196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83</xdr:row>
      <xdr:rowOff>30480</xdr:rowOff>
    </xdr:to>
    <xdr:cxnSp macro="">
      <xdr:nvCxnSpPr>
        <xdr:cNvPr id="283" name="直線コネクタ 282"/>
        <xdr:cNvCxnSpPr/>
      </xdr:nvCxnSpPr>
      <xdr:spPr>
        <a:xfrm flipV="1">
          <a:off x="2019300" y="14192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84" name="n_1aveValue【公営住宅】&#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5"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86"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83838</xdr:rowOff>
    </xdr:from>
    <xdr:ext cx="405111" cy="259045"/>
    <xdr:sp macro="" textlink="">
      <xdr:nvSpPr>
        <xdr:cNvPr id="287" name="n_1mainValue【公営住宅】&#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88" name="n_2mainValue【公営住宅】&#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89" name="n_3mainValue【公営住宅】&#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106935</xdr:rowOff>
    </xdr:from>
    <xdr:to>
      <xdr:col>50</xdr:col>
      <xdr:colOff>165100</xdr:colOff>
      <xdr:row>85</xdr:row>
      <xdr:rowOff>37085</xdr:rowOff>
    </xdr:to>
    <xdr:sp macro="" textlink="">
      <xdr:nvSpPr>
        <xdr:cNvPr id="320" name="フローチャート: 判断 319"/>
        <xdr:cNvSpPr/>
      </xdr:nvSpPr>
      <xdr:spPr>
        <a:xfrm>
          <a:off x="9588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1" name="フローチャート: 判断 320"/>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22" name="フローチャート: 判断 321"/>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113792</xdr:rowOff>
    </xdr:from>
    <xdr:to>
      <xdr:col>55</xdr:col>
      <xdr:colOff>50800</xdr:colOff>
      <xdr:row>83</xdr:row>
      <xdr:rowOff>43942</xdr:rowOff>
    </xdr:to>
    <xdr:sp macro="" textlink="">
      <xdr:nvSpPr>
        <xdr:cNvPr id="328" name="楕円 327"/>
        <xdr:cNvSpPr/>
      </xdr:nvSpPr>
      <xdr:spPr>
        <a:xfrm>
          <a:off x="104267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136669</xdr:rowOff>
    </xdr:from>
    <xdr:ext cx="469744" cy="259045"/>
    <xdr:sp macro="" textlink="">
      <xdr:nvSpPr>
        <xdr:cNvPr id="329" name="【公営住宅】&#10;一人当たり面積該当値テキスト"/>
        <xdr:cNvSpPr txBox="1"/>
      </xdr:nvSpPr>
      <xdr:spPr>
        <a:xfrm>
          <a:off x="10515600"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119126</xdr:rowOff>
    </xdr:from>
    <xdr:to>
      <xdr:col>50</xdr:col>
      <xdr:colOff>165100</xdr:colOff>
      <xdr:row>83</xdr:row>
      <xdr:rowOff>49276</xdr:rowOff>
    </xdr:to>
    <xdr:sp macro="" textlink="">
      <xdr:nvSpPr>
        <xdr:cNvPr id="330" name="楕円 329"/>
        <xdr:cNvSpPr/>
      </xdr:nvSpPr>
      <xdr:spPr>
        <a:xfrm>
          <a:off x="9588500" y="14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164592</xdr:rowOff>
    </xdr:from>
    <xdr:to>
      <xdr:col>55</xdr:col>
      <xdr:colOff>0</xdr:colOff>
      <xdr:row>82</xdr:row>
      <xdr:rowOff>169926</xdr:rowOff>
    </xdr:to>
    <xdr:cxnSp macro="">
      <xdr:nvCxnSpPr>
        <xdr:cNvPr id="331" name="直線コネクタ 330"/>
        <xdr:cNvCxnSpPr/>
      </xdr:nvCxnSpPr>
      <xdr:spPr>
        <a:xfrm flipV="1">
          <a:off x="9639300" y="1422349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145035</xdr:rowOff>
    </xdr:from>
    <xdr:to>
      <xdr:col>46</xdr:col>
      <xdr:colOff>38100</xdr:colOff>
      <xdr:row>83</xdr:row>
      <xdr:rowOff>75185</xdr:rowOff>
    </xdr:to>
    <xdr:sp macro="" textlink="">
      <xdr:nvSpPr>
        <xdr:cNvPr id="332" name="楕円 331"/>
        <xdr:cNvSpPr/>
      </xdr:nvSpPr>
      <xdr:spPr>
        <a:xfrm>
          <a:off x="869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169926</xdr:rowOff>
    </xdr:from>
    <xdr:to>
      <xdr:col>50</xdr:col>
      <xdr:colOff>114300</xdr:colOff>
      <xdr:row>83</xdr:row>
      <xdr:rowOff>24385</xdr:rowOff>
    </xdr:to>
    <xdr:cxnSp macro="">
      <xdr:nvCxnSpPr>
        <xdr:cNvPr id="333" name="直線コネクタ 332"/>
        <xdr:cNvCxnSpPr/>
      </xdr:nvCxnSpPr>
      <xdr:spPr>
        <a:xfrm flipV="1">
          <a:off x="8750300" y="14228826"/>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126746</xdr:rowOff>
    </xdr:from>
    <xdr:to>
      <xdr:col>41</xdr:col>
      <xdr:colOff>101600</xdr:colOff>
      <xdr:row>83</xdr:row>
      <xdr:rowOff>56896</xdr:rowOff>
    </xdr:to>
    <xdr:sp macro="" textlink="">
      <xdr:nvSpPr>
        <xdr:cNvPr id="334" name="楕円 333"/>
        <xdr:cNvSpPr/>
      </xdr:nvSpPr>
      <xdr:spPr>
        <a:xfrm>
          <a:off x="7810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6096</xdr:rowOff>
    </xdr:from>
    <xdr:to>
      <xdr:col>45</xdr:col>
      <xdr:colOff>177800</xdr:colOff>
      <xdr:row>83</xdr:row>
      <xdr:rowOff>24385</xdr:rowOff>
    </xdr:to>
    <xdr:cxnSp macro="">
      <xdr:nvCxnSpPr>
        <xdr:cNvPr id="335" name="直線コネクタ 334"/>
        <xdr:cNvCxnSpPr/>
      </xdr:nvCxnSpPr>
      <xdr:spPr>
        <a:xfrm>
          <a:off x="7861300" y="142364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28212</xdr:rowOff>
    </xdr:from>
    <xdr:ext cx="469744" cy="259045"/>
    <xdr:sp macro="" textlink="">
      <xdr:nvSpPr>
        <xdr:cNvPr id="336" name="n_1aveValue【公営住宅】&#10;一人当たり面積"/>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37"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38"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65803</xdr:rowOff>
    </xdr:from>
    <xdr:ext cx="469744" cy="259045"/>
    <xdr:sp macro="" textlink="">
      <xdr:nvSpPr>
        <xdr:cNvPr id="339" name="n_1mainValue【公営住宅】&#10;一人当たり面積"/>
        <xdr:cNvSpPr txBox="1"/>
      </xdr:nvSpPr>
      <xdr:spPr>
        <a:xfrm>
          <a:off x="93917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91712</xdr:rowOff>
    </xdr:from>
    <xdr:ext cx="469744" cy="259045"/>
    <xdr:sp macro="" textlink="">
      <xdr:nvSpPr>
        <xdr:cNvPr id="340" name="n_2mainValue【公営住宅】&#10;一人当たり面積"/>
        <xdr:cNvSpPr txBox="1"/>
      </xdr:nvSpPr>
      <xdr:spPr>
        <a:xfrm>
          <a:off x="8515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73423</xdr:rowOff>
    </xdr:from>
    <xdr:ext cx="469744" cy="259045"/>
    <xdr:sp macro="" textlink="">
      <xdr:nvSpPr>
        <xdr:cNvPr id="341" name="n_3mainValue【公営住宅】&#10;一人当たり面積"/>
        <xdr:cNvSpPr txBox="1"/>
      </xdr:nvSpPr>
      <xdr:spPr>
        <a:xfrm>
          <a:off x="7626427" y="139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71"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73" name="フローチャート: 判断 372"/>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374" name="フローチャート: 判断 373"/>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75" name="フローチャート: 判断 374"/>
        <xdr:cNvSpPr/>
      </xdr:nvSpPr>
      <xdr:spPr>
        <a:xfrm>
          <a:off x="1968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81" name="楕円 380"/>
        <xdr:cNvSpPr/>
      </xdr:nvSpPr>
      <xdr:spPr>
        <a:xfrm>
          <a:off x="4584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13352</xdr:rowOff>
    </xdr:from>
    <xdr:ext cx="405111" cy="259045"/>
    <xdr:sp macro="" textlink="">
      <xdr:nvSpPr>
        <xdr:cNvPr id="382" name="【港湾・漁港】&#10;有形固定資産減価償却率該当値テキスト"/>
        <xdr:cNvSpPr txBox="1"/>
      </xdr:nvSpPr>
      <xdr:spPr>
        <a:xfrm>
          <a:off x="4673600"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383" name="楕円 382"/>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85725</xdr:rowOff>
    </xdr:from>
    <xdr:to>
      <xdr:col>24</xdr:col>
      <xdr:colOff>63500</xdr:colOff>
      <xdr:row>105</xdr:row>
      <xdr:rowOff>139064</xdr:rowOff>
    </xdr:to>
    <xdr:cxnSp macro="">
      <xdr:nvCxnSpPr>
        <xdr:cNvPr id="384" name="直線コネクタ 383"/>
        <xdr:cNvCxnSpPr/>
      </xdr:nvCxnSpPr>
      <xdr:spPr>
        <a:xfrm flipV="1">
          <a:off x="3797300" y="180879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101600</xdr:rowOff>
    </xdr:from>
    <xdr:to>
      <xdr:col>15</xdr:col>
      <xdr:colOff>101600</xdr:colOff>
      <xdr:row>106</xdr:row>
      <xdr:rowOff>31750</xdr:rowOff>
    </xdr:to>
    <xdr:sp macro="" textlink="">
      <xdr:nvSpPr>
        <xdr:cNvPr id="385" name="楕円 384"/>
        <xdr:cNvSpPr/>
      </xdr:nvSpPr>
      <xdr:spPr>
        <a:xfrm>
          <a:off x="2857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139064</xdr:rowOff>
    </xdr:from>
    <xdr:to>
      <xdr:col>19</xdr:col>
      <xdr:colOff>177800</xdr:colOff>
      <xdr:row>105</xdr:row>
      <xdr:rowOff>152400</xdr:rowOff>
    </xdr:to>
    <xdr:cxnSp macro="">
      <xdr:nvCxnSpPr>
        <xdr:cNvPr id="386" name="直線コネクタ 385"/>
        <xdr:cNvCxnSpPr/>
      </xdr:nvCxnSpPr>
      <xdr:spPr>
        <a:xfrm flipV="1">
          <a:off x="2908300" y="181413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387" name="楕円 386"/>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152400</xdr:rowOff>
    </xdr:from>
    <xdr:to>
      <xdr:col>15</xdr:col>
      <xdr:colOff>50800</xdr:colOff>
      <xdr:row>106</xdr:row>
      <xdr:rowOff>19050</xdr:rowOff>
    </xdr:to>
    <xdr:cxnSp macro="">
      <xdr:nvCxnSpPr>
        <xdr:cNvPr id="388" name="直線コネクタ 387"/>
        <xdr:cNvCxnSpPr/>
      </xdr:nvCxnSpPr>
      <xdr:spPr>
        <a:xfrm flipV="1">
          <a:off x="2019300" y="18154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84472</xdr:rowOff>
    </xdr:from>
    <xdr:ext cx="405111" cy="259045"/>
    <xdr:sp macro="" textlink="">
      <xdr:nvSpPr>
        <xdr:cNvPr id="389" name="n_1aveValue【港湾・漁港】&#10;有形固定資産減価償却率"/>
        <xdr:cNvSpPr txBox="1"/>
      </xdr:nvSpPr>
      <xdr:spPr>
        <a:xfrm>
          <a:off x="3582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390" name="n_2aveValue【港湾・漁港】&#10;有形固定資産減価償却率"/>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91" name="n_3aveValue【港湾・漁港】&#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392" name="n_1mainValue【港湾・漁港】&#10;有形固定資産減価償却率"/>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22877</xdr:rowOff>
    </xdr:from>
    <xdr:ext cx="405111" cy="259045"/>
    <xdr:sp macro="" textlink="">
      <xdr:nvSpPr>
        <xdr:cNvPr id="393" name="n_2mainValue【港湾・漁港】&#10;有形固定資産減価償却率"/>
        <xdr:cNvSpPr txBox="1"/>
      </xdr:nvSpPr>
      <xdr:spPr>
        <a:xfrm>
          <a:off x="2705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394" name="n_3mainValue【港湾・漁港】&#10;有形固定資産減価償却率"/>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25"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1074</xdr:rowOff>
    </xdr:from>
    <xdr:to>
      <xdr:col>50</xdr:col>
      <xdr:colOff>165100</xdr:colOff>
      <xdr:row>108</xdr:row>
      <xdr:rowOff>102674</xdr:rowOff>
    </xdr:to>
    <xdr:sp macro="" textlink="">
      <xdr:nvSpPr>
        <xdr:cNvPr id="427" name="フローチャート: 判断 426"/>
        <xdr:cNvSpPr/>
      </xdr:nvSpPr>
      <xdr:spPr>
        <a:xfrm>
          <a:off x="9588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166822</xdr:rowOff>
    </xdr:from>
    <xdr:to>
      <xdr:col>46</xdr:col>
      <xdr:colOff>38100</xdr:colOff>
      <xdr:row>108</xdr:row>
      <xdr:rowOff>96972</xdr:rowOff>
    </xdr:to>
    <xdr:sp macro="" textlink="">
      <xdr:nvSpPr>
        <xdr:cNvPr id="428" name="フローチャート: 判断 427"/>
        <xdr:cNvSpPr/>
      </xdr:nvSpPr>
      <xdr:spPr>
        <a:xfrm>
          <a:off x="8699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155046</xdr:rowOff>
    </xdr:from>
    <xdr:to>
      <xdr:col>41</xdr:col>
      <xdr:colOff>101600</xdr:colOff>
      <xdr:row>108</xdr:row>
      <xdr:rowOff>85196</xdr:rowOff>
    </xdr:to>
    <xdr:sp macro="" textlink="">
      <xdr:nvSpPr>
        <xdr:cNvPr id="429" name="フローチャート: 判断 428"/>
        <xdr:cNvSpPr/>
      </xdr:nvSpPr>
      <xdr:spPr>
        <a:xfrm>
          <a:off x="7810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28541</xdr:rowOff>
    </xdr:from>
    <xdr:to>
      <xdr:col>55</xdr:col>
      <xdr:colOff>50800</xdr:colOff>
      <xdr:row>107</xdr:row>
      <xdr:rowOff>130141</xdr:rowOff>
    </xdr:to>
    <xdr:sp macro="" textlink="">
      <xdr:nvSpPr>
        <xdr:cNvPr id="435" name="楕円 434"/>
        <xdr:cNvSpPr/>
      </xdr:nvSpPr>
      <xdr:spPr>
        <a:xfrm>
          <a:off x="10426700" y="183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51418</xdr:rowOff>
    </xdr:from>
    <xdr:ext cx="534377" cy="259045"/>
    <xdr:sp macro="" textlink="">
      <xdr:nvSpPr>
        <xdr:cNvPr id="436" name="【港湾・漁港】&#10;一人当たり有形固定資産（償却資産）額該当値テキスト"/>
        <xdr:cNvSpPr txBox="1"/>
      </xdr:nvSpPr>
      <xdr:spPr>
        <a:xfrm>
          <a:off x="10515600" y="182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37454</xdr:rowOff>
    </xdr:from>
    <xdr:to>
      <xdr:col>50</xdr:col>
      <xdr:colOff>165100</xdr:colOff>
      <xdr:row>107</xdr:row>
      <xdr:rowOff>139054</xdr:rowOff>
    </xdr:to>
    <xdr:sp macro="" textlink="">
      <xdr:nvSpPr>
        <xdr:cNvPr id="437" name="楕円 436"/>
        <xdr:cNvSpPr/>
      </xdr:nvSpPr>
      <xdr:spPr>
        <a:xfrm>
          <a:off x="9588500" y="183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79341</xdr:rowOff>
    </xdr:from>
    <xdr:to>
      <xdr:col>55</xdr:col>
      <xdr:colOff>0</xdr:colOff>
      <xdr:row>107</xdr:row>
      <xdr:rowOff>88254</xdr:rowOff>
    </xdr:to>
    <xdr:cxnSp macro="">
      <xdr:nvCxnSpPr>
        <xdr:cNvPr id="438" name="直線コネクタ 437"/>
        <xdr:cNvCxnSpPr/>
      </xdr:nvCxnSpPr>
      <xdr:spPr>
        <a:xfrm flipV="1">
          <a:off x="9639300" y="18424491"/>
          <a:ext cx="8382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41594</xdr:rowOff>
    </xdr:from>
    <xdr:to>
      <xdr:col>46</xdr:col>
      <xdr:colOff>38100</xdr:colOff>
      <xdr:row>107</xdr:row>
      <xdr:rowOff>143194</xdr:rowOff>
    </xdr:to>
    <xdr:sp macro="" textlink="">
      <xdr:nvSpPr>
        <xdr:cNvPr id="439" name="楕円 438"/>
        <xdr:cNvSpPr/>
      </xdr:nvSpPr>
      <xdr:spPr>
        <a:xfrm>
          <a:off x="8699500" y="18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88254</xdr:rowOff>
    </xdr:from>
    <xdr:to>
      <xdr:col>50</xdr:col>
      <xdr:colOff>114300</xdr:colOff>
      <xdr:row>107</xdr:row>
      <xdr:rowOff>92394</xdr:rowOff>
    </xdr:to>
    <xdr:cxnSp macro="">
      <xdr:nvCxnSpPr>
        <xdr:cNvPr id="440" name="直線コネクタ 439"/>
        <xdr:cNvCxnSpPr/>
      </xdr:nvCxnSpPr>
      <xdr:spPr>
        <a:xfrm flipV="1">
          <a:off x="8750300" y="18433404"/>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43097</xdr:rowOff>
    </xdr:from>
    <xdr:to>
      <xdr:col>41</xdr:col>
      <xdr:colOff>101600</xdr:colOff>
      <xdr:row>107</xdr:row>
      <xdr:rowOff>144697</xdr:rowOff>
    </xdr:to>
    <xdr:sp macro="" textlink="">
      <xdr:nvSpPr>
        <xdr:cNvPr id="441" name="楕円 440"/>
        <xdr:cNvSpPr/>
      </xdr:nvSpPr>
      <xdr:spPr>
        <a:xfrm>
          <a:off x="7810500" y="183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92394</xdr:rowOff>
    </xdr:from>
    <xdr:to>
      <xdr:col>45</xdr:col>
      <xdr:colOff>177800</xdr:colOff>
      <xdr:row>107</xdr:row>
      <xdr:rowOff>93897</xdr:rowOff>
    </xdr:to>
    <xdr:cxnSp macro="">
      <xdr:nvCxnSpPr>
        <xdr:cNvPr id="442" name="直線コネクタ 441"/>
        <xdr:cNvCxnSpPr/>
      </xdr:nvCxnSpPr>
      <xdr:spPr>
        <a:xfrm flipV="1">
          <a:off x="7861300" y="18437544"/>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93801</xdr:rowOff>
    </xdr:from>
    <xdr:ext cx="534377" cy="259045"/>
    <xdr:sp macro="" textlink="">
      <xdr:nvSpPr>
        <xdr:cNvPr id="443" name="n_1aveValue【港湾・漁港】&#10;一人当たり有形固定資産（償却資産）額"/>
        <xdr:cNvSpPr txBox="1"/>
      </xdr:nvSpPr>
      <xdr:spPr>
        <a:xfrm>
          <a:off x="9359411" y="18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88099</xdr:rowOff>
    </xdr:from>
    <xdr:ext cx="534377" cy="259045"/>
    <xdr:sp macro="" textlink="">
      <xdr:nvSpPr>
        <xdr:cNvPr id="444" name="n_2aveValue【港湾・漁港】&#10;一人当たり有形固定資産（償却資産）額"/>
        <xdr:cNvSpPr txBox="1"/>
      </xdr:nvSpPr>
      <xdr:spPr>
        <a:xfrm>
          <a:off x="8483111" y="186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76323</xdr:rowOff>
    </xdr:from>
    <xdr:ext cx="534377" cy="259045"/>
    <xdr:sp macro="" textlink="">
      <xdr:nvSpPr>
        <xdr:cNvPr id="445" name="n_3aveValue【港湾・漁港】&#10;一人当たり有形固定資産（償却資産）額"/>
        <xdr:cNvSpPr txBox="1"/>
      </xdr:nvSpPr>
      <xdr:spPr>
        <a:xfrm>
          <a:off x="7594111" y="185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155581</xdr:rowOff>
    </xdr:from>
    <xdr:ext cx="534377" cy="259045"/>
    <xdr:sp macro="" textlink="">
      <xdr:nvSpPr>
        <xdr:cNvPr id="446" name="n_1mainValue【港湾・漁港】&#10;一人当たり有形固定資産（償却資産）額"/>
        <xdr:cNvSpPr txBox="1"/>
      </xdr:nvSpPr>
      <xdr:spPr>
        <a:xfrm>
          <a:off x="9359411" y="181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159721</xdr:rowOff>
    </xdr:from>
    <xdr:ext cx="534377" cy="259045"/>
    <xdr:sp macro="" textlink="">
      <xdr:nvSpPr>
        <xdr:cNvPr id="447" name="n_2mainValue【港湾・漁港】&#10;一人当たり有形固定資産（償却資産）額"/>
        <xdr:cNvSpPr txBox="1"/>
      </xdr:nvSpPr>
      <xdr:spPr>
        <a:xfrm>
          <a:off x="8483111" y="181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161224</xdr:rowOff>
    </xdr:from>
    <xdr:ext cx="534377" cy="259045"/>
    <xdr:sp macro="" textlink="">
      <xdr:nvSpPr>
        <xdr:cNvPr id="448" name="n_3mainValue【港湾・漁港】&#10;一人当たり有形固定資産（償却資産）額"/>
        <xdr:cNvSpPr txBox="1"/>
      </xdr:nvSpPr>
      <xdr:spPr>
        <a:xfrm>
          <a:off x="7594111" y="181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78"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81" name="フローチャート: 判断 480"/>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27305</xdr:rowOff>
    </xdr:from>
    <xdr:to>
      <xdr:col>85</xdr:col>
      <xdr:colOff>177800</xdr:colOff>
      <xdr:row>39</xdr:row>
      <xdr:rowOff>128905</xdr:rowOff>
    </xdr:to>
    <xdr:sp macro="" textlink="">
      <xdr:nvSpPr>
        <xdr:cNvPr id="488" name="楕円 487"/>
        <xdr:cNvSpPr/>
      </xdr:nvSpPr>
      <xdr:spPr>
        <a:xfrm>
          <a:off x="16268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5732</xdr:rowOff>
    </xdr:from>
    <xdr:ext cx="405111" cy="259045"/>
    <xdr:sp macro="" textlink="">
      <xdr:nvSpPr>
        <xdr:cNvPr id="489" name="【認定こども園・幼稚園・保育所】&#10;有形固定資産減価償却率該当値テキスト"/>
        <xdr:cNvSpPr txBox="1"/>
      </xdr:nvSpPr>
      <xdr:spPr>
        <a:xfrm>
          <a:off x="16357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490" name="楕円 489"/>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99060</xdr:rowOff>
    </xdr:to>
    <xdr:cxnSp macro="">
      <xdr:nvCxnSpPr>
        <xdr:cNvPr id="491" name="直線コネクタ 490"/>
        <xdr:cNvCxnSpPr/>
      </xdr:nvCxnSpPr>
      <xdr:spPr>
        <a:xfrm flipV="1">
          <a:off x="15481300" y="6764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92" name="楕円 491"/>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99060</xdr:rowOff>
    </xdr:to>
    <xdr:cxnSp macro="">
      <xdr:nvCxnSpPr>
        <xdr:cNvPr id="493" name="直線コネクタ 492"/>
        <xdr:cNvCxnSpPr/>
      </xdr:nvCxnSpPr>
      <xdr:spPr>
        <a:xfrm>
          <a:off x="14592300" y="675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113030</xdr:rowOff>
    </xdr:from>
    <xdr:to>
      <xdr:col>72</xdr:col>
      <xdr:colOff>38100</xdr:colOff>
      <xdr:row>40</xdr:row>
      <xdr:rowOff>43180</xdr:rowOff>
    </xdr:to>
    <xdr:sp macro="" textlink="">
      <xdr:nvSpPr>
        <xdr:cNvPr id="494" name="楕円 493"/>
        <xdr:cNvSpPr/>
      </xdr:nvSpPr>
      <xdr:spPr>
        <a:xfrm>
          <a:off x="1365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163830</xdr:rowOff>
    </xdr:to>
    <xdr:cxnSp macro="">
      <xdr:nvCxnSpPr>
        <xdr:cNvPr id="495" name="直線コネクタ 494"/>
        <xdr:cNvCxnSpPr/>
      </xdr:nvCxnSpPr>
      <xdr:spPr>
        <a:xfrm flipV="1">
          <a:off x="13703300" y="6751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6"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97"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98"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499" name="n_1mainValue【認定こども園・幼稚園・保育所】&#10;有形固定資産減価償却率"/>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00" name="n_2mainValue【認定こども園・幼稚園・保育所】&#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34307</xdr:rowOff>
    </xdr:from>
    <xdr:ext cx="405111" cy="259045"/>
    <xdr:sp macro="" textlink="">
      <xdr:nvSpPr>
        <xdr:cNvPr id="501" name="n_3mainValue【認定こども園・幼稚園・保育所】&#10;有形固定資産減価償却率"/>
        <xdr:cNvSpPr txBox="1"/>
      </xdr:nvSpPr>
      <xdr:spPr>
        <a:xfrm>
          <a:off x="13500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28"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66548</xdr:rowOff>
    </xdr:from>
    <xdr:to>
      <xdr:col>112</xdr:col>
      <xdr:colOff>38100</xdr:colOff>
      <xdr:row>40</xdr:row>
      <xdr:rowOff>168148</xdr:rowOff>
    </xdr:to>
    <xdr:sp macro="" textlink="">
      <xdr:nvSpPr>
        <xdr:cNvPr id="530" name="フローチャート: 判断 529"/>
        <xdr:cNvSpPr/>
      </xdr:nvSpPr>
      <xdr:spPr>
        <a:xfrm>
          <a:off x="21272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68834</xdr:rowOff>
    </xdr:from>
    <xdr:to>
      <xdr:col>107</xdr:col>
      <xdr:colOff>101600</xdr:colOff>
      <xdr:row>40</xdr:row>
      <xdr:rowOff>170434</xdr:rowOff>
    </xdr:to>
    <xdr:sp macro="" textlink="">
      <xdr:nvSpPr>
        <xdr:cNvPr id="531" name="フローチャート: 判断 530"/>
        <xdr:cNvSpPr/>
      </xdr:nvSpPr>
      <xdr:spPr>
        <a:xfrm>
          <a:off x="20383500" y="692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532" name="フローチャート: 判断 531"/>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66548</xdr:rowOff>
    </xdr:from>
    <xdr:to>
      <xdr:col>116</xdr:col>
      <xdr:colOff>114300</xdr:colOff>
      <xdr:row>39</xdr:row>
      <xdr:rowOff>168148</xdr:rowOff>
    </xdr:to>
    <xdr:sp macro="" textlink="">
      <xdr:nvSpPr>
        <xdr:cNvPr id="538" name="楕円 537"/>
        <xdr:cNvSpPr/>
      </xdr:nvSpPr>
      <xdr:spPr>
        <a:xfrm>
          <a:off x="22110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89425</xdr:rowOff>
    </xdr:from>
    <xdr:ext cx="469744" cy="259045"/>
    <xdr:sp macro="" textlink="">
      <xdr:nvSpPr>
        <xdr:cNvPr id="539" name="【認定こども園・幼稚園・保育所】&#10;一人当たり面積該当値テキスト"/>
        <xdr:cNvSpPr txBox="1"/>
      </xdr:nvSpPr>
      <xdr:spPr>
        <a:xfrm>
          <a:off x="22199600"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75692</xdr:rowOff>
    </xdr:from>
    <xdr:to>
      <xdr:col>112</xdr:col>
      <xdr:colOff>38100</xdr:colOff>
      <xdr:row>40</xdr:row>
      <xdr:rowOff>5842</xdr:rowOff>
    </xdr:to>
    <xdr:sp macro="" textlink="">
      <xdr:nvSpPr>
        <xdr:cNvPr id="540" name="楕円 539"/>
        <xdr:cNvSpPr/>
      </xdr:nvSpPr>
      <xdr:spPr>
        <a:xfrm>
          <a:off x="21272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117348</xdr:rowOff>
    </xdr:from>
    <xdr:to>
      <xdr:col>116</xdr:col>
      <xdr:colOff>63500</xdr:colOff>
      <xdr:row>39</xdr:row>
      <xdr:rowOff>126492</xdr:rowOff>
    </xdr:to>
    <xdr:cxnSp macro="">
      <xdr:nvCxnSpPr>
        <xdr:cNvPr id="541" name="直線コネクタ 540"/>
        <xdr:cNvCxnSpPr/>
      </xdr:nvCxnSpPr>
      <xdr:spPr>
        <a:xfrm flipV="1">
          <a:off x="21323300" y="68038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542" name="楕円 541"/>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126492</xdr:rowOff>
    </xdr:from>
    <xdr:to>
      <xdr:col>111</xdr:col>
      <xdr:colOff>177800</xdr:colOff>
      <xdr:row>39</xdr:row>
      <xdr:rowOff>142494</xdr:rowOff>
    </xdr:to>
    <xdr:cxnSp macro="">
      <xdr:nvCxnSpPr>
        <xdr:cNvPr id="543" name="直線コネクタ 542"/>
        <xdr:cNvCxnSpPr/>
      </xdr:nvCxnSpPr>
      <xdr:spPr>
        <a:xfrm flipV="1">
          <a:off x="20434300" y="68130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544" name="楕円 543"/>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39</xdr:row>
      <xdr:rowOff>160782</xdr:rowOff>
    </xdr:to>
    <xdr:cxnSp macro="">
      <xdr:nvCxnSpPr>
        <xdr:cNvPr id="545" name="直線コネクタ 544"/>
        <xdr:cNvCxnSpPr/>
      </xdr:nvCxnSpPr>
      <xdr:spPr>
        <a:xfrm flipV="1">
          <a:off x="19545300" y="6829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159275</xdr:rowOff>
    </xdr:from>
    <xdr:ext cx="469744" cy="259045"/>
    <xdr:sp macro="" textlink="">
      <xdr:nvSpPr>
        <xdr:cNvPr id="546" name="n_1ave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547" name="n_2ave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147845</xdr:rowOff>
    </xdr:from>
    <xdr:ext cx="469744" cy="259045"/>
    <xdr:sp macro="" textlink="">
      <xdr:nvSpPr>
        <xdr:cNvPr id="548" name="n_3aveValue【認定こども園・幼稚園・保育所】&#10;一人当たり面積"/>
        <xdr:cNvSpPr txBox="1"/>
      </xdr:nvSpPr>
      <xdr:spPr>
        <a:xfrm>
          <a:off x="19310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22369</xdr:rowOff>
    </xdr:from>
    <xdr:ext cx="469744" cy="259045"/>
    <xdr:sp macro="" textlink="">
      <xdr:nvSpPr>
        <xdr:cNvPr id="549" name="n_1mainValue【認定こども園・幼稚園・保育所】&#10;一人当たり面積"/>
        <xdr:cNvSpPr txBox="1"/>
      </xdr:nvSpPr>
      <xdr:spPr>
        <a:xfrm>
          <a:off x="21075727"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50" name="n_2main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51" name="n_3main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8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83" name="フローチャート: 判断 582"/>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84" name="フローチャート: 判断 583"/>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85" name="フローチャート: 判断 584"/>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91" name="楕円 590"/>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592" name="【学校施設】&#10;有形固定資産減価償却率該当値テキスト"/>
        <xdr:cNvSpPr txBox="1"/>
      </xdr:nvSpPr>
      <xdr:spPr>
        <a:xfrm>
          <a:off x="1635760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93" name="楕円 592"/>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60</xdr:row>
      <xdr:rowOff>3810</xdr:rowOff>
    </xdr:to>
    <xdr:cxnSp macro="">
      <xdr:nvCxnSpPr>
        <xdr:cNvPr id="594" name="直線コネクタ 593"/>
        <xdr:cNvCxnSpPr/>
      </xdr:nvCxnSpPr>
      <xdr:spPr>
        <a:xfrm flipV="1">
          <a:off x="15481300" y="102184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95" name="楕円 594"/>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3810</xdr:rowOff>
    </xdr:to>
    <xdr:cxnSp macro="">
      <xdr:nvCxnSpPr>
        <xdr:cNvPr id="596" name="直線コネクタ 595"/>
        <xdr:cNvCxnSpPr/>
      </xdr:nvCxnSpPr>
      <xdr:spPr>
        <a:xfrm>
          <a:off x="14592300" y="10290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597" name="楕円 596"/>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106680</xdr:rowOff>
    </xdr:to>
    <xdr:cxnSp macro="">
      <xdr:nvCxnSpPr>
        <xdr:cNvPr id="598" name="直線コネクタ 597"/>
        <xdr:cNvCxnSpPr/>
      </xdr:nvCxnSpPr>
      <xdr:spPr>
        <a:xfrm flipV="1">
          <a:off x="13703300" y="102908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99"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600"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601"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602" name="n_1mainValue【学校施設】&#10;有形固定資産減価償却率"/>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603" name="n_2main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04" name="n_3mainValue【学校施設】&#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34"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85217</xdr:rowOff>
    </xdr:from>
    <xdr:to>
      <xdr:col>112</xdr:col>
      <xdr:colOff>38100</xdr:colOff>
      <xdr:row>64</xdr:row>
      <xdr:rowOff>15367</xdr:rowOff>
    </xdr:to>
    <xdr:sp macro="" textlink="">
      <xdr:nvSpPr>
        <xdr:cNvPr id="636" name="フローチャート: 判断 635"/>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93218</xdr:rowOff>
    </xdr:from>
    <xdr:to>
      <xdr:col>107</xdr:col>
      <xdr:colOff>101600</xdr:colOff>
      <xdr:row>64</xdr:row>
      <xdr:rowOff>23368</xdr:rowOff>
    </xdr:to>
    <xdr:sp macro="" textlink="">
      <xdr:nvSpPr>
        <xdr:cNvPr id="637" name="フローチャート: 判断 636"/>
        <xdr:cNvSpPr/>
      </xdr:nvSpPr>
      <xdr:spPr>
        <a:xfrm>
          <a:off x="20383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638" name="フローチャート: 判断 637"/>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112268</xdr:rowOff>
    </xdr:from>
    <xdr:to>
      <xdr:col>116</xdr:col>
      <xdr:colOff>114300</xdr:colOff>
      <xdr:row>63</xdr:row>
      <xdr:rowOff>42418</xdr:rowOff>
    </xdr:to>
    <xdr:sp macro="" textlink="">
      <xdr:nvSpPr>
        <xdr:cNvPr id="644" name="楕円 643"/>
        <xdr:cNvSpPr/>
      </xdr:nvSpPr>
      <xdr:spPr>
        <a:xfrm>
          <a:off x="22110700" y="107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135145</xdr:rowOff>
    </xdr:from>
    <xdr:ext cx="469744" cy="259045"/>
    <xdr:sp macro="" textlink="">
      <xdr:nvSpPr>
        <xdr:cNvPr id="645" name="【学校施設】&#10;一人当たり面積該当値テキスト"/>
        <xdr:cNvSpPr txBox="1"/>
      </xdr:nvSpPr>
      <xdr:spPr>
        <a:xfrm>
          <a:off x="22199600"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115697</xdr:rowOff>
    </xdr:from>
    <xdr:to>
      <xdr:col>112</xdr:col>
      <xdr:colOff>38100</xdr:colOff>
      <xdr:row>63</xdr:row>
      <xdr:rowOff>45847</xdr:rowOff>
    </xdr:to>
    <xdr:sp macro="" textlink="">
      <xdr:nvSpPr>
        <xdr:cNvPr id="646" name="楕円 645"/>
        <xdr:cNvSpPr/>
      </xdr:nvSpPr>
      <xdr:spPr>
        <a:xfrm>
          <a:off x="212725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163068</xdr:rowOff>
    </xdr:from>
    <xdr:to>
      <xdr:col>116</xdr:col>
      <xdr:colOff>63500</xdr:colOff>
      <xdr:row>62</xdr:row>
      <xdr:rowOff>166497</xdr:rowOff>
    </xdr:to>
    <xdr:cxnSp macro="">
      <xdr:nvCxnSpPr>
        <xdr:cNvPr id="647" name="直線コネクタ 646"/>
        <xdr:cNvCxnSpPr/>
      </xdr:nvCxnSpPr>
      <xdr:spPr>
        <a:xfrm flipV="1">
          <a:off x="21323300" y="107929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121031</xdr:rowOff>
    </xdr:from>
    <xdr:to>
      <xdr:col>107</xdr:col>
      <xdr:colOff>101600</xdr:colOff>
      <xdr:row>63</xdr:row>
      <xdr:rowOff>51181</xdr:rowOff>
    </xdr:to>
    <xdr:sp macro="" textlink="">
      <xdr:nvSpPr>
        <xdr:cNvPr id="648" name="楕円 647"/>
        <xdr:cNvSpPr/>
      </xdr:nvSpPr>
      <xdr:spPr>
        <a:xfrm>
          <a:off x="20383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166497</xdr:rowOff>
    </xdr:from>
    <xdr:to>
      <xdr:col>111</xdr:col>
      <xdr:colOff>177800</xdr:colOff>
      <xdr:row>63</xdr:row>
      <xdr:rowOff>381</xdr:rowOff>
    </xdr:to>
    <xdr:cxnSp macro="">
      <xdr:nvCxnSpPr>
        <xdr:cNvPr id="649" name="直線コネクタ 648"/>
        <xdr:cNvCxnSpPr/>
      </xdr:nvCxnSpPr>
      <xdr:spPr>
        <a:xfrm flipV="1">
          <a:off x="20434300" y="1079639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134366</xdr:rowOff>
    </xdr:from>
    <xdr:to>
      <xdr:col>102</xdr:col>
      <xdr:colOff>165100</xdr:colOff>
      <xdr:row>63</xdr:row>
      <xdr:rowOff>64516</xdr:rowOff>
    </xdr:to>
    <xdr:sp macro="" textlink="">
      <xdr:nvSpPr>
        <xdr:cNvPr id="650" name="楕円 649"/>
        <xdr:cNvSpPr/>
      </xdr:nvSpPr>
      <xdr:spPr>
        <a:xfrm>
          <a:off x="19494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xdr:rowOff>
    </xdr:from>
    <xdr:to>
      <xdr:col>107</xdr:col>
      <xdr:colOff>50800</xdr:colOff>
      <xdr:row>63</xdr:row>
      <xdr:rowOff>13716</xdr:rowOff>
    </xdr:to>
    <xdr:cxnSp macro="">
      <xdr:nvCxnSpPr>
        <xdr:cNvPr id="651" name="直線コネクタ 650"/>
        <xdr:cNvCxnSpPr/>
      </xdr:nvCxnSpPr>
      <xdr:spPr>
        <a:xfrm flipV="1">
          <a:off x="19545300" y="1080173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6494</xdr:rowOff>
    </xdr:from>
    <xdr:ext cx="469744" cy="259045"/>
    <xdr:sp macro="" textlink="">
      <xdr:nvSpPr>
        <xdr:cNvPr id="652" name="n_1aveValue【学校施設】&#10;一人当たり面積"/>
        <xdr:cNvSpPr txBox="1"/>
      </xdr:nvSpPr>
      <xdr:spPr>
        <a:xfrm>
          <a:off x="210757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653" name="n_2aveValue【学校施設】&#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12209</xdr:rowOff>
    </xdr:from>
    <xdr:ext cx="469744" cy="259045"/>
    <xdr:sp macro="" textlink="">
      <xdr:nvSpPr>
        <xdr:cNvPr id="654" name="n_3aveValue【学校施設】&#10;一人当たり面積"/>
        <xdr:cNvSpPr txBox="1"/>
      </xdr:nvSpPr>
      <xdr:spPr>
        <a:xfrm>
          <a:off x="19310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62374</xdr:rowOff>
    </xdr:from>
    <xdr:ext cx="469744" cy="259045"/>
    <xdr:sp macro="" textlink="">
      <xdr:nvSpPr>
        <xdr:cNvPr id="655" name="n_1mainValue【学校施設】&#10;一人当たり面積"/>
        <xdr:cNvSpPr txBox="1"/>
      </xdr:nvSpPr>
      <xdr:spPr>
        <a:xfrm>
          <a:off x="21075727" y="105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67708</xdr:rowOff>
    </xdr:from>
    <xdr:ext cx="469744" cy="259045"/>
    <xdr:sp macro="" textlink="">
      <xdr:nvSpPr>
        <xdr:cNvPr id="656" name="n_2mainValue【学校施設】&#10;一人当たり面積"/>
        <xdr:cNvSpPr txBox="1"/>
      </xdr:nvSpPr>
      <xdr:spPr>
        <a:xfrm>
          <a:off x="201994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81043</xdr:rowOff>
    </xdr:from>
    <xdr:ext cx="469744" cy="259045"/>
    <xdr:sp macro="" textlink="">
      <xdr:nvSpPr>
        <xdr:cNvPr id="657" name="n_3mainValue【学校施設】&#10;一人当たり面積"/>
        <xdr:cNvSpPr txBox="1"/>
      </xdr:nvSpPr>
      <xdr:spPr>
        <a:xfrm>
          <a:off x="19310427" y="105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82" name="直線コネクタ 681"/>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83"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8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6" name="直線コネクタ 68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87"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8" name="フローチャート: 判断 687"/>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9" name="フローチャート: 判断 68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90" name="フローチャート: 判断 689"/>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91" name="フローチャート: 判断 690"/>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145414</xdr:rowOff>
    </xdr:from>
    <xdr:to>
      <xdr:col>85</xdr:col>
      <xdr:colOff>177800</xdr:colOff>
      <xdr:row>81</xdr:row>
      <xdr:rowOff>75564</xdr:rowOff>
    </xdr:to>
    <xdr:sp macro="" textlink="">
      <xdr:nvSpPr>
        <xdr:cNvPr id="697" name="楕円 696"/>
        <xdr:cNvSpPr/>
      </xdr:nvSpPr>
      <xdr:spPr>
        <a:xfrm>
          <a:off x="16268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168291</xdr:rowOff>
    </xdr:from>
    <xdr:ext cx="405111" cy="259045"/>
    <xdr:sp macro="" textlink="">
      <xdr:nvSpPr>
        <xdr:cNvPr id="698" name="【児童館】&#10;有形固定資産減価償却率該当値テキスト"/>
        <xdr:cNvSpPr txBox="1"/>
      </xdr:nvSpPr>
      <xdr:spPr>
        <a:xfrm>
          <a:off x="16357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699" name="楕円 698"/>
        <xdr:cNvSpPr/>
      </xdr:nvSpPr>
      <xdr:spPr>
        <a:xfrm>
          <a:off x="1543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24764</xdr:rowOff>
    </xdr:from>
    <xdr:to>
      <xdr:col>85</xdr:col>
      <xdr:colOff>127000</xdr:colOff>
      <xdr:row>81</xdr:row>
      <xdr:rowOff>68580</xdr:rowOff>
    </xdr:to>
    <xdr:cxnSp macro="">
      <xdr:nvCxnSpPr>
        <xdr:cNvPr id="700" name="直線コネクタ 699"/>
        <xdr:cNvCxnSpPr/>
      </xdr:nvCxnSpPr>
      <xdr:spPr>
        <a:xfrm flipV="1">
          <a:off x="15481300" y="139122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01" name="楕円 700"/>
        <xdr:cNvSpPr/>
      </xdr:nvSpPr>
      <xdr:spPr>
        <a:xfrm>
          <a:off x="14541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112395</xdr:rowOff>
    </xdr:to>
    <xdr:cxnSp macro="">
      <xdr:nvCxnSpPr>
        <xdr:cNvPr id="702" name="直線コネクタ 701"/>
        <xdr:cNvCxnSpPr/>
      </xdr:nvCxnSpPr>
      <xdr:spPr>
        <a:xfrm flipV="1">
          <a:off x="14592300" y="1395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03" name="楕円 702"/>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112395</xdr:rowOff>
    </xdr:from>
    <xdr:to>
      <xdr:col>76</xdr:col>
      <xdr:colOff>114300</xdr:colOff>
      <xdr:row>82</xdr:row>
      <xdr:rowOff>26670</xdr:rowOff>
    </xdr:to>
    <xdr:cxnSp macro="">
      <xdr:nvCxnSpPr>
        <xdr:cNvPr id="704" name="直線コネクタ 703"/>
        <xdr:cNvCxnSpPr/>
      </xdr:nvCxnSpPr>
      <xdr:spPr>
        <a:xfrm flipV="1">
          <a:off x="13703300" y="139998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05"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706"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707" name="n_3ave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708" name="n_1mainValue【児童館】&#10;有形固定資産減価償却率"/>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09" name="n_2mainValue【児童館】&#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10" name="n_3mainValue【児童館】&#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34" name="直線コネクタ 73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739"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44450</xdr:rowOff>
    </xdr:from>
    <xdr:to>
      <xdr:col>112</xdr:col>
      <xdr:colOff>38100</xdr:colOff>
      <xdr:row>85</xdr:row>
      <xdr:rowOff>146050</xdr:rowOff>
    </xdr:to>
    <xdr:sp macro="" textlink="">
      <xdr:nvSpPr>
        <xdr:cNvPr id="741" name="フローチャート: 判断 740"/>
        <xdr:cNvSpPr/>
      </xdr:nvSpPr>
      <xdr:spPr>
        <a:xfrm>
          <a:off x="21272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742" name="フローチャート: 判断 741"/>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743" name="フローチャート: 判断 742"/>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749" name="楕円 748"/>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50"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51" name="楕円 750"/>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752" name="直線コネクタ 751"/>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53" name="楕円 752"/>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754" name="直線コネクタ 753"/>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755" name="楕円 754"/>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756" name="直線コネクタ 755"/>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137177</xdr:rowOff>
    </xdr:from>
    <xdr:ext cx="469744" cy="259045"/>
    <xdr:sp macro="" textlink="">
      <xdr:nvSpPr>
        <xdr:cNvPr id="757" name="n_1ave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58" name="n_2ave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759" name="n_3aveValue【児童館】&#10;一人当たり面積"/>
        <xdr:cNvSpPr txBox="1"/>
      </xdr:nvSpPr>
      <xdr:spPr>
        <a:xfrm>
          <a:off x="19310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760" name="n_1main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61" name="n_2main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62" name="n_3mainValue【児童館】&#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3" name="テキスト ボックス 7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5" name="テキスト ボックス 7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7" name="テキスト ボックス 7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9" name="テキスト ボックス 7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1" name="テキスト ボックス 7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85" name="直線コネクタ 78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7" name="直線コネクタ 78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9" name="直線コネクタ 78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790"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91" name="フローチャート: 判断 79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148844</xdr:rowOff>
    </xdr:from>
    <xdr:to>
      <xdr:col>81</xdr:col>
      <xdr:colOff>101600</xdr:colOff>
      <xdr:row>107</xdr:row>
      <xdr:rowOff>78994</xdr:rowOff>
    </xdr:to>
    <xdr:sp macro="" textlink="">
      <xdr:nvSpPr>
        <xdr:cNvPr id="792" name="フローチャート: 判断 791"/>
        <xdr:cNvSpPr/>
      </xdr:nvSpPr>
      <xdr:spPr>
        <a:xfrm>
          <a:off x="15430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793" name="フローチャート: 判断 792"/>
        <xdr:cNvSpPr/>
      </xdr:nvSpPr>
      <xdr:spPr>
        <a:xfrm>
          <a:off x="14541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794" name="フローチャート: 判断 793"/>
        <xdr:cNvSpPr/>
      </xdr:nvSpPr>
      <xdr:spPr>
        <a:xfrm>
          <a:off x="1365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18542</xdr:rowOff>
    </xdr:from>
    <xdr:to>
      <xdr:col>85</xdr:col>
      <xdr:colOff>177800</xdr:colOff>
      <xdr:row>106</xdr:row>
      <xdr:rowOff>120142</xdr:rowOff>
    </xdr:to>
    <xdr:sp macro="" textlink="">
      <xdr:nvSpPr>
        <xdr:cNvPr id="800" name="楕円 799"/>
        <xdr:cNvSpPr/>
      </xdr:nvSpPr>
      <xdr:spPr>
        <a:xfrm>
          <a:off x="16268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168419</xdr:rowOff>
    </xdr:from>
    <xdr:ext cx="405111" cy="259045"/>
    <xdr:sp macro="" textlink="">
      <xdr:nvSpPr>
        <xdr:cNvPr id="801" name="【公民館】&#10;有形固定資産減価償却率該当値テキスト"/>
        <xdr:cNvSpPr txBox="1"/>
      </xdr:nvSpPr>
      <xdr:spPr>
        <a:xfrm>
          <a:off x="16357600"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155702</xdr:rowOff>
    </xdr:from>
    <xdr:to>
      <xdr:col>81</xdr:col>
      <xdr:colOff>101600</xdr:colOff>
      <xdr:row>106</xdr:row>
      <xdr:rowOff>85852</xdr:rowOff>
    </xdr:to>
    <xdr:sp macro="" textlink="">
      <xdr:nvSpPr>
        <xdr:cNvPr id="802" name="楕円 801"/>
        <xdr:cNvSpPr/>
      </xdr:nvSpPr>
      <xdr:spPr>
        <a:xfrm>
          <a:off x="1543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35052</xdr:rowOff>
    </xdr:from>
    <xdr:to>
      <xdr:col>85</xdr:col>
      <xdr:colOff>127000</xdr:colOff>
      <xdr:row>106</xdr:row>
      <xdr:rowOff>69342</xdr:rowOff>
    </xdr:to>
    <xdr:cxnSp macro="">
      <xdr:nvCxnSpPr>
        <xdr:cNvPr id="803" name="直線コネクタ 802"/>
        <xdr:cNvCxnSpPr/>
      </xdr:nvCxnSpPr>
      <xdr:spPr>
        <a:xfrm>
          <a:off x="15481300" y="1820875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119126</xdr:rowOff>
    </xdr:from>
    <xdr:to>
      <xdr:col>76</xdr:col>
      <xdr:colOff>165100</xdr:colOff>
      <xdr:row>107</xdr:row>
      <xdr:rowOff>49276</xdr:rowOff>
    </xdr:to>
    <xdr:sp macro="" textlink="">
      <xdr:nvSpPr>
        <xdr:cNvPr id="804" name="楕円 803"/>
        <xdr:cNvSpPr/>
      </xdr:nvSpPr>
      <xdr:spPr>
        <a:xfrm>
          <a:off x="14541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35052</xdr:rowOff>
    </xdr:from>
    <xdr:to>
      <xdr:col>81</xdr:col>
      <xdr:colOff>50800</xdr:colOff>
      <xdr:row>106</xdr:row>
      <xdr:rowOff>169926</xdr:rowOff>
    </xdr:to>
    <xdr:cxnSp macro="">
      <xdr:nvCxnSpPr>
        <xdr:cNvPr id="805" name="直線コネクタ 804"/>
        <xdr:cNvCxnSpPr/>
      </xdr:nvCxnSpPr>
      <xdr:spPr>
        <a:xfrm flipV="1">
          <a:off x="14592300" y="18208752"/>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806" name="楕円 805"/>
        <xdr:cNvSpPr/>
      </xdr:nvSpPr>
      <xdr:spPr>
        <a:xfrm>
          <a:off x="1365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117348</xdr:rowOff>
    </xdr:from>
    <xdr:to>
      <xdr:col>76</xdr:col>
      <xdr:colOff>114300</xdr:colOff>
      <xdr:row>106</xdr:row>
      <xdr:rowOff>169926</xdr:rowOff>
    </xdr:to>
    <xdr:cxnSp macro="">
      <xdr:nvCxnSpPr>
        <xdr:cNvPr id="807" name="直線コネクタ 806"/>
        <xdr:cNvCxnSpPr/>
      </xdr:nvCxnSpPr>
      <xdr:spPr>
        <a:xfrm>
          <a:off x="13703300" y="182910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70121</xdr:rowOff>
    </xdr:from>
    <xdr:ext cx="405111" cy="259045"/>
    <xdr:sp macro="" textlink="">
      <xdr:nvSpPr>
        <xdr:cNvPr id="808" name="n_1aveValue【公民館】&#10;有形固定資産減価償却率"/>
        <xdr:cNvSpPr txBox="1"/>
      </xdr:nvSpPr>
      <xdr:spPr>
        <a:xfrm>
          <a:off x="152660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809" name="n_2aveValue【公民館】&#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143273</xdr:rowOff>
    </xdr:from>
    <xdr:ext cx="405111" cy="259045"/>
    <xdr:sp macro="" textlink="">
      <xdr:nvSpPr>
        <xdr:cNvPr id="810" name="n_3aveValue【公民館】&#10;有形固定資産減価償却率"/>
        <xdr:cNvSpPr txBox="1"/>
      </xdr:nvSpPr>
      <xdr:spPr>
        <a:xfrm>
          <a:off x="135007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102379</xdr:rowOff>
    </xdr:from>
    <xdr:ext cx="405111" cy="259045"/>
    <xdr:sp macro="" textlink="">
      <xdr:nvSpPr>
        <xdr:cNvPr id="811" name="n_1mainValue【公民館】&#10;有形固定資産減価償却率"/>
        <xdr:cNvSpPr txBox="1"/>
      </xdr:nvSpPr>
      <xdr:spPr>
        <a:xfrm>
          <a:off x="152660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65803</xdr:rowOff>
    </xdr:from>
    <xdr:ext cx="405111" cy="259045"/>
    <xdr:sp macro="" textlink="">
      <xdr:nvSpPr>
        <xdr:cNvPr id="812" name="n_2mainValue【公民館】&#10;有形固定資産減価償却率"/>
        <xdr:cNvSpPr txBox="1"/>
      </xdr:nvSpPr>
      <xdr:spPr>
        <a:xfrm>
          <a:off x="14389744" y="1806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813" name="n_3main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24" name="直線コネクタ 82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25" name="テキスト ボックス 82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8" name="直線コネクタ 82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9" name="テキスト ボックス 82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133350</xdr:rowOff>
    </xdr:from>
    <xdr:to>
      <xdr:col>116</xdr:col>
      <xdr:colOff>62864</xdr:colOff>
      <xdr:row>107</xdr:row>
      <xdr:rowOff>104775</xdr:rowOff>
    </xdr:to>
    <xdr:cxnSp macro="">
      <xdr:nvCxnSpPr>
        <xdr:cNvPr id="833" name="直線コネクタ 832"/>
        <xdr:cNvCxnSpPr/>
      </xdr:nvCxnSpPr>
      <xdr:spPr>
        <a:xfrm flipV="1">
          <a:off x="22160864" y="17449800"/>
          <a:ext cx="0" cy="10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34"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35" name="直線コネクタ 83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80027</xdr:rowOff>
    </xdr:from>
    <xdr:ext cx="469744" cy="259045"/>
    <xdr:sp macro="" textlink="">
      <xdr:nvSpPr>
        <xdr:cNvPr id="836" name="【公民館】&#10;一人当たり面積最大値テキスト"/>
        <xdr:cNvSpPr txBox="1"/>
      </xdr:nvSpPr>
      <xdr:spPr>
        <a:xfrm>
          <a:off x="22199600"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133350</xdr:rowOff>
    </xdr:from>
    <xdr:to>
      <xdr:col>116</xdr:col>
      <xdr:colOff>152400</xdr:colOff>
      <xdr:row>101</xdr:row>
      <xdr:rowOff>133350</xdr:rowOff>
    </xdr:to>
    <xdr:cxnSp macro="">
      <xdr:nvCxnSpPr>
        <xdr:cNvPr id="837" name="直線コネクタ 836"/>
        <xdr:cNvCxnSpPr/>
      </xdr:nvCxnSpPr>
      <xdr:spPr>
        <a:xfrm>
          <a:off x="22072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20972</xdr:rowOff>
    </xdr:from>
    <xdr:ext cx="469744" cy="259045"/>
    <xdr:sp macro="" textlink="">
      <xdr:nvSpPr>
        <xdr:cNvPr id="838" name="【公民館】&#10;一人当たり面積平均値テキスト"/>
        <xdr:cNvSpPr txBox="1"/>
      </xdr:nvSpPr>
      <xdr:spPr>
        <a:xfrm>
          <a:off x="22199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42545</xdr:rowOff>
    </xdr:from>
    <xdr:to>
      <xdr:col>116</xdr:col>
      <xdr:colOff>114300</xdr:colOff>
      <xdr:row>105</xdr:row>
      <xdr:rowOff>144145</xdr:rowOff>
    </xdr:to>
    <xdr:sp macro="" textlink="">
      <xdr:nvSpPr>
        <xdr:cNvPr id="839" name="フローチャート: 判断 838"/>
        <xdr:cNvSpPr/>
      </xdr:nvSpPr>
      <xdr:spPr>
        <a:xfrm>
          <a:off x="22110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133986</xdr:rowOff>
    </xdr:from>
    <xdr:to>
      <xdr:col>112</xdr:col>
      <xdr:colOff>38100</xdr:colOff>
      <xdr:row>105</xdr:row>
      <xdr:rowOff>64136</xdr:rowOff>
    </xdr:to>
    <xdr:sp macro="" textlink="">
      <xdr:nvSpPr>
        <xdr:cNvPr id="840" name="フローチャート: 判断 839"/>
        <xdr:cNvSpPr/>
      </xdr:nvSpPr>
      <xdr:spPr>
        <a:xfrm>
          <a:off x="21272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145414</xdr:rowOff>
    </xdr:from>
    <xdr:to>
      <xdr:col>107</xdr:col>
      <xdr:colOff>101600</xdr:colOff>
      <xdr:row>105</xdr:row>
      <xdr:rowOff>75564</xdr:rowOff>
    </xdr:to>
    <xdr:sp macro="" textlink="">
      <xdr:nvSpPr>
        <xdr:cNvPr id="841" name="フローチャート: 判断 840"/>
        <xdr:cNvSpPr/>
      </xdr:nvSpPr>
      <xdr:spPr>
        <a:xfrm>
          <a:off x="20383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842" name="フローチャート: 判断 841"/>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162561</xdr:rowOff>
    </xdr:from>
    <xdr:to>
      <xdr:col>116</xdr:col>
      <xdr:colOff>114300</xdr:colOff>
      <xdr:row>102</xdr:row>
      <xdr:rowOff>92711</xdr:rowOff>
    </xdr:to>
    <xdr:sp macro="" textlink="">
      <xdr:nvSpPr>
        <xdr:cNvPr id="848" name="楕円 847"/>
        <xdr:cNvSpPr/>
      </xdr:nvSpPr>
      <xdr:spPr>
        <a:xfrm>
          <a:off x="22110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77488</xdr:rowOff>
    </xdr:from>
    <xdr:ext cx="469744" cy="259045"/>
    <xdr:sp macro="" textlink="">
      <xdr:nvSpPr>
        <xdr:cNvPr id="849" name="【公民館】&#10;一人当たり面積該当値テキスト"/>
        <xdr:cNvSpPr txBox="1"/>
      </xdr:nvSpPr>
      <xdr:spPr>
        <a:xfrm>
          <a:off x="22199600" y="1739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850" name="楕円 849"/>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41911</xdr:rowOff>
    </xdr:from>
    <xdr:to>
      <xdr:col>116</xdr:col>
      <xdr:colOff>63500</xdr:colOff>
      <xdr:row>102</xdr:row>
      <xdr:rowOff>167639</xdr:rowOff>
    </xdr:to>
    <xdr:cxnSp macro="">
      <xdr:nvCxnSpPr>
        <xdr:cNvPr id="851" name="直線コネクタ 850"/>
        <xdr:cNvCxnSpPr/>
      </xdr:nvCxnSpPr>
      <xdr:spPr>
        <a:xfrm flipV="1">
          <a:off x="21323300" y="175298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105411</xdr:rowOff>
    </xdr:from>
    <xdr:to>
      <xdr:col>107</xdr:col>
      <xdr:colOff>101600</xdr:colOff>
      <xdr:row>101</xdr:row>
      <xdr:rowOff>35561</xdr:rowOff>
    </xdr:to>
    <xdr:sp macro="" textlink="">
      <xdr:nvSpPr>
        <xdr:cNvPr id="852" name="楕円 851"/>
        <xdr:cNvSpPr/>
      </xdr:nvSpPr>
      <xdr:spPr>
        <a:xfrm>
          <a:off x="20383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156211</xdr:rowOff>
    </xdr:from>
    <xdr:to>
      <xdr:col>111</xdr:col>
      <xdr:colOff>177800</xdr:colOff>
      <xdr:row>102</xdr:row>
      <xdr:rowOff>167639</xdr:rowOff>
    </xdr:to>
    <xdr:cxnSp macro="">
      <xdr:nvCxnSpPr>
        <xdr:cNvPr id="853" name="直線コネクタ 852"/>
        <xdr:cNvCxnSpPr/>
      </xdr:nvCxnSpPr>
      <xdr:spPr>
        <a:xfrm>
          <a:off x="20434300" y="173012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25400</xdr:rowOff>
    </xdr:from>
    <xdr:to>
      <xdr:col>102</xdr:col>
      <xdr:colOff>165100</xdr:colOff>
      <xdr:row>103</xdr:row>
      <xdr:rowOff>127000</xdr:rowOff>
    </xdr:to>
    <xdr:sp macro="" textlink="">
      <xdr:nvSpPr>
        <xdr:cNvPr id="854" name="楕円 853"/>
        <xdr:cNvSpPr/>
      </xdr:nvSpPr>
      <xdr:spPr>
        <a:xfrm>
          <a:off x="19494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156211</xdr:rowOff>
    </xdr:from>
    <xdr:to>
      <xdr:col>107</xdr:col>
      <xdr:colOff>50800</xdr:colOff>
      <xdr:row>103</xdr:row>
      <xdr:rowOff>76200</xdr:rowOff>
    </xdr:to>
    <xdr:cxnSp macro="">
      <xdr:nvCxnSpPr>
        <xdr:cNvPr id="855" name="直線コネクタ 854"/>
        <xdr:cNvCxnSpPr/>
      </xdr:nvCxnSpPr>
      <xdr:spPr>
        <a:xfrm flipV="1">
          <a:off x="19545300" y="1730121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55263</xdr:rowOff>
    </xdr:from>
    <xdr:ext cx="469744" cy="259045"/>
    <xdr:sp macro="" textlink="">
      <xdr:nvSpPr>
        <xdr:cNvPr id="856" name="n_1aveValue【公民館】&#10;一人当たり面積"/>
        <xdr:cNvSpPr txBox="1"/>
      </xdr:nvSpPr>
      <xdr:spPr>
        <a:xfrm>
          <a:off x="210757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66691</xdr:rowOff>
    </xdr:from>
    <xdr:ext cx="469744" cy="259045"/>
    <xdr:sp macro="" textlink="">
      <xdr:nvSpPr>
        <xdr:cNvPr id="857" name="n_2aveValue【公民館】&#10;一人当たり面積"/>
        <xdr:cNvSpPr txBox="1"/>
      </xdr:nvSpPr>
      <xdr:spPr>
        <a:xfrm>
          <a:off x="20199427"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163847</xdr:rowOff>
    </xdr:from>
    <xdr:ext cx="469744" cy="259045"/>
    <xdr:sp macro="" textlink="">
      <xdr:nvSpPr>
        <xdr:cNvPr id="858" name="n_3aveValue【公民館】&#10;一人当たり面積"/>
        <xdr:cNvSpPr txBox="1"/>
      </xdr:nvSpPr>
      <xdr:spPr>
        <a:xfrm>
          <a:off x="19310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859" name="n_1mainValue【公民館】&#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52088</xdr:rowOff>
    </xdr:from>
    <xdr:ext cx="469744" cy="259045"/>
    <xdr:sp macro="" textlink="">
      <xdr:nvSpPr>
        <xdr:cNvPr id="860" name="n_2mainValue【公民館】&#10;一人当たり面積"/>
        <xdr:cNvSpPr txBox="1"/>
      </xdr:nvSpPr>
      <xdr:spPr>
        <a:xfrm>
          <a:off x="201994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143527</xdr:rowOff>
    </xdr:from>
    <xdr:ext cx="469744" cy="259045"/>
    <xdr:sp macro="" textlink="">
      <xdr:nvSpPr>
        <xdr:cNvPr id="861" name="n_3mainValue【公民館】&#10;一人当たり面積"/>
        <xdr:cNvSpPr txBox="1"/>
      </xdr:nvSpPr>
      <xdr:spPr>
        <a:xfrm>
          <a:off x="19310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一人当たり面積（延長）で、類似団体内順位５位以内（類似団体と比較して一人当たりの面積（延長）が多い）が４施設（道路、保育園、学校、公民館）あるとともに、その他の施設においても総じて順位が高い傾向にある。市町村合併により、類似機能の施設が多く存在することがうかがえる。地域ニーズを把握しつつ、集約化を進めることで、更新経費を低減させることが可能と考えられる。</a:t>
          </a:r>
          <a:endParaRPr lang="en-US" altLang="ja-JP" sz="1400">
            <a:effectLst/>
          </a:endParaRPr>
        </a:p>
        <a:p>
          <a:r>
            <a:rPr lang="ja-JP" altLang="en-US" sz="1400">
              <a:effectLst/>
            </a:rPr>
            <a:t>減価償却率を見ると、「学校施設」次いで「公営住宅」「公民館」の老朽化が進行していることがうかがえる。各施設とも、中長期の財政状況も踏まえながら、優先度の高いものから</a:t>
          </a:r>
          <a:r>
            <a:rPr lang="ja-JP" altLang="ja-JP" sz="1400">
              <a:solidFill>
                <a:schemeClr val="dk1"/>
              </a:solidFill>
              <a:effectLst/>
              <a:latin typeface="+mn-lt"/>
              <a:ea typeface="+mn-ea"/>
              <a:cs typeface="+mn-cs"/>
            </a:rPr>
            <a:t>計画的に耐震工事を実施して</a:t>
          </a:r>
          <a:r>
            <a:rPr lang="ja-JP" altLang="en-US" sz="1400">
              <a:solidFill>
                <a:schemeClr val="dk1"/>
              </a:solidFill>
              <a:effectLst/>
              <a:latin typeface="+mn-lt"/>
              <a:ea typeface="+mn-ea"/>
              <a:cs typeface="+mn-cs"/>
            </a:rPr>
            <a:t>おり、特に「公営住宅」については、施設の統合と建替えをＰＦＩ方式で実施することとし、コスト削減と事業期間の短縮により入居者負担を軽減するなどの取り組みを進めている。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188,286
186,864
765.31
100,818,251
98,272,345
2,197,958
50,821,675
104,981,447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2" name="楕円 71"/>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3" name="【図書館】&#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4" name="楕円 73"/>
        <xdr:cNvSpPr/>
      </xdr:nvSpPr>
      <xdr:spPr>
        <a:xfrm>
          <a:off x="3746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169273</xdr:rowOff>
    </xdr:to>
    <xdr:cxnSp macro="">
      <xdr:nvCxnSpPr>
        <xdr:cNvPr id="75" name="直線コネクタ 74"/>
        <xdr:cNvCxnSpPr/>
      </xdr:nvCxnSpPr>
      <xdr:spPr>
        <a:xfrm flipV="1">
          <a:off x="3797300" y="664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6" name="楕円 75"/>
        <xdr:cNvSpPr/>
      </xdr:nvSpPr>
      <xdr:spPr>
        <a:xfrm>
          <a:off x="2857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38</xdr:row>
      <xdr:rowOff>169273</xdr:rowOff>
    </xdr:to>
    <xdr:cxnSp macro="">
      <xdr:nvCxnSpPr>
        <xdr:cNvPr id="77" name="直線コネクタ 76"/>
        <xdr:cNvCxnSpPr/>
      </xdr:nvCxnSpPr>
      <xdr:spPr>
        <a:xfrm>
          <a:off x="2908300" y="6432913"/>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78" name="楕円 77"/>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130084</xdr:rowOff>
    </xdr:to>
    <xdr:cxnSp macro="">
      <xdr:nvCxnSpPr>
        <xdr:cNvPr id="79" name="直線コネクタ 78"/>
        <xdr:cNvCxnSpPr/>
      </xdr:nvCxnSpPr>
      <xdr:spPr>
        <a:xfrm flipV="1">
          <a:off x="2019300" y="64329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0"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1" name="n_2ave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39750</xdr:rowOff>
    </xdr:from>
    <xdr:ext cx="405111" cy="259045"/>
    <xdr:sp macro="" textlink="">
      <xdr:nvSpPr>
        <xdr:cNvPr id="83" name="n_1mainValue【図書館】&#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156590</xdr:rowOff>
    </xdr:from>
    <xdr:ext cx="405111" cy="259045"/>
    <xdr:sp macro="" textlink="">
      <xdr:nvSpPr>
        <xdr:cNvPr id="84" name="n_2mainValue【図書館】&#10;有形固定資産減価償却率"/>
        <xdr:cNvSpPr txBox="1"/>
      </xdr:nvSpPr>
      <xdr:spPr>
        <a:xfrm>
          <a:off x="2705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85" name="n_3mainValue【図書館】&#10;有形固定資産減価償却率"/>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146050</xdr:rowOff>
    </xdr:from>
    <xdr:to>
      <xdr:col>50</xdr:col>
      <xdr:colOff>165100</xdr:colOff>
      <xdr:row>40</xdr:row>
      <xdr:rowOff>76200</xdr:rowOff>
    </xdr:to>
    <xdr:sp macro="" textlink="">
      <xdr:nvSpPr>
        <xdr:cNvPr id="116" name="フローチャート: 判断 115"/>
        <xdr:cNvSpPr/>
      </xdr:nvSpPr>
      <xdr:spPr>
        <a:xfrm>
          <a:off x="9588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7" name="フローチャート: 判断 116"/>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8" name="フローチャート: 判断 117"/>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4" name="楕円 123"/>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5"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26" name="楕円 125"/>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27" name="直線コネクタ 126"/>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95250</xdr:rowOff>
    </xdr:from>
    <xdr:to>
      <xdr:col>46</xdr:col>
      <xdr:colOff>38100</xdr:colOff>
      <xdr:row>42</xdr:row>
      <xdr:rowOff>25400</xdr:rowOff>
    </xdr:to>
    <xdr:sp macro="" textlink="">
      <xdr:nvSpPr>
        <xdr:cNvPr id="128" name="楕円 127"/>
        <xdr:cNvSpPr/>
      </xdr:nvSpPr>
      <xdr:spPr>
        <a:xfrm>
          <a:off x="8699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41</xdr:row>
      <xdr:rowOff>146050</xdr:rowOff>
    </xdr:to>
    <xdr:cxnSp macro="">
      <xdr:nvCxnSpPr>
        <xdr:cNvPr id="129" name="直線コネクタ 128"/>
        <xdr:cNvCxnSpPr/>
      </xdr:nvCxnSpPr>
      <xdr:spPr>
        <a:xfrm flipV="1">
          <a:off x="8750300" y="6870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95250</xdr:rowOff>
    </xdr:from>
    <xdr:to>
      <xdr:col>41</xdr:col>
      <xdr:colOff>101600</xdr:colOff>
      <xdr:row>42</xdr:row>
      <xdr:rowOff>25400</xdr:rowOff>
    </xdr:to>
    <xdr:sp macro="" textlink="">
      <xdr:nvSpPr>
        <xdr:cNvPr id="130" name="楕円 129"/>
        <xdr:cNvSpPr/>
      </xdr:nvSpPr>
      <xdr:spPr>
        <a:xfrm>
          <a:off x="7810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146050</xdr:rowOff>
    </xdr:from>
    <xdr:to>
      <xdr:col>45</xdr:col>
      <xdr:colOff>177800</xdr:colOff>
      <xdr:row>41</xdr:row>
      <xdr:rowOff>146050</xdr:rowOff>
    </xdr:to>
    <xdr:cxnSp macro="">
      <xdr:nvCxnSpPr>
        <xdr:cNvPr id="131" name="直線コネクタ 130"/>
        <xdr:cNvCxnSpPr/>
      </xdr:nvCxnSpPr>
      <xdr:spPr>
        <a:xfrm>
          <a:off x="7861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67327</xdr:rowOff>
    </xdr:from>
    <xdr:ext cx="469744" cy="259045"/>
    <xdr:sp macro="" textlink="">
      <xdr:nvSpPr>
        <xdr:cNvPr id="132" name="n_1ave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3"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34" name="n_3ave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80027</xdr:rowOff>
    </xdr:from>
    <xdr:ext cx="469744" cy="259045"/>
    <xdr:sp macro="" textlink="">
      <xdr:nvSpPr>
        <xdr:cNvPr id="135"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16527</xdr:rowOff>
    </xdr:from>
    <xdr:ext cx="469744" cy="259045"/>
    <xdr:sp macro="" textlink="">
      <xdr:nvSpPr>
        <xdr:cNvPr id="136" name="n_2mainValue【図書館】&#10;一人当たり面積"/>
        <xdr:cNvSpPr txBox="1"/>
      </xdr:nvSpPr>
      <xdr:spPr>
        <a:xfrm>
          <a:off x="8515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16527</xdr:rowOff>
    </xdr:from>
    <xdr:ext cx="469744" cy="259045"/>
    <xdr:sp macro="" textlink="">
      <xdr:nvSpPr>
        <xdr:cNvPr id="137" name="n_3mainValue【図書館】&#10;一人当たり面積"/>
        <xdr:cNvSpPr txBox="1"/>
      </xdr:nvSpPr>
      <xdr:spPr>
        <a:xfrm>
          <a:off x="7626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79502</xdr:rowOff>
    </xdr:from>
    <xdr:to>
      <xdr:col>20</xdr:col>
      <xdr:colOff>38100</xdr:colOff>
      <xdr:row>60</xdr:row>
      <xdr:rowOff>9652</xdr:rowOff>
    </xdr:to>
    <xdr:sp macro="" textlink="">
      <xdr:nvSpPr>
        <xdr:cNvPr id="167" name="フローチャート: 判断 166"/>
        <xdr:cNvSpPr/>
      </xdr:nvSpPr>
      <xdr:spPr>
        <a:xfrm>
          <a:off x="3746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88646</xdr:rowOff>
    </xdr:from>
    <xdr:to>
      <xdr:col>15</xdr:col>
      <xdr:colOff>101600</xdr:colOff>
      <xdr:row>60</xdr:row>
      <xdr:rowOff>18796</xdr:rowOff>
    </xdr:to>
    <xdr:sp macro="" textlink="">
      <xdr:nvSpPr>
        <xdr:cNvPr id="168" name="フローチャート: 判断 167"/>
        <xdr:cNvSpPr/>
      </xdr:nvSpPr>
      <xdr:spPr>
        <a:xfrm>
          <a:off x="2857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9" name="フローチャート: 判断 168"/>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93218</xdr:rowOff>
    </xdr:from>
    <xdr:to>
      <xdr:col>24</xdr:col>
      <xdr:colOff>114300</xdr:colOff>
      <xdr:row>56</xdr:row>
      <xdr:rowOff>23368</xdr:rowOff>
    </xdr:to>
    <xdr:sp macro="" textlink="">
      <xdr:nvSpPr>
        <xdr:cNvPr id="175" name="楕円 174"/>
        <xdr:cNvSpPr/>
      </xdr:nvSpPr>
      <xdr:spPr>
        <a:xfrm>
          <a:off x="45847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46245</xdr:rowOff>
    </xdr:from>
    <xdr:ext cx="405111" cy="259045"/>
    <xdr:sp macro="" textlink="">
      <xdr:nvSpPr>
        <xdr:cNvPr id="176" name="【体育館・プール】&#10;有形固定資産減価償却率該当値テキスト"/>
        <xdr:cNvSpPr txBox="1"/>
      </xdr:nvSpPr>
      <xdr:spPr>
        <a:xfrm>
          <a:off x="4673600" y="947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143510</xdr:rowOff>
    </xdr:from>
    <xdr:to>
      <xdr:col>20</xdr:col>
      <xdr:colOff>38100</xdr:colOff>
      <xdr:row>56</xdr:row>
      <xdr:rowOff>73660</xdr:rowOff>
    </xdr:to>
    <xdr:sp macro="" textlink="">
      <xdr:nvSpPr>
        <xdr:cNvPr id="177" name="楕円 176"/>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144018</xdr:rowOff>
    </xdr:from>
    <xdr:to>
      <xdr:col>24</xdr:col>
      <xdr:colOff>63500</xdr:colOff>
      <xdr:row>56</xdr:row>
      <xdr:rowOff>22860</xdr:rowOff>
    </xdr:to>
    <xdr:cxnSp macro="">
      <xdr:nvCxnSpPr>
        <xdr:cNvPr id="178" name="直線コネクタ 177"/>
        <xdr:cNvCxnSpPr/>
      </xdr:nvCxnSpPr>
      <xdr:spPr>
        <a:xfrm flipV="1">
          <a:off x="3797300" y="9573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145796</xdr:rowOff>
    </xdr:from>
    <xdr:to>
      <xdr:col>15</xdr:col>
      <xdr:colOff>101600</xdr:colOff>
      <xdr:row>56</xdr:row>
      <xdr:rowOff>75946</xdr:rowOff>
    </xdr:to>
    <xdr:sp macro="" textlink="">
      <xdr:nvSpPr>
        <xdr:cNvPr id="179" name="楕円 178"/>
        <xdr:cNvSpPr/>
      </xdr:nvSpPr>
      <xdr:spPr>
        <a:xfrm>
          <a:off x="2857500" y="95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22860</xdr:rowOff>
    </xdr:from>
    <xdr:to>
      <xdr:col>19</xdr:col>
      <xdr:colOff>177800</xdr:colOff>
      <xdr:row>56</xdr:row>
      <xdr:rowOff>25146</xdr:rowOff>
    </xdr:to>
    <xdr:cxnSp macro="">
      <xdr:nvCxnSpPr>
        <xdr:cNvPr id="180" name="直線コネクタ 179"/>
        <xdr:cNvCxnSpPr/>
      </xdr:nvCxnSpPr>
      <xdr:spPr>
        <a:xfrm flipV="1">
          <a:off x="2908300" y="96240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152654</xdr:rowOff>
    </xdr:from>
    <xdr:to>
      <xdr:col>10</xdr:col>
      <xdr:colOff>165100</xdr:colOff>
      <xdr:row>56</xdr:row>
      <xdr:rowOff>82804</xdr:rowOff>
    </xdr:to>
    <xdr:sp macro="" textlink="">
      <xdr:nvSpPr>
        <xdr:cNvPr id="181" name="楕円 180"/>
        <xdr:cNvSpPr/>
      </xdr:nvSpPr>
      <xdr:spPr>
        <a:xfrm>
          <a:off x="1968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25146</xdr:rowOff>
    </xdr:from>
    <xdr:to>
      <xdr:col>15</xdr:col>
      <xdr:colOff>50800</xdr:colOff>
      <xdr:row>56</xdr:row>
      <xdr:rowOff>32004</xdr:rowOff>
    </xdr:to>
    <xdr:cxnSp macro="">
      <xdr:nvCxnSpPr>
        <xdr:cNvPr id="182" name="直線コネクタ 181"/>
        <xdr:cNvCxnSpPr/>
      </xdr:nvCxnSpPr>
      <xdr:spPr>
        <a:xfrm flipV="1">
          <a:off x="2019300" y="96263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779</xdr:rowOff>
    </xdr:from>
    <xdr:ext cx="405111" cy="259045"/>
    <xdr:sp macro="" textlink="">
      <xdr:nvSpPr>
        <xdr:cNvPr id="183" name="n_1aveValue【体育館・プール】&#10;有形固定資産減価償却率"/>
        <xdr:cNvSpPr txBox="1"/>
      </xdr:nvSpPr>
      <xdr:spPr>
        <a:xfrm>
          <a:off x="3582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9923</xdr:rowOff>
    </xdr:from>
    <xdr:ext cx="405111" cy="259045"/>
    <xdr:sp macro="" textlink="">
      <xdr:nvSpPr>
        <xdr:cNvPr id="184" name="n_2aveValue【体育館・プール】&#10;有形固定資産減価償却率"/>
        <xdr:cNvSpPr txBox="1"/>
      </xdr:nvSpPr>
      <xdr:spPr>
        <a:xfrm>
          <a:off x="2705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53357</xdr:rowOff>
    </xdr:from>
    <xdr:ext cx="405111" cy="259045"/>
    <xdr:sp macro="" textlink="">
      <xdr:nvSpPr>
        <xdr:cNvPr id="185" name="n_3aveValue【体育館・プール】&#10;有形固定資産減価償却率"/>
        <xdr:cNvSpPr txBox="1"/>
      </xdr:nvSpPr>
      <xdr:spPr>
        <a:xfrm>
          <a:off x="1816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90187</xdr:rowOff>
    </xdr:from>
    <xdr:ext cx="405111" cy="259045"/>
    <xdr:sp macro="" textlink="">
      <xdr:nvSpPr>
        <xdr:cNvPr id="186" name="n_1mainValue【体育館・プール】&#10;有形固定資産減価償却率"/>
        <xdr:cNvSpPr txBox="1"/>
      </xdr:nvSpPr>
      <xdr:spPr>
        <a:xfrm>
          <a:off x="3582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92473</xdr:rowOff>
    </xdr:from>
    <xdr:ext cx="405111" cy="259045"/>
    <xdr:sp macro="" textlink="">
      <xdr:nvSpPr>
        <xdr:cNvPr id="187" name="n_2mainValue【体育館・プール】&#10;有形固定資産減価償却率"/>
        <xdr:cNvSpPr txBox="1"/>
      </xdr:nvSpPr>
      <xdr:spPr>
        <a:xfrm>
          <a:off x="2705744" y="93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99331</xdr:rowOff>
    </xdr:from>
    <xdr:ext cx="405111" cy="259045"/>
    <xdr:sp macro="" textlink="">
      <xdr:nvSpPr>
        <xdr:cNvPr id="188" name="n_3mainValue【体育館・プール】&#10;有形固定資産減価償却率"/>
        <xdr:cNvSpPr txBox="1"/>
      </xdr:nvSpPr>
      <xdr:spPr>
        <a:xfrm>
          <a:off x="1816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17"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38100</xdr:rowOff>
    </xdr:from>
    <xdr:to>
      <xdr:col>50</xdr:col>
      <xdr:colOff>165100</xdr:colOff>
      <xdr:row>63</xdr:row>
      <xdr:rowOff>139700</xdr:rowOff>
    </xdr:to>
    <xdr:sp macro="" textlink="">
      <xdr:nvSpPr>
        <xdr:cNvPr id="219" name="フローチャート: 判断 218"/>
        <xdr:cNvSpPr/>
      </xdr:nvSpPr>
      <xdr:spPr>
        <a:xfrm>
          <a:off x="9588500" y="108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20" name="フローチャート: 判断 219"/>
        <xdr:cNvSpPr/>
      </xdr:nvSpPr>
      <xdr:spPr>
        <a:xfrm>
          <a:off x="86995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21" name="フローチャート: 判断 220"/>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27" name="楕円 226"/>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128287</xdr:rowOff>
    </xdr:from>
    <xdr:ext cx="469744" cy="259045"/>
    <xdr:sp macro="" textlink="">
      <xdr:nvSpPr>
        <xdr:cNvPr id="228" name="【体育館・プール】&#10;一人当たり面積該当値テキスト"/>
        <xdr:cNvSpPr txBox="1"/>
      </xdr:nvSpPr>
      <xdr:spPr>
        <a:xfrm>
          <a:off x="10515600"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29" name="楕円 228"/>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163830</xdr:rowOff>
    </xdr:to>
    <xdr:cxnSp macro="">
      <xdr:nvCxnSpPr>
        <xdr:cNvPr id="230" name="直線コネクタ 229"/>
        <xdr:cNvCxnSpPr/>
      </xdr:nvCxnSpPr>
      <xdr:spPr>
        <a:xfrm flipV="1">
          <a:off x="9639300" y="10786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46990</xdr:rowOff>
    </xdr:from>
    <xdr:to>
      <xdr:col>46</xdr:col>
      <xdr:colOff>38100</xdr:colOff>
      <xdr:row>62</xdr:row>
      <xdr:rowOff>148590</xdr:rowOff>
    </xdr:to>
    <xdr:sp macro="" textlink="">
      <xdr:nvSpPr>
        <xdr:cNvPr id="231" name="楕円 230"/>
        <xdr:cNvSpPr/>
      </xdr:nvSpPr>
      <xdr:spPr>
        <a:xfrm>
          <a:off x="8699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97790</xdr:rowOff>
    </xdr:from>
    <xdr:to>
      <xdr:col>50</xdr:col>
      <xdr:colOff>114300</xdr:colOff>
      <xdr:row>62</xdr:row>
      <xdr:rowOff>163830</xdr:rowOff>
    </xdr:to>
    <xdr:cxnSp macro="">
      <xdr:nvCxnSpPr>
        <xdr:cNvPr id="232" name="直線コネクタ 231"/>
        <xdr:cNvCxnSpPr/>
      </xdr:nvCxnSpPr>
      <xdr:spPr>
        <a:xfrm>
          <a:off x="8750300" y="1072769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45720</xdr:rowOff>
    </xdr:from>
    <xdr:to>
      <xdr:col>41</xdr:col>
      <xdr:colOff>101600</xdr:colOff>
      <xdr:row>62</xdr:row>
      <xdr:rowOff>147320</xdr:rowOff>
    </xdr:to>
    <xdr:sp macro="" textlink="">
      <xdr:nvSpPr>
        <xdr:cNvPr id="233" name="楕円 232"/>
        <xdr:cNvSpPr/>
      </xdr:nvSpPr>
      <xdr:spPr>
        <a:xfrm>
          <a:off x="78105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96520</xdr:rowOff>
    </xdr:from>
    <xdr:to>
      <xdr:col>45</xdr:col>
      <xdr:colOff>177800</xdr:colOff>
      <xdr:row>62</xdr:row>
      <xdr:rowOff>97790</xdr:rowOff>
    </xdr:to>
    <xdr:cxnSp macro="">
      <xdr:nvCxnSpPr>
        <xdr:cNvPr id="234" name="直線コネクタ 233"/>
        <xdr:cNvCxnSpPr/>
      </xdr:nvCxnSpPr>
      <xdr:spPr>
        <a:xfrm>
          <a:off x="7861300" y="10726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130827</xdr:rowOff>
    </xdr:from>
    <xdr:ext cx="469744" cy="259045"/>
    <xdr:sp macro="" textlink="">
      <xdr:nvSpPr>
        <xdr:cNvPr id="235" name="n_1aveValue【体育館・プール】&#10;一人当たり面積"/>
        <xdr:cNvSpPr txBox="1"/>
      </xdr:nvSpPr>
      <xdr:spPr>
        <a:xfrm>
          <a:off x="9391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138447</xdr:rowOff>
    </xdr:from>
    <xdr:ext cx="469744" cy="259045"/>
    <xdr:sp macro="" textlink="">
      <xdr:nvSpPr>
        <xdr:cNvPr id="236" name="n_2aveValue【体育館・プール】&#10;一人当たり面積"/>
        <xdr:cNvSpPr txBox="1"/>
      </xdr:nvSpPr>
      <xdr:spPr>
        <a:xfrm>
          <a:off x="8515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124477</xdr:rowOff>
    </xdr:from>
    <xdr:ext cx="469744" cy="259045"/>
    <xdr:sp macro="" textlink="">
      <xdr:nvSpPr>
        <xdr:cNvPr id="237" name="n_3aveValue【体育館・プール】&#10;一人当たり面積"/>
        <xdr:cNvSpPr txBox="1"/>
      </xdr:nvSpPr>
      <xdr:spPr>
        <a:xfrm>
          <a:off x="7626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59707</xdr:rowOff>
    </xdr:from>
    <xdr:ext cx="469744" cy="259045"/>
    <xdr:sp macro="" textlink="">
      <xdr:nvSpPr>
        <xdr:cNvPr id="238" name="n_1mainValue【体育館・プール】&#10;一人当たり面積"/>
        <xdr:cNvSpPr txBox="1"/>
      </xdr:nvSpPr>
      <xdr:spPr>
        <a:xfrm>
          <a:off x="93917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165117</xdr:rowOff>
    </xdr:from>
    <xdr:ext cx="469744" cy="259045"/>
    <xdr:sp macro="" textlink="">
      <xdr:nvSpPr>
        <xdr:cNvPr id="239" name="n_2mainValue【体育館・プール】&#10;一人当たり面積"/>
        <xdr:cNvSpPr txBox="1"/>
      </xdr:nvSpPr>
      <xdr:spPr>
        <a:xfrm>
          <a:off x="8515427" y="1045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163847</xdr:rowOff>
    </xdr:from>
    <xdr:ext cx="469744" cy="259045"/>
    <xdr:sp macro="" textlink="">
      <xdr:nvSpPr>
        <xdr:cNvPr id="240" name="n_3mainValue【体育館・プール】&#10;一人当たり面積"/>
        <xdr:cNvSpPr txBox="1"/>
      </xdr:nvSpPr>
      <xdr:spPr>
        <a:xfrm>
          <a:off x="76264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2" name="フローチャート: 判断 271"/>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3" name="フローチャート: 判断 272"/>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4" name="フローチャート: 判断 273"/>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80" name="楕円 279"/>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281" name="【福祉施設】&#10;有形固定資産減価償却率該当値テキスト"/>
        <xdr:cNvSpPr txBox="1"/>
      </xdr:nvSpPr>
      <xdr:spPr>
        <a:xfrm>
          <a:off x="4673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82" name="楕円 281"/>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30480</xdr:rowOff>
    </xdr:to>
    <xdr:cxnSp macro="">
      <xdr:nvCxnSpPr>
        <xdr:cNvPr id="283" name="直線コネクタ 282"/>
        <xdr:cNvCxnSpPr/>
      </xdr:nvCxnSpPr>
      <xdr:spPr>
        <a:xfrm flipV="1">
          <a:off x="3797300" y="142341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284" name="楕円 283"/>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127636</xdr:rowOff>
    </xdr:to>
    <xdr:cxnSp macro="">
      <xdr:nvCxnSpPr>
        <xdr:cNvPr id="285" name="直線コネクタ 284"/>
        <xdr:cNvCxnSpPr/>
      </xdr:nvCxnSpPr>
      <xdr:spPr>
        <a:xfrm flipV="1">
          <a:off x="2908300" y="142608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86" name="楕円 285"/>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127636</xdr:rowOff>
    </xdr:to>
    <xdr:cxnSp macro="">
      <xdr:nvCxnSpPr>
        <xdr:cNvPr id="287" name="直線コネクタ 286"/>
        <xdr:cNvCxnSpPr/>
      </xdr:nvCxnSpPr>
      <xdr:spPr>
        <a:xfrm>
          <a:off x="2019300" y="142989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8"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89" name="n_2aveValue【福祉施設】&#10;有形固定資産減価償却率"/>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0"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97807</xdr:rowOff>
    </xdr:from>
    <xdr:ext cx="405111" cy="259045"/>
    <xdr:sp macro="" textlink="">
      <xdr:nvSpPr>
        <xdr:cNvPr id="291" name="n_1main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92" name="n_2mainValue【福祉施設】&#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293" name="n_3mainValue【福祉施設】&#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5" name="フローチャート: 判断 324"/>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26" name="フローチャート: 判断 325"/>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59689</xdr:rowOff>
    </xdr:from>
    <xdr:to>
      <xdr:col>55</xdr:col>
      <xdr:colOff>50800</xdr:colOff>
      <xdr:row>81</xdr:row>
      <xdr:rowOff>161289</xdr:rowOff>
    </xdr:to>
    <xdr:sp macro="" textlink="">
      <xdr:nvSpPr>
        <xdr:cNvPr id="332" name="楕円 331"/>
        <xdr:cNvSpPr/>
      </xdr:nvSpPr>
      <xdr:spPr>
        <a:xfrm>
          <a:off x="10426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82566</xdr:rowOff>
    </xdr:from>
    <xdr:ext cx="469744" cy="259045"/>
    <xdr:sp macro="" textlink="">
      <xdr:nvSpPr>
        <xdr:cNvPr id="333" name="【福祉施設】&#10;一人当たり面積該当値テキスト"/>
        <xdr:cNvSpPr txBox="1"/>
      </xdr:nvSpPr>
      <xdr:spPr>
        <a:xfrm>
          <a:off x="10515600"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34" name="楕円 333"/>
        <xdr:cNvSpPr/>
      </xdr:nvSpPr>
      <xdr:spPr>
        <a:xfrm>
          <a:off x="958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110489</xdr:rowOff>
    </xdr:from>
    <xdr:to>
      <xdr:col>55</xdr:col>
      <xdr:colOff>0</xdr:colOff>
      <xdr:row>82</xdr:row>
      <xdr:rowOff>7620</xdr:rowOff>
    </xdr:to>
    <xdr:cxnSp macro="">
      <xdr:nvCxnSpPr>
        <xdr:cNvPr id="335" name="直線コネクタ 334"/>
        <xdr:cNvCxnSpPr/>
      </xdr:nvCxnSpPr>
      <xdr:spPr>
        <a:xfrm flipV="1">
          <a:off x="9639300" y="13997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52070</xdr:rowOff>
    </xdr:from>
    <xdr:to>
      <xdr:col>46</xdr:col>
      <xdr:colOff>38100</xdr:colOff>
      <xdr:row>81</xdr:row>
      <xdr:rowOff>153670</xdr:rowOff>
    </xdr:to>
    <xdr:sp macro="" textlink="">
      <xdr:nvSpPr>
        <xdr:cNvPr id="336" name="楕円 335"/>
        <xdr:cNvSpPr/>
      </xdr:nvSpPr>
      <xdr:spPr>
        <a:xfrm>
          <a:off x="869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102870</xdr:rowOff>
    </xdr:from>
    <xdr:to>
      <xdr:col>50</xdr:col>
      <xdr:colOff>114300</xdr:colOff>
      <xdr:row>82</xdr:row>
      <xdr:rowOff>7620</xdr:rowOff>
    </xdr:to>
    <xdr:cxnSp macro="">
      <xdr:nvCxnSpPr>
        <xdr:cNvPr id="337" name="直線コネクタ 336"/>
        <xdr:cNvCxnSpPr/>
      </xdr:nvCxnSpPr>
      <xdr:spPr>
        <a:xfrm>
          <a:off x="8750300" y="13990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38" name="楕円 337"/>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102870</xdr:rowOff>
    </xdr:from>
    <xdr:to>
      <xdr:col>45</xdr:col>
      <xdr:colOff>177800</xdr:colOff>
      <xdr:row>84</xdr:row>
      <xdr:rowOff>15239</xdr:rowOff>
    </xdr:to>
    <xdr:cxnSp macro="">
      <xdr:nvCxnSpPr>
        <xdr:cNvPr id="339" name="直線コネクタ 338"/>
        <xdr:cNvCxnSpPr/>
      </xdr:nvCxnSpPr>
      <xdr:spPr>
        <a:xfrm flipV="1">
          <a:off x="7861300" y="13990320"/>
          <a:ext cx="889000" cy="4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41"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42" name="n_3ave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43" name="n_1mainValue【福祉施設】&#10;一人当たり面積"/>
        <xdr:cNvSpPr txBox="1"/>
      </xdr:nvSpPr>
      <xdr:spPr>
        <a:xfrm>
          <a:off x="9391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170197</xdr:rowOff>
    </xdr:from>
    <xdr:ext cx="469744" cy="259045"/>
    <xdr:sp macro="" textlink="">
      <xdr:nvSpPr>
        <xdr:cNvPr id="344" name="n_2mainValue【福祉施設】&#10;一人当たり面積"/>
        <xdr:cNvSpPr txBox="1"/>
      </xdr:nvSpPr>
      <xdr:spPr>
        <a:xfrm>
          <a:off x="85154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45" name="n_3main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78" name="フローチャート: 判断 377"/>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152763</xdr:rowOff>
    </xdr:from>
    <xdr:to>
      <xdr:col>15</xdr:col>
      <xdr:colOff>101600</xdr:colOff>
      <xdr:row>104</xdr:row>
      <xdr:rowOff>82913</xdr:rowOff>
    </xdr:to>
    <xdr:sp macro="" textlink="">
      <xdr:nvSpPr>
        <xdr:cNvPr id="379" name="フローチャート: 判断 378"/>
        <xdr:cNvSpPr/>
      </xdr:nvSpPr>
      <xdr:spPr>
        <a:xfrm>
          <a:off x="2857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80" name="フローチャート: 判断 379"/>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159294</xdr:rowOff>
    </xdr:from>
    <xdr:to>
      <xdr:col>24</xdr:col>
      <xdr:colOff>114300</xdr:colOff>
      <xdr:row>100</xdr:row>
      <xdr:rowOff>89444</xdr:rowOff>
    </xdr:to>
    <xdr:sp macro="" textlink="">
      <xdr:nvSpPr>
        <xdr:cNvPr id="386" name="楕円 385"/>
        <xdr:cNvSpPr/>
      </xdr:nvSpPr>
      <xdr:spPr>
        <a:xfrm>
          <a:off x="45847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74221</xdr:rowOff>
    </xdr:from>
    <xdr:ext cx="405111" cy="259045"/>
    <xdr:sp macro="" textlink="">
      <xdr:nvSpPr>
        <xdr:cNvPr id="387" name="【市民会館】&#10;有形固定資産減価償却率該当値テキスト"/>
        <xdr:cNvSpPr txBox="1"/>
      </xdr:nvSpPr>
      <xdr:spPr>
        <a:xfrm>
          <a:off x="4673600" y="1704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2539</xdr:rowOff>
    </xdr:from>
    <xdr:to>
      <xdr:col>20</xdr:col>
      <xdr:colOff>38100</xdr:colOff>
      <xdr:row>100</xdr:row>
      <xdr:rowOff>104139</xdr:rowOff>
    </xdr:to>
    <xdr:sp macro="" textlink="">
      <xdr:nvSpPr>
        <xdr:cNvPr id="388" name="楕円 387"/>
        <xdr:cNvSpPr/>
      </xdr:nvSpPr>
      <xdr:spPr>
        <a:xfrm>
          <a:off x="3746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38644</xdr:rowOff>
    </xdr:from>
    <xdr:to>
      <xdr:col>24</xdr:col>
      <xdr:colOff>63500</xdr:colOff>
      <xdr:row>100</xdr:row>
      <xdr:rowOff>53339</xdr:rowOff>
    </xdr:to>
    <xdr:cxnSp macro="">
      <xdr:nvCxnSpPr>
        <xdr:cNvPr id="389" name="直線コネクタ 388"/>
        <xdr:cNvCxnSpPr/>
      </xdr:nvCxnSpPr>
      <xdr:spPr>
        <a:xfrm flipV="1">
          <a:off x="3797300" y="1718364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90" name="楕円 389"/>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100</xdr:row>
      <xdr:rowOff>53339</xdr:rowOff>
    </xdr:to>
    <xdr:cxnSp macro="">
      <xdr:nvCxnSpPr>
        <xdr:cNvPr id="391" name="直線コネクタ 390"/>
        <xdr:cNvCxnSpPr/>
      </xdr:nvCxnSpPr>
      <xdr:spPr>
        <a:xfrm>
          <a:off x="2908300" y="1709057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2" name="楕円 391"/>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393" name="直線コネクタ 392"/>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54446</xdr:rowOff>
    </xdr:from>
    <xdr:ext cx="405111" cy="259045"/>
    <xdr:sp macro="" textlink="">
      <xdr:nvSpPr>
        <xdr:cNvPr id="394"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74040</xdr:rowOff>
    </xdr:from>
    <xdr:ext cx="405111" cy="259045"/>
    <xdr:sp macro="" textlink="">
      <xdr:nvSpPr>
        <xdr:cNvPr id="395" name="n_2aveValue【市民会館】&#10;有形固定資産減価償却率"/>
        <xdr:cNvSpPr txBox="1"/>
      </xdr:nvSpPr>
      <xdr:spPr>
        <a:xfrm>
          <a:off x="2705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396"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120666</xdr:rowOff>
    </xdr:from>
    <xdr:ext cx="405111" cy="259045"/>
    <xdr:sp macro="" textlink="">
      <xdr:nvSpPr>
        <xdr:cNvPr id="397" name="n_1mainValue【市民会館】&#10;有形固定資産減価償却率"/>
        <xdr:cNvSpPr txBox="1"/>
      </xdr:nvSpPr>
      <xdr:spPr>
        <a:xfrm>
          <a:off x="3582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98"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399"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26" name="フローチャート: 判断 425"/>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27" name="フローチャート: 判断 426"/>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28" name="フローチャート: 判断 427"/>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34" name="楕円 433"/>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35" name="【市民会館】&#10;一人当たり面積該当値テキスト"/>
        <xdr:cNvSpPr txBox="1"/>
      </xdr:nvSpPr>
      <xdr:spPr>
        <a:xfrm>
          <a:off x="10515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36" name="楕円 435"/>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121920</xdr:rowOff>
    </xdr:to>
    <xdr:cxnSp macro="">
      <xdr:nvCxnSpPr>
        <xdr:cNvPr id="437" name="直線コネクタ 436"/>
        <xdr:cNvCxnSpPr/>
      </xdr:nvCxnSpPr>
      <xdr:spPr>
        <a:xfrm flipV="1">
          <a:off x="9639300" y="1828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145414</xdr:rowOff>
    </xdr:from>
    <xdr:to>
      <xdr:col>46</xdr:col>
      <xdr:colOff>38100</xdr:colOff>
      <xdr:row>107</xdr:row>
      <xdr:rowOff>75564</xdr:rowOff>
    </xdr:to>
    <xdr:sp macro="" textlink="">
      <xdr:nvSpPr>
        <xdr:cNvPr id="438" name="楕円 437"/>
        <xdr:cNvSpPr/>
      </xdr:nvSpPr>
      <xdr:spPr>
        <a:xfrm>
          <a:off x="869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107</xdr:row>
      <xdr:rowOff>24764</xdr:rowOff>
    </xdr:to>
    <xdr:cxnSp macro="">
      <xdr:nvCxnSpPr>
        <xdr:cNvPr id="439" name="直線コネクタ 438"/>
        <xdr:cNvCxnSpPr/>
      </xdr:nvCxnSpPr>
      <xdr:spPr>
        <a:xfrm flipV="1">
          <a:off x="8750300" y="182956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145414</xdr:rowOff>
    </xdr:from>
    <xdr:to>
      <xdr:col>41</xdr:col>
      <xdr:colOff>101600</xdr:colOff>
      <xdr:row>107</xdr:row>
      <xdr:rowOff>75564</xdr:rowOff>
    </xdr:to>
    <xdr:sp macro="" textlink="">
      <xdr:nvSpPr>
        <xdr:cNvPr id="440" name="楕円 439"/>
        <xdr:cNvSpPr/>
      </xdr:nvSpPr>
      <xdr:spPr>
        <a:xfrm>
          <a:off x="781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24764</xdr:rowOff>
    </xdr:from>
    <xdr:to>
      <xdr:col>45</xdr:col>
      <xdr:colOff>177800</xdr:colOff>
      <xdr:row>107</xdr:row>
      <xdr:rowOff>24764</xdr:rowOff>
    </xdr:to>
    <xdr:cxnSp macro="">
      <xdr:nvCxnSpPr>
        <xdr:cNvPr id="441" name="直線コネクタ 440"/>
        <xdr:cNvCxnSpPr/>
      </xdr:nvCxnSpPr>
      <xdr:spPr>
        <a:xfrm>
          <a:off x="7861300" y="18369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42"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3" name="n_2ave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44"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45" name="n_1mainValue【市民会館】&#10;一人当たり面積"/>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66691</xdr:rowOff>
    </xdr:from>
    <xdr:ext cx="469744" cy="259045"/>
    <xdr:sp macro="" textlink="">
      <xdr:nvSpPr>
        <xdr:cNvPr id="446" name="n_2mainValue【市民会館】&#10;一人当たり面積"/>
        <xdr:cNvSpPr txBox="1"/>
      </xdr:nvSpPr>
      <xdr:spPr>
        <a:xfrm>
          <a:off x="8515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66691</xdr:rowOff>
    </xdr:from>
    <xdr:ext cx="469744" cy="259045"/>
    <xdr:sp macro="" textlink="">
      <xdr:nvSpPr>
        <xdr:cNvPr id="447" name="n_3mainValue【市民会館】&#10;一人当たり面積"/>
        <xdr:cNvSpPr txBox="1"/>
      </xdr:nvSpPr>
      <xdr:spPr>
        <a:xfrm>
          <a:off x="7626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79" name="フローチャート: 判断 478"/>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0" name="フローチャート: 判断 47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1" name="フローチャート: 判断 480"/>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487" name="楕円 486"/>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488" name="【一般廃棄物処理施設】&#10;有形固定資産減価償却率該当値テキスト"/>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489" name="楕円 488"/>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140970</xdr:rowOff>
    </xdr:to>
    <xdr:cxnSp macro="">
      <xdr:nvCxnSpPr>
        <xdr:cNvPr id="490" name="直線コネクタ 489"/>
        <xdr:cNvCxnSpPr/>
      </xdr:nvCxnSpPr>
      <xdr:spPr>
        <a:xfrm flipV="1">
          <a:off x="15481300" y="6107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91" name="楕円 490"/>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37</xdr:row>
      <xdr:rowOff>28575</xdr:rowOff>
    </xdr:to>
    <xdr:cxnSp macro="">
      <xdr:nvCxnSpPr>
        <xdr:cNvPr id="492" name="直線コネクタ 491"/>
        <xdr:cNvCxnSpPr/>
      </xdr:nvCxnSpPr>
      <xdr:spPr>
        <a:xfrm flipV="1">
          <a:off x="14592300" y="614172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493" name="楕円 492"/>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37</xdr:row>
      <xdr:rowOff>28575</xdr:rowOff>
    </xdr:to>
    <xdr:cxnSp macro="">
      <xdr:nvCxnSpPr>
        <xdr:cNvPr id="494" name="直線コネクタ 493"/>
        <xdr:cNvCxnSpPr/>
      </xdr:nvCxnSpPr>
      <xdr:spPr>
        <a:xfrm>
          <a:off x="13703300" y="623316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95" name="n_1ave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96"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497" name="n_3aveValue【一般廃棄物処理施設】&#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498" name="n_1mainValue【一般廃棄物処理施設】&#10;有形固定資産減価償却率"/>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99" name="n_2main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500" name="n_3mainValue【一般廃棄物処理施設】&#10;有形固定資産減価償却率"/>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33" name="フローチャート: 判断 532"/>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34" name="フローチャート: 判断 533"/>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35" name="フローチャート: 判断 534"/>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50209</xdr:rowOff>
    </xdr:from>
    <xdr:to>
      <xdr:col>116</xdr:col>
      <xdr:colOff>114300</xdr:colOff>
      <xdr:row>36</xdr:row>
      <xdr:rowOff>151809</xdr:rowOff>
    </xdr:to>
    <xdr:sp macro="" textlink="">
      <xdr:nvSpPr>
        <xdr:cNvPr id="541" name="楕円 540"/>
        <xdr:cNvSpPr/>
      </xdr:nvSpPr>
      <xdr:spPr>
        <a:xfrm>
          <a:off x="22110700" y="62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73086</xdr:rowOff>
    </xdr:from>
    <xdr:ext cx="534377" cy="259045"/>
    <xdr:sp macro="" textlink="">
      <xdr:nvSpPr>
        <xdr:cNvPr id="542" name="【一般廃棄物処理施設】&#10;一人当たり有形固定資産（償却資産）額該当値テキスト"/>
        <xdr:cNvSpPr txBox="1"/>
      </xdr:nvSpPr>
      <xdr:spPr>
        <a:xfrm>
          <a:off x="22199600" y="60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58493</xdr:rowOff>
    </xdr:from>
    <xdr:to>
      <xdr:col>112</xdr:col>
      <xdr:colOff>38100</xdr:colOff>
      <xdr:row>36</xdr:row>
      <xdr:rowOff>160093</xdr:rowOff>
    </xdr:to>
    <xdr:sp macro="" textlink="">
      <xdr:nvSpPr>
        <xdr:cNvPr id="543" name="楕円 542"/>
        <xdr:cNvSpPr/>
      </xdr:nvSpPr>
      <xdr:spPr>
        <a:xfrm>
          <a:off x="21272500" y="62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101009</xdr:rowOff>
    </xdr:from>
    <xdr:to>
      <xdr:col>116</xdr:col>
      <xdr:colOff>63500</xdr:colOff>
      <xdr:row>36</xdr:row>
      <xdr:rowOff>109293</xdr:rowOff>
    </xdr:to>
    <xdr:cxnSp macro="">
      <xdr:nvCxnSpPr>
        <xdr:cNvPr id="544" name="直線コネクタ 543"/>
        <xdr:cNvCxnSpPr/>
      </xdr:nvCxnSpPr>
      <xdr:spPr>
        <a:xfrm flipV="1">
          <a:off x="21323300" y="6273209"/>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50992</xdr:rowOff>
    </xdr:from>
    <xdr:to>
      <xdr:col>107</xdr:col>
      <xdr:colOff>101600</xdr:colOff>
      <xdr:row>39</xdr:row>
      <xdr:rowOff>152592</xdr:rowOff>
    </xdr:to>
    <xdr:sp macro="" textlink="">
      <xdr:nvSpPr>
        <xdr:cNvPr id="545" name="楕円 544"/>
        <xdr:cNvSpPr/>
      </xdr:nvSpPr>
      <xdr:spPr>
        <a:xfrm>
          <a:off x="20383500" y="67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109293</xdr:rowOff>
    </xdr:from>
    <xdr:to>
      <xdr:col>111</xdr:col>
      <xdr:colOff>177800</xdr:colOff>
      <xdr:row>39</xdr:row>
      <xdr:rowOff>101792</xdr:rowOff>
    </xdr:to>
    <xdr:cxnSp macro="">
      <xdr:nvCxnSpPr>
        <xdr:cNvPr id="546" name="直線コネクタ 545"/>
        <xdr:cNvCxnSpPr/>
      </xdr:nvCxnSpPr>
      <xdr:spPr>
        <a:xfrm flipV="1">
          <a:off x="20434300" y="6281493"/>
          <a:ext cx="889000" cy="50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135335</xdr:rowOff>
    </xdr:from>
    <xdr:to>
      <xdr:col>102</xdr:col>
      <xdr:colOff>165100</xdr:colOff>
      <xdr:row>37</xdr:row>
      <xdr:rowOff>65485</xdr:rowOff>
    </xdr:to>
    <xdr:sp macro="" textlink="">
      <xdr:nvSpPr>
        <xdr:cNvPr id="547" name="楕円 546"/>
        <xdr:cNvSpPr/>
      </xdr:nvSpPr>
      <xdr:spPr>
        <a:xfrm>
          <a:off x="19494500" y="63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14685</xdr:rowOff>
    </xdr:from>
    <xdr:to>
      <xdr:col>107</xdr:col>
      <xdr:colOff>50800</xdr:colOff>
      <xdr:row>39</xdr:row>
      <xdr:rowOff>101792</xdr:rowOff>
    </xdr:to>
    <xdr:cxnSp macro="">
      <xdr:nvCxnSpPr>
        <xdr:cNvPr id="548" name="直線コネクタ 547"/>
        <xdr:cNvCxnSpPr/>
      </xdr:nvCxnSpPr>
      <xdr:spPr>
        <a:xfrm>
          <a:off x="19545300" y="6358335"/>
          <a:ext cx="889000" cy="4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64210</xdr:rowOff>
    </xdr:from>
    <xdr:ext cx="534377" cy="259045"/>
    <xdr:sp macro="" textlink="">
      <xdr:nvSpPr>
        <xdr:cNvPr id="549" name="n_1aveValue【一般廃棄物処理施設】&#10;一人当たり有形固定資産（償却資産）額"/>
        <xdr:cNvSpPr txBox="1"/>
      </xdr:nvSpPr>
      <xdr:spPr>
        <a:xfrm>
          <a:off x="21043411" y="67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119208</xdr:rowOff>
    </xdr:from>
    <xdr:ext cx="534377" cy="259045"/>
    <xdr:sp macro="" textlink="">
      <xdr:nvSpPr>
        <xdr:cNvPr id="550" name="n_2aveValue【一般廃棄物処理施設】&#10;一人当たり有形固定資産（償却資産）額"/>
        <xdr:cNvSpPr txBox="1"/>
      </xdr:nvSpPr>
      <xdr:spPr>
        <a:xfrm>
          <a:off x="20167111" y="64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114535</xdr:rowOff>
    </xdr:from>
    <xdr:ext cx="534377" cy="259045"/>
    <xdr:sp macro="" textlink="">
      <xdr:nvSpPr>
        <xdr:cNvPr id="551" name="n_3aveValue【一般廃棄物処理施設】&#10;一人当たり有形固定資産（償却資産）額"/>
        <xdr:cNvSpPr txBox="1"/>
      </xdr:nvSpPr>
      <xdr:spPr>
        <a:xfrm>
          <a:off x="19278111" y="68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5170</xdr:rowOff>
    </xdr:from>
    <xdr:ext cx="534377" cy="259045"/>
    <xdr:sp macro="" textlink="">
      <xdr:nvSpPr>
        <xdr:cNvPr id="552" name="n_1mainValue【一般廃棄物処理施設】&#10;一人当たり有形固定資産（償却資産）額"/>
        <xdr:cNvSpPr txBox="1"/>
      </xdr:nvSpPr>
      <xdr:spPr>
        <a:xfrm>
          <a:off x="21043411" y="60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143719</xdr:rowOff>
    </xdr:from>
    <xdr:ext cx="534377" cy="259045"/>
    <xdr:sp macro="" textlink="">
      <xdr:nvSpPr>
        <xdr:cNvPr id="553" name="n_2mainValue【一般廃棄物処理施設】&#10;一人当たり有形固定資産（償却資産）額"/>
        <xdr:cNvSpPr txBox="1"/>
      </xdr:nvSpPr>
      <xdr:spPr>
        <a:xfrm>
          <a:off x="20167111" y="68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82012</xdr:rowOff>
    </xdr:from>
    <xdr:ext cx="534377" cy="259045"/>
    <xdr:sp macro="" textlink="">
      <xdr:nvSpPr>
        <xdr:cNvPr id="554" name="n_3mainValue【一般廃棄物処理施設】&#10;一人当たり有形固定資産（償却資産）額"/>
        <xdr:cNvSpPr txBox="1"/>
      </xdr:nvSpPr>
      <xdr:spPr>
        <a:xfrm>
          <a:off x="19278111" y="60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8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5" name="フローチャート: 判断 584"/>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86" name="フローチャート: 判断 58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87" name="フローチャート: 判断 58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93" name="楕円 592"/>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94" name="【保健センター・保健所】&#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595" name="楕円 594"/>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89535</xdr:rowOff>
    </xdr:to>
    <xdr:cxnSp macro="">
      <xdr:nvCxnSpPr>
        <xdr:cNvPr id="596" name="直線コネクタ 595"/>
        <xdr:cNvCxnSpPr/>
      </xdr:nvCxnSpPr>
      <xdr:spPr>
        <a:xfrm flipV="1">
          <a:off x="15481300" y="101612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80645</xdr:rowOff>
    </xdr:from>
    <xdr:to>
      <xdr:col>76</xdr:col>
      <xdr:colOff>165100</xdr:colOff>
      <xdr:row>60</xdr:row>
      <xdr:rowOff>10795</xdr:rowOff>
    </xdr:to>
    <xdr:sp macro="" textlink="">
      <xdr:nvSpPr>
        <xdr:cNvPr id="597" name="楕円 596"/>
        <xdr:cNvSpPr/>
      </xdr:nvSpPr>
      <xdr:spPr>
        <a:xfrm>
          <a:off x="14541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131445</xdr:rowOff>
    </xdr:to>
    <xdr:cxnSp macro="">
      <xdr:nvCxnSpPr>
        <xdr:cNvPr id="598" name="直線コネクタ 597"/>
        <xdr:cNvCxnSpPr/>
      </xdr:nvCxnSpPr>
      <xdr:spPr>
        <a:xfrm flipV="1">
          <a:off x="14592300" y="102050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84455</xdr:rowOff>
    </xdr:from>
    <xdr:to>
      <xdr:col>72</xdr:col>
      <xdr:colOff>38100</xdr:colOff>
      <xdr:row>61</xdr:row>
      <xdr:rowOff>14605</xdr:rowOff>
    </xdr:to>
    <xdr:sp macro="" textlink="">
      <xdr:nvSpPr>
        <xdr:cNvPr id="599" name="楕円 598"/>
        <xdr:cNvSpPr/>
      </xdr:nvSpPr>
      <xdr:spPr>
        <a:xfrm>
          <a:off x="13652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131445</xdr:rowOff>
    </xdr:from>
    <xdr:to>
      <xdr:col>76</xdr:col>
      <xdr:colOff>114300</xdr:colOff>
      <xdr:row>60</xdr:row>
      <xdr:rowOff>135255</xdr:rowOff>
    </xdr:to>
    <xdr:cxnSp macro="">
      <xdr:nvCxnSpPr>
        <xdr:cNvPr id="600" name="直線コネクタ 599"/>
        <xdr:cNvCxnSpPr/>
      </xdr:nvCxnSpPr>
      <xdr:spPr>
        <a:xfrm flipV="1">
          <a:off x="13703300" y="1024699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1"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2"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3"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156862</xdr:rowOff>
    </xdr:from>
    <xdr:ext cx="405111" cy="259045"/>
    <xdr:sp macro="" textlink="">
      <xdr:nvSpPr>
        <xdr:cNvPr id="604" name="n_1main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1922</xdr:rowOff>
    </xdr:from>
    <xdr:ext cx="405111" cy="259045"/>
    <xdr:sp macro="" textlink="">
      <xdr:nvSpPr>
        <xdr:cNvPr id="605" name="n_2mainValue【保健センター・保健所】&#10;有形固定資産減価償却率"/>
        <xdr:cNvSpPr txBox="1"/>
      </xdr:nvSpPr>
      <xdr:spPr>
        <a:xfrm>
          <a:off x="14389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5732</xdr:rowOff>
    </xdr:from>
    <xdr:ext cx="405111" cy="259045"/>
    <xdr:sp macro="" textlink="">
      <xdr:nvSpPr>
        <xdr:cNvPr id="606" name="n_3mainValue【保健センター・保健所】&#10;有形固定資産減価償却率"/>
        <xdr:cNvSpPr txBox="1"/>
      </xdr:nvSpPr>
      <xdr:spPr>
        <a:xfrm>
          <a:off x="13500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37" name="フローチャート: 判断 636"/>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38" name="フローチャート: 判断 637"/>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39" name="フローチャート: 判断 638"/>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xdr:rowOff>
    </xdr:from>
    <xdr:to>
      <xdr:col>116</xdr:col>
      <xdr:colOff>114300</xdr:colOff>
      <xdr:row>57</xdr:row>
      <xdr:rowOff>107950</xdr:rowOff>
    </xdr:to>
    <xdr:sp macro="" textlink="">
      <xdr:nvSpPr>
        <xdr:cNvPr id="645" name="楕円 644"/>
        <xdr:cNvSpPr/>
      </xdr:nvSpPr>
      <xdr:spPr>
        <a:xfrm>
          <a:off x="22110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29227</xdr:rowOff>
    </xdr:from>
    <xdr:ext cx="469744" cy="259045"/>
    <xdr:sp macro="" textlink="">
      <xdr:nvSpPr>
        <xdr:cNvPr id="646" name="【保健センター・保健所】&#10;一人当たり面積該当値テキスト"/>
        <xdr:cNvSpPr txBox="1"/>
      </xdr:nvSpPr>
      <xdr:spPr>
        <a:xfrm>
          <a:off x="22199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647" name="楕円 646"/>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76200</xdr:rowOff>
    </xdr:to>
    <xdr:cxnSp macro="">
      <xdr:nvCxnSpPr>
        <xdr:cNvPr id="648" name="直線コネクタ 647"/>
        <xdr:cNvCxnSpPr/>
      </xdr:nvCxnSpPr>
      <xdr:spPr>
        <a:xfrm flipV="1">
          <a:off x="21323300" y="9829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25400</xdr:rowOff>
    </xdr:from>
    <xdr:to>
      <xdr:col>107</xdr:col>
      <xdr:colOff>101600</xdr:colOff>
      <xdr:row>57</xdr:row>
      <xdr:rowOff>127000</xdr:rowOff>
    </xdr:to>
    <xdr:sp macro="" textlink="">
      <xdr:nvSpPr>
        <xdr:cNvPr id="649" name="楕円 648"/>
        <xdr:cNvSpPr/>
      </xdr:nvSpPr>
      <xdr:spPr>
        <a:xfrm>
          <a:off x="2038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76200</xdr:rowOff>
    </xdr:from>
    <xdr:to>
      <xdr:col>111</xdr:col>
      <xdr:colOff>177800</xdr:colOff>
      <xdr:row>57</xdr:row>
      <xdr:rowOff>76200</xdr:rowOff>
    </xdr:to>
    <xdr:cxnSp macro="">
      <xdr:nvCxnSpPr>
        <xdr:cNvPr id="650" name="直線コネクタ 649"/>
        <xdr:cNvCxnSpPr/>
      </xdr:nvCxnSpPr>
      <xdr:spPr>
        <a:xfrm>
          <a:off x="20434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1" name="楕円 650"/>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76200</xdr:rowOff>
    </xdr:from>
    <xdr:to>
      <xdr:col>107</xdr:col>
      <xdr:colOff>50800</xdr:colOff>
      <xdr:row>61</xdr:row>
      <xdr:rowOff>57150</xdr:rowOff>
    </xdr:to>
    <xdr:cxnSp macro="">
      <xdr:nvCxnSpPr>
        <xdr:cNvPr id="652" name="直線コネクタ 651"/>
        <xdr:cNvCxnSpPr/>
      </xdr:nvCxnSpPr>
      <xdr:spPr>
        <a:xfrm flipV="1">
          <a:off x="19545300" y="984885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53"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54"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55" name="n_3ave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143527</xdr:rowOff>
    </xdr:from>
    <xdr:ext cx="469744" cy="259045"/>
    <xdr:sp macro="" textlink="">
      <xdr:nvSpPr>
        <xdr:cNvPr id="656" name="n_1mainValue【保健センター・保健所】&#10;一人当たり面積"/>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143527</xdr:rowOff>
    </xdr:from>
    <xdr:ext cx="469744" cy="259045"/>
    <xdr:sp macro="" textlink="">
      <xdr:nvSpPr>
        <xdr:cNvPr id="657" name="n_2mainValue【保健センター・保健所】&#10;一人当たり面積"/>
        <xdr:cNvSpPr txBox="1"/>
      </xdr:nvSpPr>
      <xdr:spPr>
        <a:xfrm>
          <a:off x="20199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58" name="n_3main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88" name="フローチャート: 判断 687"/>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89" name="フローチャート: 判断 688"/>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0" name="フローチャート: 判断 689"/>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71882</xdr:rowOff>
    </xdr:from>
    <xdr:to>
      <xdr:col>85</xdr:col>
      <xdr:colOff>177800</xdr:colOff>
      <xdr:row>80</xdr:row>
      <xdr:rowOff>2032</xdr:rowOff>
    </xdr:to>
    <xdr:sp macro="" textlink="">
      <xdr:nvSpPr>
        <xdr:cNvPr id="696" name="楕円 695"/>
        <xdr:cNvSpPr/>
      </xdr:nvSpPr>
      <xdr:spPr>
        <a:xfrm>
          <a:off x="162687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94759</xdr:rowOff>
    </xdr:from>
    <xdr:ext cx="405111" cy="259045"/>
    <xdr:sp macro="" textlink="">
      <xdr:nvSpPr>
        <xdr:cNvPr id="697" name="【消防施設】&#10;有形固定資産減価償却率該当値テキスト"/>
        <xdr:cNvSpPr txBox="1"/>
      </xdr:nvSpPr>
      <xdr:spPr>
        <a:xfrm>
          <a:off x="16357600" y="1346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xdr:rowOff>
    </xdr:from>
    <xdr:to>
      <xdr:col>81</xdr:col>
      <xdr:colOff>101600</xdr:colOff>
      <xdr:row>79</xdr:row>
      <xdr:rowOff>118618</xdr:rowOff>
    </xdr:to>
    <xdr:sp macro="" textlink="">
      <xdr:nvSpPr>
        <xdr:cNvPr id="698" name="楕円 697"/>
        <xdr:cNvSpPr/>
      </xdr:nvSpPr>
      <xdr:spPr>
        <a:xfrm>
          <a:off x="15430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67818</xdr:rowOff>
    </xdr:from>
    <xdr:to>
      <xdr:col>85</xdr:col>
      <xdr:colOff>127000</xdr:colOff>
      <xdr:row>79</xdr:row>
      <xdr:rowOff>122682</xdr:rowOff>
    </xdr:to>
    <xdr:cxnSp macro="">
      <xdr:nvCxnSpPr>
        <xdr:cNvPr id="699" name="直線コネクタ 698"/>
        <xdr:cNvCxnSpPr/>
      </xdr:nvCxnSpPr>
      <xdr:spPr>
        <a:xfrm>
          <a:off x="15481300" y="13612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145035</xdr:rowOff>
    </xdr:from>
    <xdr:to>
      <xdr:col>72</xdr:col>
      <xdr:colOff>38100</xdr:colOff>
      <xdr:row>78</xdr:row>
      <xdr:rowOff>75185</xdr:rowOff>
    </xdr:to>
    <xdr:sp macro="" textlink="">
      <xdr:nvSpPr>
        <xdr:cNvPr id="700" name="楕円 699"/>
        <xdr:cNvSpPr/>
      </xdr:nvSpPr>
      <xdr:spPr>
        <a:xfrm>
          <a:off x="13652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57166</xdr:rowOff>
    </xdr:from>
    <xdr:ext cx="405111" cy="259045"/>
    <xdr:sp macro="" textlink="">
      <xdr:nvSpPr>
        <xdr:cNvPr id="701"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2"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3" name="n_3aveValue【消防施設】&#10;有形固定資産減価償却率"/>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135145</xdr:rowOff>
    </xdr:from>
    <xdr:ext cx="405111" cy="259045"/>
    <xdr:sp macro="" textlink="">
      <xdr:nvSpPr>
        <xdr:cNvPr id="704" name="n_1mainValue【消防施設】&#10;有形固定資産減価償却率"/>
        <xdr:cNvSpPr txBox="1"/>
      </xdr:nvSpPr>
      <xdr:spPr>
        <a:xfrm>
          <a:off x="15266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91712</xdr:rowOff>
    </xdr:from>
    <xdr:ext cx="405111" cy="259045"/>
    <xdr:sp macro="" textlink="">
      <xdr:nvSpPr>
        <xdr:cNvPr id="705" name="n_3mainValue【消防施設】&#10;有形固定資産減価償却率"/>
        <xdr:cNvSpPr txBox="1"/>
      </xdr:nvSpPr>
      <xdr:spPr>
        <a:xfrm>
          <a:off x="13500744" y="131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27" name="直線コネクタ 726"/>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28"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29" name="直線コネクタ 728"/>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1" name="直線コネクタ 73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732"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3" name="フローチャート: 判断 732"/>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734" name="フローチャート: 判断 733"/>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35" name="フローチャート: 判断 734"/>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36" name="フローチャート: 判断 735"/>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42163</xdr:rowOff>
    </xdr:from>
    <xdr:to>
      <xdr:col>116</xdr:col>
      <xdr:colOff>114300</xdr:colOff>
      <xdr:row>82</xdr:row>
      <xdr:rowOff>143763</xdr:rowOff>
    </xdr:to>
    <xdr:sp macro="" textlink="">
      <xdr:nvSpPr>
        <xdr:cNvPr id="742" name="楕円 741"/>
        <xdr:cNvSpPr/>
      </xdr:nvSpPr>
      <xdr:spPr>
        <a:xfrm>
          <a:off x="22110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65040</xdr:rowOff>
    </xdr:from>
    <xdr:ext cx="469744" cy="259045"/>
    <xdr:sp macro="" textlink="">
      <xdr:nvSpPr>
        <xdr:cNvPr id="743" name="【消防施設】&#10;一人当たり面積該当値テキスト"/>
        <xdr:cNvSpPr txBox="1"/>
      </xdr:nvSpPr>
      <xdr:spPr>
        <a:xfrm>
          <a:off x="22199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744" name="楕円 743"/>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92963</xdr:rowOff>
    </xdr:from>
    <xdr:to>
      <xdr:col>116</xdr:col>
      <xdr:colOff>63500</xdr:colOff>
      <xdr:row>82</xdr:row>
      <xdr:rowOff>111252</xdr:rowOff>
    </xdr:to>
    <xdr:cxnSp macro="">
      <xdr:nvCxnSpPr>
        <xdr:cNvPr id="745" name="直線コネクタ 744"/>
        <xdr:cNvCxnSpPr/>
      </xdr:nvCxnSpPr>
      <xdr:spPr>
        <a:xfrm flipV="1">
          <a:off x="21323300" y="141518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46" name="楕円 745"/>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82314</xdr:rowOff>
    </xdr:from>
    <xdr:ext cx="469744" cy="259045"/>
    <xdr:sp macro="" textlink="">
      <xdr:nvSpPr>
        <xdr:cNvPr id="747" name="n_1aveValue【消防施設】&#10;一人当たり面積"/>
        <xdr:cNvSpPr txBox="1"/>
      </xdr:nvSpPr>
      <xdr:spPr>
        <a:xfrm>
          <a:off x="210757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4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49"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750"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84599</xdr:rowOff>
    </xdr:from>
    <xdr:ext cx="469744" cy="259045"/>
    <xdr:sp macro="" textlink="">
      <xdr:nvSpPr>
        <xdr:cNvPr id="751" name="n_3mainValue【消防施設】&#10;一人当たり面積"/>
        <xdr:cNvSpPr txBox="1"/>
      </xdr:nvSpPr>
      <xdr:spPr>
        <a:xfrm>
          <a:off x="19310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2" name="テキスト ボックス 7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3" name="直線コネクタ 7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4" name="テキスト ボックス 7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5" name="直線コネクタ 7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6" name="テキスト ボックス 7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7" name="直線コネクタ 7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8" name="テキスト ボックス 7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9" name="直線コネクタ 7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0" name="テキスト ボックス 7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1" name="直線コネクタ 7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2" name="テキスト ボックス 7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76" name="直線コネクタ 775"/>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77"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78" name="直線コネクタ 777"/>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79"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0" name="直線コネクタ 779"/>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1"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82" name="フローチャート: 判断 781"/>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15875</xdr:rowOff>
    </xdr:from>
    <xdr:to>
      <xdr:col>81</xdr:col>
      <xdr:colOff>101600</xdr:colOff>
      <xdr:row>105</xdr:row>
      <xdr:rowOff>117475</xdr:rowOff>
    </xdr:to>
    <xdr:sp macro="" textlink="">
      <xdr:nvSpPr>
        <xdr:cNvPr id="783" name="フローチャート: 判断 782"/>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84" name="フローチャート: 判断 783"/>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85" name="フローチャート: 判断 784"/>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791" name="楕円 790"/>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109238</xdr:rowOff>
    </xdr:from>
    <xdr:ext cx="405111" cy="259045"/>
    <xdr:sp macro="" textlink="">
      <xdr:nvSpPr>
        <xdr:cNvPr id="792" name="【庁舎】&#10;有形固定資産減価償却率該当値テキスト"/>
        <xdr:cNvSpPr txBox="1"/>
      </xdr:nvSpPr>
      <xdr:spPr>
        <a:xfrm>
          <a:off x="16357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12064</xdr:rowOff>
    </xdr:from>
    <xdr:to>
      <xdr:col>81</xdr:col>
      <xdr:colOff>101600</xdr:colOff>
      <xdr:row>102</xdr:row>
      <xdr:rowOff>113664</xdr:rowOff>
    </xdr:to>
    <xdr:sp macro="" textlink="">
      <xdr:nvSpPr>
        <xdr:cNvPr id="793" name="楕円 792"/>
        <xdr:cNvSpPr/>
      </xdr:nvSpPr>
      <xdr:spPr>
        <a:xfrm>
          <a:off x="15430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62864</xdr:rowOff>
    </xdr:from>
    <xdr:to>
      <xdr:col>85</xdr:col>
      <xdr:colOff>127000</xdr:colOff>
      <xdr:row>103</xdr:row>
      <xdr:rowOff>137161</xdr:rowOff>
    </xdr:to>
    <xdr:cxnSp macro="">
      <xdr:nvCxnSpPr>
        <xdr:cNvPr id="794" name="直線コネクタ 793"/>
        <xdr:cNvCxnSpPr/>
      </xdr:nvCxnSpPr>
      <xdr:spPr>
        <a:xfrm>
          <a:off x="15481300" y="17550764"/>
          <a:ext cx="8382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95" name="楕円 794"/>
        <xdr:cNvSpPr/>
      </xdr:nvSpPr>
      <xdr:spPr>
        <a:xfrm>
          <a:off x="14541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62864</xdr:rowOff>
    </xdr:from>
    <xdr:to>
      <xdr:col>81</xdr:col>
      <xdr:colOff>50800</xdr:colOff>
      <xdr:row>104</xdr:row>
      <xdr:rowOff>72389</xdr:rowOff>
    </xdr:to>
    <xdr:cxnSp macro="">
      <xdr:nvCxnSpPr>
        <xdr:cNvPr id="796" name="直線コネクタ 795"/>
        <xdr:cNvCxnSpPr/>
      </xdr:nvCxnSpPr>
      <xdr:spPr>
        <a:xfrm flipV="1">
          <a:off x="14592300" y="17550764"/>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160655</xdr:rowOff>
    </xdr:from>
    <xdr:to>
      <xdr:col>72</xdr:col>
      <xdr:colOff>38100</xdr:colOff>
      <xdr:row>104</xdr:row>
      <xdr:rowOff>90805</xdr:rowOff>
    </xdr:to>
    <xdr:sp macro="" textlink="">
      <xdr:nvSpPr>
        <xdr:cNvPr id="797" name="楕円 796"/>
        <xdr:cNvSpPr/>
      </xdr:nvSpPr>
      <xdr:spPr>
        <a:xfrm>
          <a:off x="13652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40005</xdr:rowOff>
    </xdr:from>
    <xdr:to>
      <xdr:col>76</xdr:col>
      <xdr:colOff>114300</xdr:colOff>
      <xdr:row>104</xdr:row>
      <xdr:rowOff>72389</xdr:rowOff>
    </xdr:to>
    <xdr:cxnSp macro="">
      <xdr:nvCxnSpPr>
        <xdr:cNvPr id="798" name="直線コネクタ 797"/>
        <xdr:cNvCxnSpPr/>
      </xdr:nvCxnSpPr>
      <xdr:spPr>
        <a:xfrm>
          <a:off x="13703300" y="17870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108602</xdr:rowOff>
    </xdr:from>
    <xdr:ext cx="405111" cy="259045"/>
    <xdr:sp macro="" textlink="">
      <xdr:nvSpPr>
        <xdr:cNvPr id="799" name="n_1aveValue【庁舎】&#10;有形固定資産減価償却率"/>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00" name="n_2aveValue【庁舎】&#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801" name="n_3aveValue【庁舎】&#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130191</xdr:rowOff>
    </xdr:from>
    <xdr:ext cx="405111" cy="259045"/>
    <xdr:sp macro="" textlink="">
      <xdr:nvSpPr>
        <xdr:cNvPr id="802" name="n_1mainValue【庁舎】&#10;有形固定資産減価償却率"/>
        <xdr:cNvSpPr txBox="1"/>
      </xdr:nvSpPr>
      <xdr:spPr>
        <a:xfrm>
          <a:off x="152660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03" name="n_2mainValue【庁舎】&#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107332</xdr:rowOff>
    </xdr:from>
    <xdr:ext cx="405111" cy="259045"/>
    <xdr:sp macro="" textlink="">
      <xdr:nvSpPr>
        <xdr:cNvPr id="804" name="n_3mainValue【庁舎】&#10;有形固定資産減価償却率"/>
        <xdr:cNvSpPr txBox="1"/>
      </xdr:nvSpPr>
      <xdr:spPr>
        <a:xfrm>
          <a:off x="13500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28" name="直線コネクタ 827"/>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29"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0" name="直線コネクタ 829"/>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1"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32" name="直線コネクタ 831"/>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33"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34" name="フローチャート: 判断 833"/>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35" name="フローチャート: 判断 83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6" name="フローチャート: 判断 835"/>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37" name="フローチャート: 判断 83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166370</xdr:rowOff>
    </xdr:from>
    <xdr:to>
      <xdr:col>116</xdr:col>
      <xdr:colOff>114300</xdr:colOff>
      <xdr:row>101</xdr:row>
      <xdr:rowOff>96520</xdr:rowOff>
    </xdr:to>
    <xdr:sp macro="" textlink="">
      <xdr:nvSpPr>
        <xdr:cNvPr id="843" name="楕円 842"/>
        <xdr:cNvSpPr/>
      </xdr:nvSpPr>
      <xdr:spPr>
        <a:xfrm>
          <a:off x="221107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119397</xdr:rowOff>
    </xdr:from>
    <xdr:ext cx="469744" cy="259045"/>
    <xdr:sp macro="" textlink="">
      <xdr:nvSpPr>
        <xdr:cNvPr id="844" name="【庁舎】&#10;一人当たり面積該当値テキスト"/>
        <xdr:cNvSpPr txBox="1"/>
      </xdr:nvSpPr>
      <xdr:spPr>
        <a:xfrm>
          <a:off x="22199600" y="1726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17780</xdr:rowOff>
    </xdr:from>
    <xdr:to>
      <xdr:col>112</xdr:col>
      <xdr:colOff>38100</xdr:colOff>
      <xdr:row>101</xdr:row>
      <xdr:rowOff>119380</xdr:rowOff>
    </xdr:to>
    <xdr:sp macro="" textlink="">
      <xdr:nvSpPr>
        <xdr:cNvPr id="845" name="楕円 844"/>
        <xdr:cNvSpPr/>
      </xdr:nvSpPr>
      <xdr:spPr>
        <a:xfrm>
          <a:off x="21272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45720</xdr:rowOff>
    </xdr:from>
    <xdr:to>
      <xdr:col>116</xdr:col>
      <xdr:colOff>63500</xdr:colOff>
      <xdr:row>101</xdr:row>
      <xdr:rowOff>68580</xdr:rowOff>
    </xdr:to>
    <xdr:cxnSp macro="">
      <xdr:nvCxnSpPr>
        <xdr:cNvPr id="846" name="直線コネクタ 845"/>
        <xdr:cNvCxnSpPr/>
      </xdr:nvCxnSpPr>
      <xdr:spPr>
        <a:xfrm flipV="1">
          <a:off x="21323300" y="17362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63500</xdr:rowOff>
    </xdr:from>
    <xdr:to>
      <xdr:col>107</xdr:col>
      <xdr:colOff>101600</xdr:colOff>
      <xdr:row>102</xdr:row>
      <xdr:rowOff>165100</xdr:rowOff>
    </xdr:to>
    <xdr:sp macro="" textlink="">
      <xdr:nvSpPr>
        <xdr:cNvPr id="847" name="楕円 846"/>
        <xdr:cNvSpPr/>
      </xdr:nvSpPr>
      <xdr:spPr>
        <a:xfrm>
          <a:off x="20383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68580</xdr:rowOff>
    </xdr:from>
    <xdr:to>
      <xdr:col>111</xdr:col>
      <xdr:colOff>177800</xdr:colOff>
      <xdr:row>102</xdr:row>
      <xdr:rowOff>114300</xdr:rowOff>
    </xdr:to>
    <xdr:cxnSp macro="">
      <xdr:nvCxnSpPr>
        <xdr:cNvPr id="848" name="直線コネクタ 847"/>
        <xdr:cNvCxnSpPr/>
      </xdr:nvCxnSpPr>
      <xdr:spPr>
        <a:xfrm flipV="1">
          <a:off x="20434300" y="173850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166370</xdr:rowOff>
    </xdr:from>
    <xdr:to>
      <xdr:col>102</xdr:col>
      <xdr:colOff>165100</xdr:colOff>
      <xdr:row>100</xdr:row>
      <xdr:rowOff>96520</xdr:rowOff>
    </xdr:to>
    <xdr:sp macro="" textlink="">
      <xdr:nvSpPr>
        <xdr:cNvPr id="849" name="楕円 848"/>
        <xdr:cNvSpPr/>
      </xdr:nvSpPr>
      <xdr:spPr>
        <a:xfrm>
          <a:off x="19494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45720</xdr:rowOff>
    </xdr:from>
    <xdr:to>
      <xdr:col>107</xdr:col>
      <xdr:colOff>50800</xdr:colOff>
      <xdr:row>102</xdr:row>
      <xdr:rowOff>114300</xdr:rowOff>
    </xdr:to>
    <xdr:cxnSp macro="">
      <xdr:nvCxnSpPr>
        <xdr:cNvPr id="850" name="直線コネクタ 849"/>
        <xdr:cNvCxnSpPr/>
      </xdr:nvCxnSpPr>
      <xdr:spPr>
        <a:xfrm>
          <a:off x="19545300" y="171907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851"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52"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853"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135907</xdr:rowOff>
    </xdr:from>
    <xdr:ext cx="469744" cy="259045"/>
    <xdr:sp macro="" textlink="">
      <xdr:nvSpPr>
        <xdr:cNvPr id="854" name="n_1mainValue【庁舎】&#10;一人当たり面積"/>
        <xdr:cNvSpPr txBox="1"/>
      </xdr:nvSpPr>
      <xdr:spPr>
        <a:xfrm>
          <a:off x="210757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10177</xdr:rowOff>
    </xdr:from>
    <xdr:ext cx="469744" cy="259045"/>
    <xdr:sp macro="" textlink="">
      <xdr:nvSpPr>
        <xdr:cNvPr id="855" name="n_2mainValue【庁舎】&#10;一人当たり面積"/>
        <xdr:cNvSpPr txBox="1"/>
      </xdr:nvSpPr>
      <xdr:spPr>
        <a:xfrm>
          <a:off x="20199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113047</xdr:rowOff>
    </xdr:from>
    <xdr:ext cx="469744" cy="259045"/>
    <xdr:sp macro="" textlink="">
      <xdr:nvSpPr>
        <xdr:cNvPr id="856" name="n_3mainValue【庁舎】&#10;一人当たり面積"/>
        <xdr:cNvSpPr txBox="1"/>
      </xdr:nvSpPr>
      <xdr:spPr>
        <a:xfrm>
          <a:off x="19310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一人当たり面積で、類似団体内順位５位以内（類似団体と比較して一人当たりの面積が多い）が</a:t>
          </a:r>
          <a:r>
            <a:rPr lang="ja-JP" altLang="en-US" sz="1300">
              <a:solidFill>
                <a:schemeClr val="dk1"/>
              </a:solidFill>
              <a:effectLst/>
              <a:latin typeface="+mn-lt"/>
              <a:ea typeface="+mn-ea"/>
              <a:cs typeface="+mn-cs"/>
            </a:rPr>
            <a:t>３</a:t>
          </a:r>
          <a:r>
            <a:rPr lang="ja-JP" altLang="ja-JP" sz="1300">
              <a:solidFill>
                <a:schemeClr val="dk1"/>
              </a:solidFill>
              <a:effectLst/>
              <a:latin typeface="+mn-lt"/>
              <a:ea typeface="+mn-ea"/>
              <a:cs typeface="+mn-cs"/>
            </a:rPr>
            <a:t>施設（福祉施設、保健センター、庁舎）あるとともに、その他の施設においても総じて順位が高い傾向にある。市町村合併により、類似機能の施設が多く存在することがうかがえる。</a:t>
          </a:r>
          <a:r>
            <a:rPr lang="ja-JP" altLang="en-US" sz="1300">
              <a:solidFill>
                <a:schemeClr val="dk1"/>
              </a:solidFill>
              <a:effectLst/>
              <a:latin typeface="+mn-lt"/>
              <a:ea typeface="+mn-ea"/>
              <a:cs typeface="+mn-cs"/>
            </a:rPr>
            <a:t>庁舎については</a:t>
          </a:r>
          <a:r>
            <a:rPr lang="ja-JP" altLang="ja-JP" sz="1300">
              <a:solidFill>
                <a:schemeClr val="dk1"/>
              </a:solidFill>
              <a:effectLst/>
              <a:latin typeface="+mn-lt"/>
              <a:ea typeface="+mn-ea"/>
              <a:cs typeface="+mn-cs"/>
            </a:rPr>
            <a:t>、令和元年度には本庁舎が新築移転し、各部署が集約される</a:t>
          </a:r>
          <a:r>
            <a:rPr lang="ja-JP" altLang="en-US" sz="1300">
              <a:solidFill>
                <a:schemeClr val="dk1"/>
              </a:solidFill>
              <a:effectLst/>
              <a:latin typeface="+mn-lt"/>
              <a:ea typeface="+mn-ea"/>
              <a:cs typeface="+mn-cs"/>
            </a:rPr>
            <a:t>が、施設については、</a:t>
          </a:r>
          <a:r>
            <a:rPr lang="ja-JP" altLang="ja-JP" sz="1300">
              <a:solidFill>
                <a:schemeClr val="dk1"/>
              </a:solidFill>
              <a:effectLst/>
              <a:latin typeface="+mn-lt"/>
              <a:ea typeface="+mn-ea"/>
              <a:cs typeface="+mn-cs"/>
            </a:rPr>
            <a:t>地域ニーズを把握しつつ、集約化を進めることで、更新経費を低減させることが可能と考えられる</a:t>
          </a:r>
          <a:r>
            <a:rPr lang="ja-JP" altLang="en-US" sz="1300">
              <a:solidFill>
                <a:schemeClr val="dk1"/>
              </a:solidFill>
              <a:effectLst/>
              <a:latin typeface="+mn-lt"/>
              <a:ea typeface="+mn-ea"/>
              <a:cs typeface="+mn-cs"/>
            </a:rPr>
            <a:t>。</a:t>
          </a:r>
          <a:endParaRPr lang="ja-JP" altLang="ja-JP" sz="1300">
            <a:effectLst/>
          </a:endParaRPr>
        </a:p>
        <a:p>
          <a:r>
            <a:rPr lang="ja-JP" altLang="ja-JP" sz="1300">
              <a:solidFill>
                <a:schemeClr val="dk1"/>
              </a:solidFill>
              <a:effectLst/>
              <a:latin typeface="+mn-lt"/>
              <a:ea typeface="+mn-ea"/>
              <a:cs typeface="+mn-cs"/>
            </a:rPr>
            <a:t>減価償却率を見ると、「市民会館」次いで「体育館・プール」</a:t>
          </a:r>
          <a:r>
            <a:rPr lang="ja-JP" altLang="en-US" sz="1300">
              <a:solidFill>
                <a:schemeClr val="dk1"/>
              </a:solidFill>
              <a:effectLst/>
              <a:latin typeface="+mn-lt"/>
              <a:ea typeface="+mn-ea"/>
              <a:cs typeface="+mn-cs"/>
            </a:rPr>
            <a:t>、「一般廃棄物」</a:t>
          </a:r>
          <a:r>
            <a:rPr lang="ja-JP" altLang="ja-JP" sz="1300">
              <a:solidFill>
                <a:schemeClr val="dk1"/>
              </a:solidFill>
              <a:effectLst/>
              <a:latin typeface="+mn-lt"/>
              <a:ea typeface="+mn-ea"/>
              <a:cs typeface="+mn-cs"/>
            </a:rPr>
            <a:t>の老朽化が進行していることがうかがえる。市民会館は耐震工事を実施しており、法定耐用を超えての使用が可能と思われるため、今しばらくの猶予はあるが、体育館・プールについては、市全域に施設が分散していることもあり、関係者が多く、意見をまとめるのに時間がかかると思われるため、早急に、あり方見直しの検討が必要と考えられる。</a:t>
          </a:r>
          <a:r>
            <a:rPr lang="ja-JP" altLang="en-US" sz="1300">
              <a:solidFill>
                <a:schemeClr val="dk1"/>
              </a:solidFill>
              <a:effectLst/>
              <a:latin typeface="+mn-lt"/>
              <a:ea typeface="+mn-ea"/>
              <a:cs typeface="+mn-cs"/>
            </a:rPr>
            <a:t>「一般廃棄物」については、平成２９年度から可燃物処理場の新設工事が開始され令和４年度完成稼働予定である。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188,286
186,864
765.31
100,818,251
98,272,345
2,197,958
50,821,675
104,981,447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長引く景気低迷により、平成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下落・横ばいが続いていましたが、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年度に税収増により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した後、好調な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雇用環境による市民税の伸びや企業の設備投資の活発化を背景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固定資産税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伸びなどにより税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同水準を維持することができました。人口が少なく財政基盤が弱いため類似団体内順位は下位ですが、平成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日の中核市移行に伴い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地方創生施策を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より一層推進し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、将来の税収増に繋がる企業誘致や地元中小企業への支援を強化するなど、経済の好循環の実現に取り組みます。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9" name="直線コネクタ 68"/>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2" name="直線コネクタ 71"/>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129822</xdr:rowOff>
    </xdr:from>
    <xdr:to>
      <xdr:col>19</xdr:col>
      <xdr:colOff>184150</xdr:colOff>
      <xdr:row>41</xdr:row>
      <xdr:rowOff>59972</xdr:rowOff>
    </xdr:to>
    <xdr:sp macro="" textlink="">
      <xdr:nvSpPr>
        <xdr:cNvPr id="73" name="フローチャート: 判断 72"/>
        <xdr:cNvSpPr/>
      </xdr:nvSpPr>
      <xdr:spPr>
        <a:xfrm>
          <a:off x="4064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74" name="テキスト ボックス 73"/>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9" name="財政力該当値テキスト"/>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増収となり、地方交付税について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合併算定替えの縮減の影響を受け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も中核市への移行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増等により微増となりました。また、公債費に充当した一般財源については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市債の利率見直しや計画的な繰上償還の効果により減少</a:t>
          </a:r>
          <a:r>
            <a:rPr kumimoji="1" lang="ja-JP" altLang="ja-JP" sz="1300" i="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i="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300" i="0">
              <a:solidFill>
                <a:schemeClr val="dk1"/>
              </a:solidFill>
              <a:effectLst/>
              <a:latin typeface="ＭＳ ゴシック" panose="020B0609070205080204" pitchFamily="49" charset="-128"/>
              <a:ea typeface="ＭＳ ゴシック" panose="020B0609070205080204" pitchFamily="49" charset="-128"/>
              <a:cs typeface="+mn-cs"/>
            </a:rPr>
            <a:t>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した一般財源については中核市への移行に伴う職員配置及び退職者の増による退職手当の増等により大きく増加し、経常収支比率が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しました。今後も、新たな税財源の確保に努めるとともに、経常経費の削減などに積極的に取り組みます。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128778</xdr:rowOff>
    </xdr:to>
    <xdr:cxnSp macro="">
      <xdr:nvCxnSpPr>
        <xdr:cNvPr id="130" name="直線コネクタ 129"/>
        <xdr:cNvCxnSpPr/>
      </xdr:nvCxnSpPr>
      <xdr:spPr>
        <a:xfrm>
          <a:off x="4114800" y="108722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133604</xdr:rowOff>
    </xdr:to>
    <xdr:cxnSp macro="">
      <xdr:nvCxnSpPr>
        <xdr:cNvPr id="133" name="直線コネクタ 132"/>
        <xdr:cNvCxnSpPr/>
      </xdr:nvCxnSpPr>
      <xdr:spPr>
        <a:xfrm flipV="1">
          <a:off x="3225800" y="1087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4" name="フローチャート: 判断 133"/>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5" name="テキスト ボックス 134"/>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133604</xdr:rowOff>
    </xdr:to>
    <xdr:cxnSp macro="">
      <xdr:nvCxnSpPr>
        <xdr:cNvPr id="136" name="直線コネクタ 135"/>
        <xdr:cNvCxnSpPr/>
      </xdr:nvCxnSpPr>
      <xdr:spPr>
        <a:xfrm>
          <a:off x="2336800" y="1079500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8" name="テキスト ボックス 137"/>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41910</xdr:rowOff>
    </xdr:to>
    <xdr:cxnSp macro="">
      <xdr:nvCxnSpPr>
        <xdr:cNvPr id="139" name="直線コネクタ 138"/>
        <xdr:cNvCxnSpPr/>
      </xdr:nvCxnSpPr>
      <xdr:spPr>
        <a:xfrm flipV="1">
          <a:off x="1447800" y="1079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1" name="テキスト ボックス 140"/>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3" name="テキスト ボックス 142"/>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50"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1" name="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2" name="テキスト ボックス 151"/>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3" name="楕円 152"/>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4" name="テキスト ボックス 153"/>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8" name="テキスト ボックス 157"/>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円の増加となっており、類似団体内では高い水準で推移しています。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人件費（事業費支弁人件費を含み、退職金を除く）は中核市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への移行に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伴う職員配置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災害対応等の時間外勤務が増えたことにより増加しました。物件費も中核市移行に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よる新たな事務の増加及び学校給食費・補助教材費の公会計化等により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増加しています。また、人口は減少しているため、人口一人当たりの決算額は増加傾向となっています。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2713</xdr:rowOff>
    </xdr:from>
    <xdr:to>
      <xdr:col>23</xdr:col>
      <xdr:colOff>133350</xdr:colOff>
      <xdr:row>83</xdr:row>
      <xdr:rowOff>79795</xdr:rowOff>
    </xdr:to>
    <xdr:cxnSp macro="">
      <xdr:nvCxnSpPr>
        <xdr:cNvPr id="193" name="直線コネクタ 192"/>
        <xdr:cNvCxnSpPr/>
      </xdr:nvCxnSpPr>
      <xdr:spPr>
        <a:xfrm>
          <a:off x="4114800" y="14233063"/>
          <a:ext cx="838200" cy="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132646</xdr:rowOff>
    </xdr:from>
    <xdr:to>
      <xdr:col>19</xdr:col>
      <xdr:colOff>133350</xdr:colOff>
      <xdr:row>83</xdr:row>
      <xdr:rowOff>2713</xdr:rowOff>
    </xdr:to>
    <xdr:cxnSp macro="">
      <xdr:nvCxnSpPr>
        <xdr:cNvPr id="196" name="直線コネクタ 195"/>
        <xdr:cNvCxnSpPr/>
      </xdr:nvCxnSpPr>
      <xdr:spPr>
        <a:xfrm>
          <a:off x="3225800" y="14191546"/>
          <a:ext cx="889000" cy="4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84908</xdr:rowOff>
    </xdr:from>
    <xdr:to>
      <xdr:col>19</xdr:col>
      <xdr:colOff>184150</xdr:colOff>
      <xdr:row>82</xdr:row>
      <xdr:rowOff>15058</xdr:rowOff>
    </xdr:to>
    <xdr:sp macro="" textlink="">
      <xdr:nvSpPr>
        <xdr:cNvPr id="197" name="フローチャート: 判断 196"/>
        <xdr:cNvSpPr/>
      </xdr:nvSpPr>
      <xdr:spPr>
        <a:xfrm>
          <a:off x="4064000" y="139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25235</xdr:rowOff>
    </xdr:from>
    <xdr:ext cx="736600" cy="259045"/>
    <xdr:sp macro="" textlink="">
      <xdr:nvSpPr>
        <xdr:cNvPr id="198" name="テキスト ボックス 197"/>
        <xdr:cNvSpPr txBox="1"/>
      </xdr:nvSpPr>
      <xdr:spPr>
        <a:xfrm>
          <a:off x="3733800" y="1374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113100</xdr:rowOff>
    </xdr:from>
    <xdr:to>
      <xdr:col>15</xdr:col>
      <xdr:colOff>82550</xdr:colOff>
      <xdr:row>82</xdr:row>
      <xdr:rowOff>132646</xdr:rowOff>
    </xdr:to>
    <xdr:cxnSp macro="">
      <xdr:nvCxnSpPr>
        <xdr:cNvPr id="199" name="直線コネクタ 198"/>
        <xdr:cNvCxnSpPr/>
      </xdr:nvCxnSpPr>
      <xdr:spPr>
        <a:xfrm>
          <a:off x="2336800" y="14172000"/>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58956</xdr:rowOff>
    </xdr:from>
    <xdr:to>
      <xdr:col>15</xdr:col>
      <xdr:colOff>133350</xdr:colOff>
      <xdr:row>81</xdr:row>
      <xdr:rowOff>160556</xdr:rowOff>
    </xdr:to>
    <xdr:sp macro="" textlink="">
      <xdr:nvSpPr>
        <xdr:cNvPr id="200" name="フローチャート: 判断 199"/>
        <xdr:cNvSpPr/>
      </xdr:nvSpPr>
      <xdr:spPr>
        <a:xfrm>
          <a:off x="3175000" y="1394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170733</xdr:rowOff>
    </xdr:from>
    <xdr:ext cx="762000" cy="259045"/>
    <xdr:sp macro="" textlink="">
      <xdr:nvSpPr>
        <xdr:cNvPr id="201" name="テキスト ボックス 200"/>
        <xdr:cNvSpPr txBox="1"/>
      </xdr:nvSpPr>
      <xdr:spPr>
        <a:xfrm>
          <a:off x="2844800" y="1371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97966</xdr:rowOff>
    </xdr:from>
    <xdr:to>
      <xdr:col>11</xdr:col>
      <xdr:colOff>31750</xdr:colOff>
      <xdr:row>82</xdr:row>
      <xdr:rowOff>113100</xdr:rowOff>
    </xdr:to>
    <xdr:cxnSp macro="">
      <xdr:nvCxnSpPr>
        <xdr:cNvPr id="202" name="直線コネクタ 201"/>
        <xdr:cNvCxnSpPr/>
      </xdr:nvCxnSpPr>
      <xdr:spPr>
        <a:xfrm>
          <a:off x="1447800" y="14156866"/>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3143</xdr:rowOff>
    </xdr:from>
    <xdr:ext cx="762000" cy="259045"/>
    <xdr:sp macro="" textlink="">
      <xdr:nvSpPr>
        <xdr:cNvPr id="204" name="テキスト ボックス 203"/>
        <xdr:cNvSpPr txBox="1"/>
      </xdr:nvSpPr>
      <xdr:spPr>
        <a:xfrm>
          <a:off x="1955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147232</xdr:rowOff>
    </xdr:from>
    <xdr:ext cx="762000" cy="259045"/>
    <xdr:sp macro="" textlink="">
      <xdr:nvSpPr>
        <xdr:cNvPr id="206" name="テキスト ボックス 205"/>
        <xdr:cNvSpPr txBox="1"/>
      </xdr:nvSpPr>
      <xdr:spPr>
        <a:xfrm>
          <a:off x="1066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28995</xdr:rowOff>
    </xdr:from>
    <xdr:to>
      <xdr:col>23</xdr:col>
      <xdr:colOff>184150</xdr:colOff>
      <xdr:row>83</xdr:row>
      <xdr:rowOff>130595</xdr:rowOff>
    </xdr:to>
    <xdr:sp macro="" textlink="">
      <xdr:nvSpPr>
        <xdr:cNvPr id="212" name="楕円 211"/>
        <xdr:cNvSpPr/>
      </xdr:nvSpPr>
      <xdr:spPr>
        <a:xfrm>
          <a:off x="4902200" y="142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1072</xdr:rowOff>
    </xdr:from>
    <xdr:ext cx="762000" cy="259045"/>
    <xdr:sp macro="" textlink="">
      <xdr:nvSpPr>
        <xdr:cNvPr id="213" name="人件費・物件費等の状況該当値テキスト"/>
        <xdr:cNvSpPr txBox="1"/>
      </xdr:nvSpPr>
      <xdr:spPr>
        <a:xfrm>
          <a:off x="5041900" y="1423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123363</xdr:rowOff>
    </xdr:from>
    <xdr:to>
      <xdr:col>19</xdr:col>
      <xdr:colOff>184150</xdr:colOff>
      <xdr:row>83</xdr:row>
      <xdr:rowOff>53513</xdr:rowOff>
    </xdr:to>
    <xdr:sp macro="" textlink="">
      <xdr:nvSpPr>
        <xdr:cNvPr id="214" name="楕円 213"/>
        <xdr:cNvSpPr/>
      </xdr:nvSpPr>
      <xdr:spPr>
        <a:xfrm>
          <a:off x="4064000" y="141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38290</xdr:rowOff>
    </xdr:from>
    <xdr:ext cx="736600" cy="259045"/>
    <xdr:sp macro="" textlink="">
      <xdr:nvSpPr>
        <xdr:cNvPr id="215" name="テキスト ボックス 214"/>
        <xdr:cNvSpPr txBox="1"/>
      </xdr:nvSpPr>
      <xdr:spPr>
        <a:xfrm>
          <a:off x="3733800" y="1426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81846</xdr:rowOff>
    </xdr:from>
    <xdr:to>
      <xdr:col>15</xdr:col>
      <xdr:colOff>133350</xdr:colOff>
      <xdr:row>83</xdr:row>
      <xdr:rowOff>11996</xdr:rowOff>
    </xdr:to>
    <xdr:sp macro="" textlink="">
      <xdr:nvSpPr>
        <xdr:cNvPr id="216" name="楕円 215"/>
        <xdr:cNvSpPr/>
      </xdr:nvSpPr>
      <xdr:spPr>
        <a:xfrm>
          <a:off x="3175000" y="141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168223</xdr:rowOff>
    </xdr:from>
    <xdr:ext cx="762000" cy="259045"/>
    <xdr:sp macro="" textlink="">
      <xdr:nvSpPr>
        <xdr:cNvPr id="217" name="テキスト ボックス 216"/>
        <xdr:cNvSpPr txBox="1"/>
      </xdr:nvSpPr>
      <xdr:spPr>
        <a:xfrm>
          <a:off x="2844800" y="1422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62300</xdr:rowOff>
    </xdr:from>
    <xdr:to>
      <xdr:col>11</xdr:col>
      <xdr:colOff>82550</xdr:colOff>
      <xdr:row>82</xdr:row>
      <xdr:rowOff>163900</xdr:rowOff>
    </xdr:to>
    <xdr:sp macro="" textlink="">
      <xdr:nvSpPr>
        <xdr:cNvPr id="218" name="楕円 217"/>
        <xdr:cNvSpPr/>
      </xdr:nvSpPr>
      <xdr:spPr>
        <a:xfrm>
          <a:off x="2286000" y="141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148677</xdr:rowOff>
    </xdr:from>
    <xdr:ext cx="762000" cy="259045"/>
    <xdr:sp macro="" textlink="">
      <xdr:nvSpPr>
        <xdr:cNvPr id="219" name="テキスト ボックス 218"/>
        <xdr:cNvSpPr txBox="1"/>
      </xdr:nvSpPr>
      <xdr:spPr>
        <a:xfrm>
          <a:off x="1955800" y="142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47166</xdr:rowOff>
    </xdr:from>
    <xdr:to>
      <xdr:col>7</xdr:col>
      <xdr:colOff>31750</xdr:colOff>
      <xdr:row>82</xdr:row>
      <xdr:rowOff>148766</xdr:rowOff>
    </xdr:to>
    <xdr:sp macro="" textlink="">
      <xdr:nvSpPr>
        <xdr:cNvPr id="220" name="楕円 219"/>
        <xdr:cNvSpPr/>
      </xdr:nvSpPr>
      <xdr:spPr>
        <a:xfrm>
          <a:off x="1397000" y="141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133543</xdr:rowOff>
    </xdr:from>
    <xdr:ext cx="762000" cy="259045"/>
    <xdr:sp macro="" textlink="">
      <xdr:nvSpPr>
        <xdr:cNvPr id="221" name="テキスト ボックス 220"/>
        <xdr:cNvSpPr txBox="1"/>
      </xdr:nvSpPr>
      <xdr:spPr>
        <a:xfrm>
          <a:off x="1066800" y="141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本市の給与水準は前年度よりも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ポイント低下しているとともに、類似団体、全国市平均共に下回っています。今後も、引き続き給与水準の適正化に努めます。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134409</xdr:rowOff>
    </xdr:from>
    <xdr:to>
      <xdr:col>81</xdr:col>
      <xdr:colOff>44450</xdr:colOff>
      <xdr:row>82</xdr:row>
      <xdr:rowOff>43391</xdr:rowOff>
    </xdr:to>
    <xdr:cxnSp macro="">
      <xdr:nvCxnSpPr>
        <xdr:cNvPr id="255" name="直線コネクタ 254"/>
        <xdr:cNvCxnSpPr/>
      </xdr:nvCxnSpPr>
      <xdr:spPr>
        <a:xfrm flipV="1">
          <a:off x="16179800" y="140218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143934</xdr:rowOff>
    </xdr:to>
    <xdr:cxnSp macro="">
      <xdr:nvCxnSpPr>
        <xdr:cNvPr id="258" name="直線コネクタ 257"/>
        <xdr:cNvCxnSpPr/>
      </xdr:nvCxnSpPr>
      <xdr:spPr>
        <a:xfrm flipV="1">
          <a:off x="15290800" y="141022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12700</xdr:rowOff>
    </xdr:to>
    <xdr:cxnSp macro="">
      <xdr:nvCxnSpPr>
        <xdr:cNvPr id="261" name="直線コネクタ 260"/>
        <xdr:cNvCxnSpPr/>
      </xdr:nvCxnSpPr>
      <xdr:spPr>
        <a:xfrm flipV="1">
          <a:off x="14401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12700</xdr:rowOff>
    </xdr:to>
    <xdr:cxnSp macro="">
      <xdr:nvCxnSpPr>
        <xdr:cNvPr id="264" name="直線コネクタ 263"/>
        <xdr:cNvCxnSpPr/>
      </xdr:nvCxnSpPr>
      <xdr:spPr>
        <a:xfrm>
          <a:off x="13512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83609</xdr:rowOff>
    </xdr:from>
    <xdr:to>
      <xdr:col>81</xdr:col>
      <xdr:colOff>95250</xdr:colOff>
      <xdr:row>82</xdr:row>
      <xdr:rowOff>13759</xdr:rowOff>
    </xdr:to>
    <xdr:sp macro="" textlink="">
      <xdr:nvSpPr>
        <xdr:cNvPr id="274" name="楕円 273"/>
        <xdr:cNvSpPr/>
      </xdr:nvSpPr>
      <xdr:spPr>
        <a:xfrm>
          <a:off x="169672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100136</xdr:rowOff>
    </xdr:from>
    <xdr:ext cx="762000" cy="259045"/>
    <xdr:sp macro="" textlink="">
      <xdr:nvSpPr>
        <xdr:cNvPr id="275" name="給与水準   （国との比較）該当値テキスト"/>
        <xdr:cNvSpPr txBox="1"/>
      </xdr:nvSpPr>
      <xdr:spPr>
        <a:xfrm>
          <a:off x="17106900" y="1381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6" name="楕円 275"/>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7" name="テキスト ボックス 276"/>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8" name="楕円 277"/>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9" name="テキスト ボックス 278"/>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ポイント増加していますが、これは鳥取市定員管理方針（Ｈ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）の中でも予定していた平成３０年４月１日の中核市移行（保健所開設等）により職員数が増員となったためです。今後も、方針に基づき、引き続き適正な定員の管理を行います。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147865</xdr:rowOff>
    </xdr:from>
    <xdr:to>
      <xdr:col>81</xdr:col>
      <xdr:colOff>44450</xdr:colOff>
      <xdr:row>62</xdr:row>
      <xdr:rowOff>168547</xdr:rowOff>
    </xdr:to>
    <xdr:cxnSp macro="">
      <xdr:nvCxnSpPr>
        <xdr:cNvPr id="320" name="直線コネクタ 319"/>
        <xdr:cNvCxnSpPr/>
      </xdr:nvCxnSpPr>
      <xdr:spPr>
        <a:xfrm>
          <a:off x="16179800" y="1077776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72027</xdr:rowOff>
    </xdr:from>
    <xdr:to>
      <xdr:col>77</xdr:col>
      <xdr:colOff>44450</xdr:colOff>
      <xdr:row>62</xdr:row>
      <xdr:rowOff>147865</xdr:rowOff>
    </xdr:to>
    <xdr:cxnSp macro="">
      <xdr:nvCxnSpPr>
        <xdr:cNvPr id="323" name="直線コネクタ 322"/>
        <xdr:cNvCxnSpPr/>
      </xdr:nvCxnSpPr>
      <xdr:spPr>
        <a:xfrm>
          <a:off x="15290800" y="1070192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30662</xdr:rowOff>
    </xdr:from>
    <xdr:to>
      <xdr:col>72</xdr:col>
      <xdr:colOff>203200</xdr:colOff>
      <xdr:row>62</xdr:row>
      <xdr:rowOff>72027</xdr:rowOff>
    </xdr:to>
    <xdr:cxnSp macro="">
      <xdr:nvCxnSpPr>
        <xdr:cNvPr id="326" name="直線コネクタ 325"/>
        <xdr:cNvCxnSpPr/>
      </xdr:nvCxnSpPr>
      <xdr:spPr>
        <a:xfrm>
          <a:off x="14401800" y="1066056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78922</xdr:rowOff>
    </xdr:to>
    <xdr:cxnSp macro="">
      <xdr:nvCxnSpPr>
        <xdr:cNvPr id="329" name="直線コネクタ 328"/>
        <xdr:cNvCxnSpPr/>
      </xdr:nvCxnSpPr>
      <xdr:spPr>
        <a:xfrm flipV="1">
          <a:off x="13512800" y="10660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117747</xdr:rowOff>
    </xdr:from>
    <xdr:to>
      <xdr:col>81</xdr:col>
      <xdr:colOff>95250</xdr:colOff>
      <xdr:row>63</xdr:row>
      <xdr:rowOff>47897</xdr:rowOff>
    </xdr:to>
    <xdr:sp macro="" textlink="">
      <xdr:nvSpPr>
        <xdr:cNvPr id="339" name="楕円 338"/>
        <xdr:cNvSpPr/>
      </xdr:nvSpPr>
      <xdr:spPr>
        <a:xfrm>
          <a:off x="169672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89824</xdr:rowOff>
    </xdr:from>
    <xdr:ext cx="762000" cy="259045"/>
    <xdr:sp macro="" textlink="">
      <xdr:nvSpPr>
        <xdr:cNvPr id="340" name="定員管理の状況該当値テキスト"/>
        <xdr:cNvSpPr txBox="1"/>
      </xdr:nvSpPr>
      <xdr:spPr>
        <a:xfrm>
          <a:off x="17106900" y="107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97065</xdr:rowOff>
    </xdr:from>
    <xdr:to>
      <xdr:col>77</xdr:col>
      <xdr:colOff>95250</xdr:colOff>
      <xdr:row>63</xdr:row>
      <xdr:rowOff>27215</xdr:rowOff>
    </xdr:to>
    <xdr:sp macro="" textlink="">
      <xdr:nvSpPr>
        <xdr:cNvPr id="341" name="楕円 340"/>
        <xdr:cNvSpPr/>
      </xdr:nvSpPr>
      <xdr:spPr>
        <a:xfrm>
          <a:off x="16129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11992</xdr:rowOff>
    </xdr:from>
    <xdr:ext cx="736600" cy="259045"/>
    <xdr:sp macro="" textlink="">
      <xdr:nvSpPr>
        <xdr:cNvPr id="342" name="テキスト ボックス 341"/>
        <xdr:cNvSpPr txBox="1"/>
      </xdr:nvSpPr>
      <xdr:spPr>
        <a:xfrm>
          <a:off x="15798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21227</xdr:rowOff>
    </xdr:from>
    <xdr:to>
      <xdr:col>73</xdr:col>
      <xdr:colOff>44450</xdr:colOff>
      <xdr:row>62</xdr:row>
      <xdr:rowOff>122827</xdr:rowOff>
    </xdr:to>
    <xdr:sp macro="" textlink="">
      <xdr:nvSpPr>
        <xdr:cNvPr id="343" name="楕円 342"/>
        <xdr:cNvSpPr/>
      </xdr:nvSpPr>
      <xdr:spPr>
        <a:xfrm>
          <a:off x="15240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107604</xdr:rowOff>
    </xdr:from>
    <xdr:ext cx="762000" cy="259045"/>
    <xdr:sp macro="" textlink="">
      <xdr:nvSpPr>
        <xdr:cNvPr id="344" name="テキスト ボックス 343"/>
        <xdr:cNvSpPr txBox="1"/>
      </xdr:nvSpPr>
      <xdr:spPr>
        <a:xfrm>
          <a:off x="14909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151312</xdr:rowOff>
    </xdr:from>
    <xdr:to>
      <xdr:col>68</xdr:col>
      <xdr:colOff>203200</xdr:colOff>
      <xdr:row>62</xdr:row>
      <xdr:rowOff>81462</xdr:rowOff>
    </xdr:to>
    <xdr:sp macro="" textlink="">
      <xdr:nvSpPr>
        <xdr:cNvPr id="345" name="楕円 344"/>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91639</xdr:rowOff>
    </xdr:from>
    <xdr:ext cx="762000" cy="259045"/>
    <xdr:sp macro="" textlink="">
      <xdr:nvSpPr>
        <xdr:cNvPr id="346" name="テキスト ボックス 345"/>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47" name="楕円 346"/>
        <xdr:cNvSpPr/>
      </xdr:nvSpPr>
      <xdr:spPr>
        <a:xfrm>
          <a:off x="13462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48" name="テキスト ボックス 347"/>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ますが、前年度と比較して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ポイント減少しました。戦略的な市債発行の抑制やふるさと融資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年連続の改善となっています。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今後、可燃物処理施設建設等の大型事業への負担の増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により市債発行額の増加が見込まれますが、交付税算入率が高く有利な市債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、持続可能な財政基盤の確立に努めます。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42</xdr:row>
      <xdr:rowOff>141224</xdr:rowOff>
    </xdr:to>
    <xdr:cxnSp macro="">
      <xdr:nvCxnSpPr>
        <xdr:cNvPr id="380" name="直線コネクタ 379"/>
        <xdr:cNvCxnSpPr/>
      </xdr:nvCxnSpPr>
      <xdr:spPr>
        <a:xfrm flipV="1">
          <a:off x="16179800" y="73035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42</xdr:row>
      <xdr:rowOff>160528</xdr:rowOff>
    </xdr:to>
    <xdr:cxnSp macro="">
      <xdr:nvCxnSpPr>
        <xdr:cNvPr id="383" name="直線コネクタ 382"/>
        <xdr:cNvCxnSpPr/>
      </xdr:nvCxnSpPr>
      <xdr:spPr>
        <a:xfrm flipV="1">
          <a:off x="15290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4" name="フローチャート: 判断 383"/>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5" name="テキスト ボックス 38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56642</xdr:rowOff>
    </xdr:to>
    <xdr:cxnSp macro="">
      <xdr:nvCxnSpPr>
        <xdr:cNvPr id="386" name="直線コネクタ 385"/>
        <xdr:cNvCxnSpPr/>
      </xdr:nvCxnSpPr>
      <xdr:spPr>
        <a:xfrm flipV="1">
          <a:off x="14401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87" name="フローチャート: 判断 386"/>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388" name="テキスト ボックス 387"/>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43</xdr:row>
      <xdr:rowOff>133858</xdr:rowOff>
    </xdr:to>
    <xdr:cxnSp macro="">
      <xdr:nvCxnSpPr>
        <xdr:cNvPr id="389" name="直線コネクタ 388"/>
        <xdr:cNvCxnSpPr/>
      </xdr:nvCxnSpPr>
      <xdr:spPr>
        <a:xfrm flipV="1">
          <a:off x="13512800" y="74289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99" name="楕円 398"/>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400"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1" name="楕円 400"/>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2" name="テキスト ボックス 401"/>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3" name="楕円 402"/>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4" name="テキスト ボックス 403"/>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5842</xdr:rowOff>
    </xdr:from>
    <xdr:to>
      <xdr:col>68</xdr:col>
      <xdr:colOff>203200</xdr:colOff>
      <xdr:row>43</xdr:row>
      <xdr:rowOff>107442</xdr:rowOff>
    </xdr:to>
    <xdr:sp macro="" textlink="">
      <xdr:nvSpPr>
        <xdr:cNvPr id="405" name="楕円 404"/>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92219</xdr:rowOff>
    </xdr:from>
    <xdr:ext cx="762000" cy="259045"/>
    <xdr:sp macro="" textlink="">
      <xdr:nvSpPr>
        <xdr:cNvPr id="406" name="テキスト ボックス 405"/>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7" name="楕円 406"/>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8" name="テキスト ボックス 407"/>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ますが、前年度と比較して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ポイント減少しました。新市庁舎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整備やふるさと融資等による市債発行の増により市債残高は増加しましたが、公営企業債償還のため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減少やふるさと融資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償還金などの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充当可能特定財源見込額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年連続の改善となっています。今後、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可燃物処理施設建設等の大型事業への負担の増等によ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り市債発行額の増加が見込まれますが、交付税算入率が高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市債や国県補助金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の有利な財源を活用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、行財政改革の取り組みを進めます。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135001</xdr:rowOff>
    </xdr:from>
    <xdr:to>
      <xdr:col>81</xdr:col>
      <xdr:colOff>44450</xdr:colOff>
      <xdr:row>17</xdr:row>
      <xdr:rowOff>8594</xdr:rowOff>
    </xdr:to>
    <xdr:cxnSp macro="">
      <xdr:nvCxnSpPr>
        <xdr:cNvPr id="442" name="直線コネクタ 441"/>
        <xdr:cNvCxnSpPr/>
      </xdr:nvCxnSpPr>
      <xdr:spPr>
        <a:xfrm flipV="1">
          <a:off x="16179800" y="2878201"/>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8594</xdr:rowOff>
    </xdr:from>
    <xdr:to>
      <xdr:col>77</xdr:col>
      <xdr:colOff>44450</xdr:colOff>
      <xdr:row>17</xdr:row>
      <xdr:rowOff>35941</xdr:rowOff>
    </xdr:to>
    <xdr:cxnSp macro="">
      <xdr:nvCxnSpPr>
        <xdr:cNvPr id="445" name="直線コネクタ 444"/>
        <xdr:cNvCxnSpPr/>
      </xdr:nvCxnSpPr>
      <xdr:spPr>
        <a:xfrm flipV="1">
          <a:off x="15290800" y="292324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160867</xdr:rowOff>
    </xdr:from>
    <xdr:to>
      <xdr:col>77</xdr:col>
      <xdr:colOff>95250</xdr:colOff>
      <xdr:row>15</xdr:row>
      <xdr:rowOff>91017</xdr:rowOff>
    </xdr:to>
    <xdr:sp macro="" textlink="">
      <xdr:nvSpPr>
        <xdr:cNvPr id="446" name="フローチャート: 判断 445"/>
        <xdr:cNvSpPr/>
      </xdr:nvSpPr>
      <xdr:spPr>
        <a:xfrm>
          <a:off x="16129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101194</xdr:rowOff>
    </xdr:from>
    <xdr:ext cx="736600" cy="259045"/>
    <xdr:sp macro="" textlink="">
      <xdr:nvSpPr>
        <xdr:cNvPr id="447" name="テキスト ボックス 446"/>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17</xdr:row>
      <xdr:rowOff>86614</xdr:rowOff>
    </xdr:to>
    <xdr:cxnSp macro="">
      <xdr:nvCxnSpPr>
        <xdr:cNvPr id="448" name="直線コネクタ 447"/>
        <xdr:cNvCxnSpPr/>
      </xdr:nvCxnSpPr>
      <xdr:spPr>
        <a:xfrm flipV="1">
          <a:off x="14401800" y="295059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168910</xdr:rowOff>
    </xdr:from>
    <xdr:to>
      <xdr:col>73</xdr:col>
      <xdr:colOff>44450</xdr:colOff>
      <xdr:row>15</xdr:row>
      <xdr:rowOff>99060</xdr:rowOff>
    </xdr:to>
    <xdr:sp macro="" textlink="">
      <xdr:nvSpPr>
        <xdr:cNvPr id="449" name="フローチャート: 判断 448"/>
        <xdr:cNvSpPr/>
      </xdr:nvSpPr>
      <xdr:spPr>
        <a:xfrm>
          <a:off x="15240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50" name="テキスト ボックス 449"/>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86614</xdr:rowOff>
    </xdr:from>
    <xdr:to>
      <xdr:col>68</xdr:col>
      <xdr:colOff>152400</xdr:colOff>
      <xdr:row>17</xdr:row>
      <xdr:rowOff>158200</xdr:rowOff>
    </xdr:to>
    <xdr:cxnSp macro="">
      <xdr:nvCxnSpPr>
        <xdr:cNvPr id="451" name="直線コネクタ 450"/>
        <xdr:cNvCxnSpPr/>
      </xdr:nvCxnSpPr>
      <xdr:spPr>
        <a:xfrm flipV="1">
          <a:off x="13512800" y="300126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3" name="テキスト ボックス 452"/>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55" name="テキスト ボックス 454"/>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84201</xdr:rowOff>
    </xdr:from>
    <xdr:to>
      <xdr:col>81</xdr:col>
      <xdr:colOff>95250</xdr:colOff>
      <xdr:row>17</xdr:row>
      <xdr:rowOff>14351</xdr:rowOff>
    </xdr:to>
    <xdr:sp macro="" textlink="">
      <xdr:nvSpPr>
        <xdr:cNvPr id="461" name="楕円 460"/>
        <xdr:cNvSpPr/>
      </xdr:nvSpPr>
      <xdr:spPr>
        <a:xfrm>
          <a:off x="169672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56278</xdr:rowOff>
    </xdr:from>
    <xdr:ext cx="762000" cy="259045"/>
    <xdr:sp macro="" textlink="">
      <xdr:nvSpPr>
        <xdr:cNvPr id="462" name="将来負担の状況該当値テキスト"/>
        <xdr:cNvSpPr txBox="1"/>
      </xdr:nvSpPr>
      <xdr:spPr>
        <a:xfrm>
          <a:off x="17106900" y="279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129244</xdr:rowOff>
    </xdr:from>
    <xdr:to>
      <xdr:col>77</xdr:col>
      <xdr:colOff>95250</xdr:colOff>
      <xdr:row>17</xdr:row>
      <xdr:rowOff>59394</xdr:rowOff>
    </xdr:to>
    <xdr:sp macro="" textlink="">
      <xdr:nvSpPr>
        <xdr:cNvPr id="463" name="楕円 462"/>
        <xdr:cNvSpPr/>
      </xdr:nvSpPr>
      <xdr:spPr>
        <a:xfrm>
          <a:off x="16129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44171</xdr:rowOff>
    </xdr:from>
    <xdr:ext cx="736600" cy="259045"/>
    <xdr:sp macro="" textlink="">
      <xdr:nvSpPr>
        <xdr:cNvPr id="464" name="テキスト ボックス 463"/>
        <xdr:cNvSpPr txBox="1"/>
      </xdr:nvSpPr>
      <xdr:spPr>
        <a:xfrm>
          <a:off x="15798800" y="295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65" name="楕円 464"/>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66" name="テキスト ボックス 465"/>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35814</xdr:rowOff>
    </xdr:from>
    <xdr:to>
      <xdr:col>68</xdr:col>
      <xdr:colOff>203200</xdr:colOff>
      <xdr:row>17</xdr:row>
      <xdr:rowOff>137414</xdr:rowOff>
    </xdr:to>
    <xdr:sp macro="" textlink="">
      <xdr:nvSpPr>
        <xdr:cNvPr id="467" name="楕円 466"/>
        <xdr:cNvSpPr/>
      </xdr:nvSpPr>
      <xdr:spPr>
        <a:xfrm>
          <a:off x="14351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122191</xdr:rowOff>
    </xdr:from>
    <xdr:ext cx="762000" cy="259045"/>
    <xdr:sp macro="" textlink="">
      <xdr:nvSpPr>
        <xdr:cNvPr id="468" name="テキスト ボックス 467"/>
        <xdr:cNvSpPr txBox="1"/>
      </xdr:nvSpPr>
      <xdr:spPr>
        <a:xfrm>
          <a:off x="14020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107400</xdr:rowOff>
    </xdr:from>
    <xdr:to>
      <xdr:col>64</xdr:col>
      <xdr:colOff>152400</xdr:colOff>
      <xdr:row>18</xdr:row>
      <xdr:rowOff>37550</xdr:rowOff>
    </xdr:to>
    <xdr:sp macro="" textlink="">
      <xdr:nvSpPr>
        <xdr:cNvPr id="469" name="楕円 468"/>
        <xdr:cNvSpPr/>
      </xdr:nvSpPr>
      <xdr:spPr>
        <a:xfrm>
          <a:off x="13462000" y="3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22327</xdr:rowOff>
    </xdr:from>
    <xdr:ext cx="762000" cy="259045"/>
    <xdr:sp macro="" textlink="">
      <xdr:nvSpPr>
        <xdr:cNvPr id="470" name="テキスト ボックス 469"/>
        <xdr:cNvSpPr txBox="1"/>
      </xdr:nvSpPr>
      <xdr:spPr>
        <a:xfrm>
          <a:off x="13131800" y="310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188,286
186,864
765.31
100,818,251
98,272,345
2,197,958
50,821,675
104,981,447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中核市への移行に伴う職員配置及び退職手当の増等により、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人件費は前年度に比べ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ことにより前年度と比較し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ポイント増加していますが、依然として類似団体の平均値を下回る水準で推移しています。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適正な定員管理を行い、人件費の抑制に努めます。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107950</xdr:rowOff>
    </xdr:to>
    <xdr:cxnSp macro="">
      <xdr:nvCxnSpPr>
        <xdr:cNvPr id="66" name="直線コネクタ 65"/>
        <xdr:cNvCxnSpPr/>
      </xdr:nvCxnSpPr>
      <xdr:spPr>
        <a:xfrm>
          <a:off x="3987800" y="6017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77470</xdr:rowOff>
    </xdr:to>
    <xdr:cxnSp macro="">
      <xdr:nvCxnSpPr>
        <xdr:cNvPr id="69" name="直線コネクタ 68"/>
        <xdr:cNvCxnSpPr/>
      </xdr:nvCxnSpPr>
      <xdr:spPr>
        <a:xfrm flipV="1">
          <a:off x="3098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77470</xdr:rowOff>
    </xdr:to>
    <xdr:cxnSp macro="">
      <xdr:nvCxnSpPr>
        <xdr:cNvPr id="72" name="直線コネクタ 71"/>
        <xdr:cNvCxnSpPr/>
      </xdr:nvCxnSpPr>
      <xdr:spPr>
        <a:xfrm>
          <a:off x="2209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8890</xdr:rowOff>
    </xdr:to>
    <xdr:cxnSp macro="">
      <xdr:nvCxnSpPr>
        <xdr:cNvPr id="75" name="直線コネクタ 74"/>
        <xdr:cNvCxnSpPr/>
      </xdr:nvCxnSpPr>
      <xdr:spPr>
        <a:xfrm flipV="1">
          <a:off x="1320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ますが、前年度と比較して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ポイント増加しました。これは、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中核市移行に伴う新たな事務の増加及び学校給食費・補助教材費の公会計化等に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経費の増加が見込まれますが、経常経費の抑制に努めます。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25400</xdr:rowOff>
    </xdr:to>
    <xdr:cxnSp macro="">
      <xdr:nvCxnSpPr>
        <xdr:cNvPr id="127" name="直線コネクタ 126"/>
        <xdr:cNvCxnSpPr/>
      </xdr:nvCxnSpPr>
      <xdr:spPr>
        <a:xfrm>
          <a:off x="15671800" y="238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133350</xdr:rowOff>
    </xdr:from>
    <xdr:to>
      <xdr:col>78</xdr:col>
      <xdr:colOff>69850</xdr:colOff>
      <xdr:row>13</xdr:row>
      <xdr:rowOff>158750</xdr:rowOff>
    </xdr:to>
    <xdr:cxnSp macro="">
      <xdr:nvCxnSpPr>
        <xdr:cNvPr id="130" name="直線コネクタ 129"/>
        <xdr:cNvCxnSpPr/>
      </xdr:nvCxnSpPr>
      <xdr:spPr>
        <a:xfrm>
          <a:off x="14782800" y="236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88900</xdr:rowOff>
    </xdr:to>
    <xdr:sp macro="" textlink="">
      <xdr:nvSpPr>
        <xdr:cNvPr id="131" name="フローチャート: 判断 130"/>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57150</xdr:rowOff>
    </xdr:from>
    <xdr:to>
      <xdr:col>73</xdr:col>
      <xdr:colOff>180975</xdr:colOff>
      <xdr:row>13</xdr:row>
      <xdr:rowOff>133350</xdr:rowOff>
    </xdr:to>
    <xdr:cxnSp macro="">
      <xdr:nvCxnSpPr>
        <xdr:cNvPr id="133" name="直線コネクタ 132"/>
        <xdr:cNvCxnSpPr/>
      </xdr:nvCxnSpPr>
      <xdr:spPr>
        <a:xfrm>
          <a:off x="13893800" y="228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57150</xdr:rowOff>
    </xdr:from>
    <xdr:to>
      <xdr:col>69</xdr:col>
      <xdr:colOff>92075</xdr:colOff>
      <xdr:row>13</xdr:row>
      <xdr:rowOff>82550</xdr:rowOff>
    </xdr:to>
    <xdr:cxnSp macro="">
      <xdr:nvCxnSpPr>
        <xdr:cNvPr id="136" name="直線コネクタ 135"/>
        <xdr:cNvCxnSpPr/>
      </xdr:nvCxnSpPr>
      <xdr:spPr>
        <a:xfrm flipV="1">
          <a:off x="13004800" y="228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146050</xdr:rowOff>
    </xdr:from>
    <xdr:to>
      <xdr:col>82</xdr:col>
      <xdr:colOff>158750</xdr:colOff>
      <xdr:row>14</xdr:row>
      <xdr:rowOff>76200</xdr:rowOff>
    </xdr:to>
    <xdr:sp macro="" textlink="">
      <xdr:nvSpPr>
        <xdr:cNvPr id="146" name="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6350</xdr:rowOff>
    </xdr:from>
    <xdr:to>
      <xdr:col>69</xdr:col>
      <xdr:colOff>142875</xdr:colOff>
      <xdr:row>13</xdr:row>
      <xdr:rowOff>107950</xdr:rowOff>
    </xdr:to>
    <xdr:sp macro="" textlink="">
      <xdr:nvSpPr>
        <xdr:cNvPr id="152" name="楕円 151"/>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118127</xdr:rowOff>
    </xdr:from>
    <xdr:ext cx="762000" cy="259045"/>
    <xdr:sp macro="" textlink="">
      <xdr:nvSpPr>
        <xdr:cNvPr id="153" name="テキスト ボックス 152"/>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31750</xdr:rowOff>
    </xdr:from>
    <xdr:to>
      <xdr:col>65</xdr:col>
      <xdr:colOff>53975</xdr:colOff>
      <xdr:row>13</xdr:row>
      <xdr:rowOff>133350</xdr:rowOff>
    </xdr:to>
    <xdr:sp macro="" textlink="">
      <xdr:nvSpPr>
        <xdr:cNvPr id="154" name="楕円 153"/>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143527</xdr:rowOff>
    </xdr:from>
    <xdr:ext cx="762000" cy="259045"/>
    <xdr:sp macro="" textlink="">
      <xdr:nvSpPr>
        <xdr:cNvPr id="155" name="テキスト ボックス 154"/>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ポイント下回っており、前年度と比較しても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ポイント減少しました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私立保育園運営費や障がい福祉サービス費は施設や利用者の増により引き続き増加していますが、景気回復基調による生活保護費受給の減少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53</xdr:row>
      <xdr:rowOff>158750</xdr:rowOff>
    </xdr:to>
    <xdr:cxnSp macro="">
      <xdr:nvCxnSpPr>
        <xdr:cNvPr id="188" name="直線コネクタ 187"/>
        <xdr:cNvCxnSpPr/>
      </xdr:nvCxnSpPr>
      <xdr:spPr>
        <a:xfrm flipV="1">
          <a:off x="3987800" y="922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0</xdr:rowOff>
    </xdr:to>
    <xdr:cxnSp macro="">
      <xdr:nvCxnSpPr>
        <xdr:cNvPr id="191" name="直線コネクタ 190"/>
        <xdr:cNvCxnSpPr/>
      </xdr:nvCxnSpPr>
      <xdr:spPr>
        <a:xfrm flipV="1">
          <a:off x="3098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3" name="テキスト ボックス 192"/>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0</xdr:rowOff>
    </xdr:to>
    <xdr:cxnSp macro="">
      <xdr:nvCxnSpPr>
        <xdr:cNvPr id="194" name="直線コネクタ 193"/>
        <xdr:cNvCxnSpPr/>
      </xdr:nvCxnSpPr>
      <xdr:spPr>
        <a:xfrm>
          <a:off x="2209800" y="915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69850</xdr:rowOff>
    </xdr:to>
    <xdr:cxnSp macro="">
      <xdr:nvCxnSpPr>
        <xdr:cNvPr id="197" name="直線コネクタ 196"/>
        <xdr:cNvCxnSpPr/>
      </xdr:nvCxnSpPr>
      <xdr:spPr>
        <a:xfrm>
          <a:off x="1320800" y="909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7" name="楕円 206"/>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9" name="楕円 208"/>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10" name="テキスト ボックス 209"/>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1" name="楕円 210"/>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2" name="テキスト ボックス 211"/>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127000</xdr:rowOff>
    </xdr:from>
    <xdr:to>
      <xdr:col>6</xdr:col>
      <xdr:colOff>171450</xdr:colOff>
      <xdr:row>53</xdr:row>
      <xdr:rowOff>57150</xdr:rowOff>
    </xdr:to>
    <xdr:sp macro="" textlink="">
      <xdr:nvSpPr>
        <xdr:cNvPr id="215" name="楕円 214"/>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67327</xdr:rowOff>
    </xdr:from>
    <xdr:ext cx="762000" cy="259045"/>
    <xdr:sp macro="" textlink="">
      <xdr:nvSpPr>
        <xdr:cNvPr id="216" name="テキスト ボックス 215"/>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除雪費の減等に伴う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の減等によるものです。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138430</xdr:rowOff>
    </xdr:to>
    <xdr:cxnSp macro="">
      <xdr:nvCxnSpPr>
        <xdr:cNvPr id="249" name="直線コネクタ 248"/>
        <xdr:cNvCxnSpPr/>
      </xdr:nvCxnSpPr>
      <xdr:spPr>
        <a:xfrm flipV="1">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138430</xdr:rowOff>
    </xdr:to>
    <xdr:cxnSp macro="">
      <xdr:nvCxnSpPr>
        <xdr:cNvPr id="252" name="直線コネクタ 251"/>
        <xdr:cNvCxnSpPr/>
      </xdr:nvCxnSpPr>
      <xdr:spPr>
        <a:xfrm>
          <a:off x="14782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54" name="テキスト ボックス 253"/>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138430</xdr:rowOff>
    </xdr:to>
    <xdr:cxnSp macro="">
      <xdr:nvCxnSpPr>
        <xdr:cNvPr id="255" name="直線コネクタ 254"/>
        <xdr:cNvCxnSpPr/>
      </xdr:nvCxnSpPr>
      <xdr:spPr>
        <a:xfrm>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7" name="テキスト ボックス 256"/>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115570</xdr:rowOff>
    </xdr:to>
    <xdr:cxnSp macro="">
      <xdr:nvCxnSpPr>
        <xdr:cNvPr id="258" name="直線コネクタ 257"/>
        <xdr:cNvCxnSpPr/>
      </xdr:nvCxnSpPr>
      <xdr:spPr>
        <a:xfrm flipV="1">
          <a:off x="13004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0" name="テキスト ボックス 259"/>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2" name="テキスト ボックス 26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6" name="楕円 275"/>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7" name="テキスト ボックス 276"/>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しました。これは、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中核市移行に伴い軽費老人ホーム運営補助などの新たな事務が増加したこと等によるものです。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公平性・透明性の確保に努め、実績報告の精査及び支出効果の検証を行い、必要に応じて見直しを行っています。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139700</xdr:rowOff>
    </xdr:from>
    <xdr:to>
      <xdr:col>82</xdr:col>
      <xdr:colOff>107950</xdr:colOff>
      <xdr:row>41</xdr:row>
      <xdr:rowOff>95250</xdr:rowOff>
    </xdr:to>
    <xdr:cxnSp macro="">
      <xdr:nvCxnSpPr>
        <xdr:cNvPr id="310" name="直線コネクタ 309"/>
        <xdr:cNvCxnSpPr/>
      </xdr:nvCxnSpPr>
      <xdr:spPr>
        <a:xfrm>
          <a:off x="15671800" y="6997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139700</xdr:rowOff>
    </xdr:from>
    <xdr:to>
      <xdr:col>78</xdr:col>
      <xdr:colOff>69850</xdr:colOff>
      <xdr:row>40</xdr:row>
      <xdr:rowOff>165100</xdr:rowOff>
    </xdr:to>
    <xdr:cxnSp macro="">
      <xdr:nvCxnSpPr>
        <xdr:cNvPr id="313" name="直線コネクタ 312"/>
        <xdr:cNvCxnSpPr/>
      </xdr:nvCxnSpPr>
      <xdr:spPr>
        <a:xfrm flipV="1">
          <a:off x="14782800" y="699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152400</xdr:rowOff>
    </xdr:from>
    <xdr:to>
      <xdr:col>73</xdr:col>
      <xdr:colOff>180975</xdr:colOff>
      <xdr:row>40</xdr:row>
      <xdr:rowOff>165100</xdr:rowOff>
    </xdr:to>
    <xdr:cxnSp macro="">
      <xdr:nvCxnSpPr>
        <xdr:cNvPr id="316" name="直線コネクタ 315"/>
        <xdr:cNvCxnSpPr/>
      </xdr:nvCxnSpPr>
      <xdr:spPr>
        <a:xfrm>
          <a:off x="13893800" y="701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7" name="フローチャート: 判断 316"/>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18" name="テキスト ボックス 317"/>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76200</xdr:rowOff>
    </xdr:from>
    <xdr:to>
      <xdr:col>69</xdr:col>
      <xdr:colOff>92075</xdr:colOff>
      <xdr:row>40</xdr:row>
      <xdr:rowOff>152400</xdr:rowOff>
    </xdr:to>
    <xdr:cxnSp macro="">
      <xdr:nvCxnSpPr>
        <xdr:cNvPr id="319" name="直線コネクタ 318"/>
        <xdr:cNvCxnSpPr/>
      </xdr:nvCxnSpPr>
      <xdr:spPr>
        <a:xfrm>
          <a:off x="13004800" y="693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1" name="テキスト ボックス 320"/>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41927</xdr:rowOff>
    </xdr:from>
    <xdr:ext cx="762000" cy="259045"/>
    <xdr:sp macro="" textlink="">
      <xdr:nvSpPr>
        <xdr:cNvPr id="323" name="テキスト ボックス 322"/>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44450</xdr:rowOff>
    </xdr:from>
    <xdr:to>
      <xdr:col>82</xdr:col>
      <xdr:colOff>158750</xdr:colOff>
      <xdr:row>41</xdr:row>
      <xdr:rowOff>146050</xdr:rowOff>
    </xdr:to>
    <xdr:sp macro="" textlink="">
      <xdr:nvSpPr>
        <xdr:cNvPr id="329" name="楕円 328"/>
        <xdr:cNvSpPr/>
      </xdr:nvSpPr>
      <xdr:spPr>
        <a:xfrm>
          <a:off x="16459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124477</xdr:rowOff>
    </xdr:from>
    <xdr:ext cx="762000" cy="259045"/>
    <xdr:sp macro="" textlink="">
      <xdr:nvSpPr>
        <xdr:cNvPr id="330" name="補助費等該当値テキスト"/>
        <xdr:cNvSpPr txBox="1"/>
      </xdr:nvSpPr>
      <xdr:spPr>
        <a:xfrm>
          <a:off x="16598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88900</xdr:rowOff>
    </xdr:from>
    <xdr:to>
      <xdr:col>78</xdr:col>
      <xdr:colOff>120650</xdr:colOff>
      <xdr:row>41</xdr:row>
      <xdr:rowOff>19050</xdr:rowOff>
    </xdr:to>
    <xdr:sp macro="" textlink="">
      <xdr:nvSpPr>
        <xdr:cNvPr id="331" name="楕円 330"/>
        <xdr:cNvSpPr/>
      </xdr:nvSpPr>
      <xdr:spPr>
        <a:xfrm>
          <a:off x="15621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3827</xdr:rowOff>
    </xdr:from>
    <xdr:ext cx="736600" cy="259045"/>
    <xdr:sp macro="" textlink="">
      <xdr:nvSpPr>
        <xdr:cNvPr id="332" name="テキスト ボックス 331"/>
        <xdr:cNvSpPr txBox="1"/>
      </xdr:nvSpPr>
      <xdr:spPr>
        <a:xfrm>
          <a:off x="15290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3" name="楕円 332"/>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4" name="テキスト ボックス 333"/>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101600</xdr:rowOff>
    </xdr:from>
    <xdr:to>
      <xdr:col>69</xdr:col>
      <xdr:colOff>142875</xdr:colOff>
      <xdr:row>41</xdr:row>
      <xdr:rowOff>31750</xdr:rowOff>
    </xdr:to>
    <xdr:sp macro="" textlink="">
      <xdr:nvSpPr>
        <xdr:cNvPr id="335" name="楕円 334"/>
        <xdr:cNvSpPr/>
      </xdr:nvSpPr>
      <xdr:spPr>
        <a:xfrm>
          <a:off x="13843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16527</xdr:rowOff>
    </xdr:from>
    <xdr:ext cx="762000" cy="259045"/>
    <xdr:sp macro="" textlink="">
      <xdr:nvSpPr>
        <xdr:cNvPr id="336" name="テキスト ボックス 335"/>
        <xdr:cNvSpPr txBox="1"/>
      </xdr:nvSpPr>
      <xdr:spPr>
        <a:xfrm>
          <a:off x="13512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25400</xdr:rowOff>
    </xdr:from>
    <xdr:to>
      <xdr:col>65</xdr:col>
      <xdr:colOff>53975</xdr:colOff>
      <xdr:row>40</xdr:row>
      <xdr:rowOff>127000</xdr:rowOff>
    </xdr:to>
    <xdr:sp macro="" textlink="">
      <xdr:nvSpPr>
        <xdr:cNvPr id="337" name="楕円 336"/>
        <xdr:cNvSpPr/>
      </xdr:nvSpPr>
      <xdr:spPr>
        <a:xfrm>
          <a:off x="12954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111777</xdr:rowOff>
    </xdr:from>
    <xdr:ext cx="762000" cy="259045"/>
    <xdr:sp macro="" textlink="">
      <xdr:nvSpPr>
        <xdr:cNvPr id="338" name="テキスト ボックス 337"/>
        <xdr:cNvSpPr txBox="1"/>
      </xdr:nvSpPr>
      <xdr:spPr>
        <a:xfrm>
          <a:off x="12623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ますが、前年度と比較して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ポイント減少しました。これは、償還中の市債の利率見直しによる利子償還額の減少などによるものです。今後、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可燃物処理施設建設等の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への負担の増等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により市債発行額の増加が見込まれますが、後世への負担を少しでも軽減できるよう、徹底した行財政改革の取り組みなどを行い、財政の健全化に努めます。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142239</xdr:rowOff>
    </xdr:to>
    <xdr:cxnSp macro="">
      <xdr:nvCxnSpPr>
        <xdr:cNvPr id="371" name="直線コネクタ 370"/>
        <xdr:cNvCxnSpPr/>
      </xdr:nvCxnSpPr>
      <xdr:spPr>
        <a:xfrm flipV="1">
          <a:off x="3987800" y="134467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1270</xdr:rowOff>
    </xdr:to>
    <xdr:cxnSp macro="">
      <xdr:nvCxnSpPr>
        <xdr:cNvPr id="374" name="直線コネクタ 373"/>
        <xdr:cNvCxnSpPr/>
      </xdr:nvCxnSpPr>
      <xdr:spPr>
        <a:xfrm flipV="1">
          <a:off x="3098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5" name="フローチャート: 判断 374"/>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6" name="テキスト ボックス 37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24130</xdr:rowOff>
    </xdr:to>
    <xdr:cxnSp macro="">
      <xdr:nvCxnSpPr>
        <xdr:cNvPr id="377" name="直線コネクタ 376"/>
        <xdr:cNvCxnSpPr/>
      </xdr:nvCxnSpPr>
      <xdr:spPr>
        <a:xfrm flipV="1">
          <a:off x="2209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78" name="フローチャート: 判断 37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79" name="テキスト ボックス 378"/>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130811</xdr:rowOff>
    </xdr:to>
    <xdr:cxnSp macro="">
      <xdr:nvCxnSpPr>
        <xdr:cNvPr id="380" name="直線コネクタ 379"/>
        <xdr:cNvCxnSpPr/>
      </xdr:nvCxnSpPr>
      <xdr:spPr>
        <a:xfrm flipV="1">
          <a:off x="1320800" y="13568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4" name="テキスト ボックス 38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0" name="楕円 389"/>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1"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2" name="楕円 391"/>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3" name="テキスト ボックス 392"/>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4" name="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6" name="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80011</xdr:rowOff>
    </xdr:from>
    <xdr:to>
      <xdr:col>6</xdr:col>
      <xdr:colOff>171450</xdr:colOff>
      <xdr:row>80</xdr:row>
      <xdr:rowOff>10161</xdr:rowOff>
    </xdr:to>
    <xdr:sp macro="" textlink="">
      <xdr:nvSpPr>
        <xdr:cNvPr id="398" name="楕円 397"/>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166388</xdr:rowOff>
    </xdr:from>
    <xdr:ext cx="762000" cy="259045"/>
    <xdr:sp macro="" textlink="">
      <xdr:nvSpPr>
        <xdr:cNvPr id="399" name="テキスト ボックス 398"/>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増加しましたが、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類似団体、全国平均ともに下回っており、平成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年度以降低い率を維持しています。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35561</xdr:rowOff>
    </xdr:to>
    <xdr:cxnSp macro="">
      <xdr:nvCxnSpPr>
        <xdr:cNvPr id="430" name="直線コネクタ 429"/>
        <xdr:cNvCxnSpPr/>
      </xdr:nvCxnSpPr>
      <xdr:spPr>
        <a:xfrm>
          <a:off x="15671800" y="129697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152146</xdr:rowOff>
    </xdr:to>
    <xdr:cxnSp macro="">
      <xdr:nvCxnSpPr>
        <xdr:cNvPr id="433" name="直線コネクタ 432"/>
        <xdr:cNvCxnSpPr/>
      </xdr:nvCxnSpPr>
      <xdr:spPr>
        <a:xfrm flipV="1">
          <a:off x="14782800" y="12969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4" name="フローチャート: 判断 433"/>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35" name="テキスト ボックス 434"/>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xdr:rowOff>
    </xdr:from>
    <xdr:to>
      <xdr:col>73</xdr:col>
      <xdr:colOff>180975</xdr:colOff>
      <xdr:row>75</xdr:row>
      <xdr:rowOff>152146</xdr:rowOff>
    </xdr:to>
    <xdr:cxnSp macro="">
      <xdr:nvCxnSpPr>
        <xdr:cNvPr id="436" name="直線コネクタ 435"/>
        <xdr:cNvCxnSpPr/>
      </xdr:nvCxnSpPr>
      <xdr:spPr>
        <a:xfrm>
          <a:off x="13893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7" name="フローチャート: 判断 43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38" name="テキスト ボックス 43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5842</xdr:rowOff>
    </xdr:to>
    <xdr:cxnSp macro="">
      <xdr:nvCxnSpPr>
        <xdr:cNvPr id="439" name="直線コネクタ 438"/>
        <xdr:cNvCxnSpPr/>
      </xdr:nvCxnSpPr>
      <xdr:spPr>
        <a:xfrm>
          <a:off x="13004800" y="12846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1" name="テキスト ボックス 44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9" name="楕円 448"/>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0"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1" name="楕円 450"/>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2" name="テキスト ボックス 451"/>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3" name="楕円 452"/>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4" name="テキスト ボックス 453"/>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126492</xdr:rowOff>
    </xdr:from>
    <xdr:to>
      <xdr:col>69</xdr:col>
      <xdr:colOff>142875</xdr:colOff>
      <xdr:row>75</xdr:row>
      <xdr:rowOff>56642</xdr:rowOff>
    </xdr:to>
    <xdr:sp macro="" textlink="">
      <xdr:nvSpPr>
        <xdr:cNvPr id="455" name="楕円 454"/>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66819</xdr:rowOff>
    </xdr:from>
    <xdr:ext cx="762000" cy="259045"/>
    <xdr:sp macro="" textlink="">
      <xdr:nvSpPr>
        <xdr:cNvPr id="456" name="テキスト ボックス 455"/>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7" name="楕円 456"/>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8" name="テキスト ボックス 457"/>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25029</xdr:rowOff>
    </xdr:from>
    <xdr:to>
      <xdr:col>29</xdr:col>
      <xdr:colOff>127000</xdr:colOff>
      <xdr:row>13</xdr:row>
      <xdr:rowOff>116424</xdr:rowOff>
    </xdr:to>
    <xdr:cxnSp macro="">
      <xdr:nvCxnSpPr>
        <xdr:cNvPr id="48" name="直線コネクタ 47"/>
        <xdr:cNvCxnSpPr/>
      </xdr:nvCxnSpPr>
      <xdr:spPr bwMode="auto">
        <a:xfrm flipV="1">
          <a:off x="5003800" y="2301504"/>
          <a:ext cx="6477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116424</xdr:rowOff>
    </xdr:from>
    <xdr:to>
      <xdr:col>26</xdr:col>
      <xdr:colOff>50800</xdr:colOff>
      <xdr:row>14</xdr:row>
      <xdr:rowOff>17623</xdr:rowOff>
    </xdr:to>
    <xdr:cxnSp macro="">
      <xdr:nvCxnSpPr>
        <xdr:cNvPr id="51" name="直線コネクタ 50"/>
        <xdr:cNvCxnSpPr/>
      </xdr:nvCxnSpPr>
      <xdr:spPr bwMode="auto">
        <a:xfrm flipV="1">
          <a:off x="4305300" y="2392899"/>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62835</xdr:rowOff>
    </xdr:from>
    <xdr:to>
      <xdr:col>26</xdr:col>
      <xdr:colOff>101600</xdr:colOff>
      <xdr:row>16</xdr:row>
      <xdr:rowOff>164435</xdr:rowOff>
    </xdr:to>
    <xdr:sp macro="" textlink="">
      <xdr:nvSpPr>
        <xdr:cNvPr id="52" name="フローチャート: 判断 51"/>
        <xdr:cNvSpPr/>
      </xdr:nvSpPr>
      <xdr:spPr bwMode="auto">
        <a:xfrm>
          <a:off x="4953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149212</xdr:rowOff>
    </xdr:from>
    <xdr:ext cx="736600" cy="259045"/>
    <xdr:sp macro="" textlink="">
      <xdr:nvSpPr>
        <xdr:cNvPr id="53" name="テキスト ボックス 52"/>
        <xdr:cNvSpPr txBox="1"/>
      </xdr:nvSpPr>
      <xdr:spPr>
        <a:xfrm>
          <a:off x="4622800" y="294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477</xdr:rowOff>
    </xdr:from>
    <xdr:to>
      <xdr:col>22</xdr:col>
      <xdr:colOff>114300</xdr:colOff>
      <xdr:row>14</xdr:row>
      <xdr:rowOff>17623</xdr:rowOff>
    </xdr:to>
    <xdr:cxnSp macro="">
      <xdr:nvCxnSpPr>
        <xdr:cNvPr id="54" name="直線コネクタ 53"/>
        <xdr:cNvCxnSpPr/>
      </xdr:nvCxnSpPr>
      <xdr:spPr bwMode="auto">
        <a:xfrm>
          <a:off x="3606800" y="2448402"/>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103205</xdr:rowOff>
    </xdr:from>
    <xdr:to>
      <xdr:col>22</xdr:col>
      <xdr:colOff>165100</xdr:colOff>
      <xdr:row>17</xdr:row>
      <xdr:rowOff>33355</xdr:rowOff>
    </xdr:to>
    <xdr:sp macro="" textlink="">
      <xdr:nvSpPr>
        <xdr:cNvPr id="55" name="フローチャート: 判断 54"/>
        <xdr:cNvSpPr/>
      </xdr:nvSpPr>
      <xdr:spPr bwMode="auto">
        <a:xfrm>
          <a:off x="4254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18132</xdr:rowOff>
    </xdr:from>
    <xdr:ext cx="762000" cy="259045"/>
    <xdr:sp macro="" textlink="">
      <xdr:nvSpPr>
        <xdr:cNvPr id="56" name="テキスト ボックス 55"/>
        <xdr:cNvSpPr txBox="1"/>
      </xdr:nvSpPr>
      <xdr:spPr>
        <a:xfrm>
          <a:off x="3924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477</xdr:rowOff>
    </xdr:from>
    <xdr:to>
      <xdr:col>18</xdr:col>
      <xdr:colOff>177800</xdr:colOff>
      <xdr:row>14</xdr:row>
      <xdr:rowOff>56256</xdr:rowOff>
    </xdr:to>
    <xdr:cxnSp macro="">
      <xdr:nvCxnSpPr>
        <xdr:cNvPr id="57" name="直線コネクタ 56"/>
        <xdr:cNvCxnSpPr/>
      </xdr:nvCxnSpPr>
      <xdr:spPr bwMode="auto">
        <a:xfrm flipV="1">
          <a:off x="2908300" y="2448402"/>
          <a:ext cx="698500" cy="5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145679</xdr:rowOff>
    </xdr:from>
    <xdr:to>
      <xdr:col>29</xdr:col>
      <xdr:colOff>177800</xdr:colOff>
      <xdr:row>13</xdr:row>
      <xdr:rowOff>75829</xdr:rowOff>
    </xdr:to>
    <xdr:sp macro="" textlink="">
      <xdr:nvSpPr>
        <xdr:cNvPr id="67" name="楕円 66"/>
        <xdr:cNvSpPr/>
      </xdr:nvSpPr>
      <xdr:spPr bwMode="auto">
        <a:xfrm>
          <a:off x="5600700" y="22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162206</xdr:rowOff>
    </xdr:from>
    <xdr:ext cx="762000" cy="259045"/>
    <xdr:sp macro="" textlink="">
      <xdr:nvSpPr>
        <xdr:cNvPr id="68" name="人口1人当たり決算額の推移該当値テキスト130"/>
        <xdr:cNvSpPr txBox="1"/>
      </xdr:nvSpPr>
      <xdr:spPr>
        <a:xfrm>
          <a:off x="5740400" y="20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65624</xdr:rowOff>
    </xdr:from>
    <xdr:to>
      <xdr:col>26</xdr:col>
      <xdr:colOff>101600</xdr:colOff>
      <xdr:row>13</xdr:row>
      <xdr:rowOff>167224</xdr:rowOff>
    </xdr:to>
    <xdr:sp macro="" textlink="">
      <xdr:nvSpPr>
        <xdr:cNvPr id="69" name="楕円 68"/>
        <xdr:cNvSpPr/>
      </xdr:nvSpPr>
      <xdr:spPr bwMode="auto">
        <a:xfrm>
          <a:off x="4953000" y="23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5951</xdr:rowOff>
    </xdr:from>
    <xdr:ext cx="736600" cy="259045"/>
    <xdr:sp macro="" textlink="">
      <xdr:nvSpPr>
        <xdr:cNvPr id="70" name="テキスト ボックス 69"/>
        <xdr:cNvSpPr txBox="1"/>
      </xdr:nvSpPr>
      <xdr:spPr>
        <a:xfrm>
          <a:off x="4622800" y="211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138273</xdr:rowOff>
    </xdr:from>
    <xdr:to>
      <xdr:col>22</xdr:col>
      <xdr:colOff>165100</xdr:colOff>
      <xdr:row>14</xdr:row>
      <xdr:rowOff>68423</xdr:rowOff>
    </xdr:to>
    <xdr:sp macro="" textlink="">
      <xdr:nvSpPr>
        <xdr:cNvPr id="71" name="楕円 70"/>
        <xdr:cNvSpPr/>
      </xdr:nvSpPr>
      <xdr:spPr bwMode="auto">
        <a:xfrm>
          <a:off x="4254500" y="241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78600</xdr:rowOff>
    </xdr:from>
    <xdr:ext cx="762000" cy="259045"/>
    <xdr:sp macro="" textlink="">
      <xdr:nvSpPr>
        <xdr:cNvPr id="72" name="テキスト ボックス 71"/>
        <xdr:cNvSpPr txBox="1"/>
      </xdr:nvSpPr>
      <xdr:spPr>
        <a:xfrm>
          <a:off x="3924300" y="21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121127</xdr:rowOff>
    </xdr:from>
    <xdr:to>
      <xdr:col>19</xdr:col>
      <xdr:colOff>38100</xdr:colOff>
      <xdr:row>14</xdr:row>
      <xdr:rowOff>51277</xdr:rowOff>
    </xdr:to>
    <xdr:sp macro="" textlink="">
      <xdr:nvSpPr>
        <xdr:cNvPr id="73" name="楕円 72"/>
        <xdr:cNvSpPr/>
      </xdr:nvSpPr>
      <xdr:spPr bwMode="auto">
        <a:xfrm>
          <a:off x="3556000" y="239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61454</xdr:rowOff>
    </xdr:from>
    <xdr:ext cx="762000" cy="259045"/>
    <xdr:sp macro="" textlink="">
      <xdr:nvSpPr>
        <xdr:cNvPr id="74" name="テキスト ボックス 73"/>
        <xdr:cNvSpPr txBox="1"/>
      </xdr:nvSpPr>
      <xdr:spPr>
        <a:xfrm>
          <a:off x="3225800" y="21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5456</xdr:rowOff>
    </xdr:from>
    <xdr:to>
      <xdr:col>15</xdr:col>
      <xdr:colOff>101600</xdr:colOff>
      <xdr:row>14</xdr:row>
      <xdr:rowOff>107056</xdr:rowOff>
    </xdr:to>
    <xdr:sp macro="" textlink="">
      <xdr:nvSpPr>
        <xdr:cNvPr id="75" name="楕円 74"/>
        <xdr:cNvSpPr/>
      </xdr:nvSpPr>
      <xdr:spPr bwMode="auto">
        <a:xfrm>
          <a:off x="2857500" y="245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117233</xdr:rowOff>
    </xdr:from>
    <xdr:ext cx="762000" cy="259045"/>
    <xdr:sp macro="" textlink="">
      <xdr:nvSpPr>
        <xdr:cNvPr id="76" name="テキスト ボックス 75"/>
        <xdr:cNvSpPr txBox="1"/>
      </xdr:nvSpPr>
      <xdr:spPr>
        <a:xfrm>
          <a:off x="2527300" y="22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138796</xdr:rowOff>
    </xdr:from>
    <xdr:to>
      <xdr:col>29</xdr:col>
      <xdr:colOff>127000</xdr:colOff>
      <xdr:row>34</xdr:row>
      <xdr:rowOff>178389</xdr:rowOff>
    </xdr:to>
    <xdr:cxnSp macro="">
      <xdr:nvCxnSpPr>
        <xdr:cNvPr id="108" name="直線コネクタ 107"/>
        <xdr:cNvCxnSpPr/>
      </xdr:nvCxnSpPr>
      <xdr:spPr bwMode="auto">
        <a:xfrm>
          <a:off x="5003800" y="6406246"/>
          <a:ext cx="647700" cy="3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95224</xdr:rowOff>
    </xdr:from>
    <xdr:to>
      <xdr:col>26</xdr:col>
      <xdr:colOff>50800</xdr:colOff>
      <xdr:row>34</xdr:row>
      <xdr:rowOff>138796</xdr:rowOff>
    </xdr:to>
    <xdr:cxnSp macro="">
      <xdr:nvCxnSpPr>
        <xdr:cNvPr id="111" name="直線コネクタ 110"/>
        <xdr:cNvCxnSpPr/>
      </xdr:nvCxnSpPr>
      <xdr:spPr bwMode="auto">
        <a:xfrm>
          <a:off x="4305300" y="6362674"/>
          <a:ext cx="698500" cy="4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87950</xdr:rowOff>
    </xdr:from>
    <xdr:to>
      <xdr:col>26</xdr:col>
      <xdr:colOff>101600</xdr:colOff>
      <xdr:row>37</xdr:row>
      <xdr:rowOff>18100</xdr:rowOff>
    </xdr:to>
    <xdr:sp macro="" textlink="">
      <xdr:nvSpPr>
        <xdr:cNvPr id="112" name="フローチャート: 判断 111"/>
        <xdr:cNvSpPr/>
      </xdr:nvSpPr>
      <xdr:spPr bwMode="auto">
        <a:xfrm>
          <a:off x="49530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2877</xdr:rowOff>
    </xdr:from>
    <xdr:ext cx="736600" cy="259045"/>
    <xdr:sp macro="" textlink="">
      <xdr:nvSpPr>
        <xdr:cNvPr id="113" name="テキスト ボックス 112"/>
        <xdr:cNvSpPr txBox="1"/>
      </xdr:nvSpPr>
      <xdr:spPr>
        <a:xfrm>
          <a:off x="4622800" y="71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61209</xdr:rowOff>
    </xdr:from>
    <xdr:to>
      <xdr:col>22</xdr:col>
      <xdr:colOff>114300</xdr:colOff>
      <xdr:row>34</xdr:row>
      <xdr:rowOff>95224</xdr:rowOff>
    </xdr:to>
    <xdr:cxnSp macro="">
      <xdr:nvCxnSpPr>
        <xdr:cNvPr id="114" name="直線コネクタ 113"/>
        <xdr:cNvCxnSpPr/>
      </xdr:nvCxnSpPr>
      <xdr:spPr bwMode="auto">
        <a:xfrm>
          <a:off x="3606800" y="6328659"/>
          <a:ext cx="6985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76337</xdr:rowOff>
    </xdr:from>
    <xdr:to>
      <xdr:col>22</xdr:col>
      <xdr:colOff>165100</xdr:colOff>
      <xdr:row>37</xdr:row>
      <xdr:rowOff>6487</xdr:rowOff>
    </xdr:to>
    <xdr:sp macro="" textlink="">
      <xdr:nvSpPr>
        <xdr:cNvPr id="115" name="フローチャート: 判断 114"/>
        <xdr:cNvSpPr/>
      </xdr:nvSpPr>
      <xdr:spPr bwMode="auto">
        <a:xfrm>
          <a:off x="42545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162714</xdr:rowOff>
    </xdr:from>
    <xdr:ext cx="762000" cy="259045"/>
    <xdr:sp macro="" textlink="">
      <xdr:nvSpPr>
        <xdr:cNvPr id="116" name="テキスト ボックス 115"/>
        <xdr:cNvSpPr txBox="1"/>
      </xdr:nvSpPr>
      <xdr:spPr>
        <a:xfrm>
          <a:off x="39243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61209</xdr:rowOff>
    </xdr:from>
    <xdr:to>
      <xdr:col>18</xdr:col>
      <xdr:colOff>177800</xdr:colOff>
      <xdr:row>34</xdr:row>
      <xdr:rowOff>106152</xdr:rowOff>
    </xdr:to>
    <xdr:cxnSp macro="">
      <xdr:nvCxnSpPr>
        <xdr:cNvPr id="117" name="直線コネクタ 116"/>
        <xdr:cNvCxnSpPr/>
      </xdr:nvCxnSpPr>
      <xdr:spPr bwMode="auto">
        <a:xfrm flipV="1">
          <a:off x="2908300" y="6328659"/>
          <a:ext cx="698500" cy="44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127589</xdr:rowOff>
    </xdr:from>
    <xdr:to>
      <xdr:col>29</xdr:col>
      <xdr:colOff>177800</xdr:colOff>
      <xdr:row>34</xdr:row>
      <xdr:rowOff>229189</xdr:rowOff>
    </xdr:to>
    <xdr:sp macro="" textlink="">
      <xdr:nvSpPr>
        <xdr:cNvPr id="127" name="楕円 126"/>
        <xdr:cNvSpPr/>
      </xdr:nvSpPr>
      <xdr:spPr bwMode="auto">
        <a:xfrm>
          <a:off x="5600700" y="639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315566</xdr:rowOff>
    </xdr:from>
    <xdr:ext cx="762000" cy="259045"/>
    <xdr:sp macro="" textlink="">
      <xdr:nvSpPr>
        <xdr:cNvPr id="128" name="人口1人当たり決算額の推移該当値テキスト445"/>
        <xdr:cNvSpPr txBox="1"/>
      </xdr:nvSpPr>
      <xdr:spPr>
        <a:xfrm>
          <a:off x="5740400" y="624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87996</xdr:rowOff>
    </xdr:from>
    <xdr:to>
      <xdr:col>26</xdr:col>
      <xdr:colOff>101600</xdr:colOff>
      <xdr:row>34</xdr:row>
      <xdr:rowOff>189596</xdr:rowOff>
    </xdr:to>
    <xdr:sp macro="" textlink="">
      <xdr:nvSpPr>
        <xdr:cNvPr id="129" name="楕円 128"/>
        <xdr:cNvSpPr/>
      </xdr:nvSpPr>
      <xdr:spPr bwMode="auto">
        <a:xfrm>
          <a:off x="4953000" y="635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199773</xdr:rowOff>
    </xdr:from>
    <xdr:ext cx="736600" cy="259045"/>
    <xdr:sp macro="" textlink="">
      <xdr:nvSpPr>
        <xdr:cNvPr id="130" name="テキスト ボックス 129"/>
        <xdr:cNvSpPr txBox="1"/>
      </xdr:nvSpPr>
      <xdr:spPr>
        <a:xfrm>
          <a:off x="4622800" y="612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44424</xdr:rowOff>
    </xdr:from>
    <xdr:to>
      <xdr:col>22</xdr:col>
      <xdr:colOff>165100</xdr:colOff>
      <xdr:row>34</xdr:row>
      <xdr:rowOff>146024</xdr:rowOff>
    </xdr:to>
    <xdr:sp macro="" textlink="">
      <xdr:nvSpPr>
        <xdr:cNvPr id="131" name="楕円 130"/>
        <xdr:cNvSpPr/>
      </xdr:nvSpPr>
      <xdr:spPr bwMode="auto">
        <a:xfrm>
          <a:off x="4254500" y="631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156201</xdr:rowOff>
    </xdr:from>
    <xdr:ext cx="762000" cy="259045"/>
    <xdr:sp macro="" textlink="">
      <xdr:nvSpPr>
        <xdr:cNvPr id="132" name="テキスト ボックス 131"/>
        <xdr:cNvSpPr txBox="1"/>
      </xdr:nvSpPr>
      <xdr:spPr>
        <a:xfrm>
          <a:off x="3924300" y="608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10409</xdr:rowOff>
    </xdr:from>
    <xdr:to>
      <xdr:col>19</xdr:col>
      <xdr:colOff>38100</xdr:colOff>
      <xdr:row>34</xdr:row>
      <xdr:rowOff>112009</xdr:rowOff>
    </xdr:to>
    <xdr:sp macro="" textlink="">
      <xdr:nvSpPr>
        <xdr:cNvPr id="133" name="楕円 132"/>
        <xdr:cNvSpPr/>
      </xdr:nvSpPr>
      <xdr:spPr bwMode="auto">
        <a:xfrm>
          <a:off x="3556000" y="627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122186</xdr:rowOff>
    </xdr:from>
    <xdr:ext cx="762000" cy="259045"/>
    <xdr:sp macro="" textlink="">
      <xdr:nvSpPr>
        <xdr:cNvPr id="134" name="テキスト ボックス 133"/>
        <xdr:cNvSpPr txBox="1"/>
      </xdr:nvSpPr>
      <xdr:spPr>
        <a:xfrm>
          <a:off x="3225800" y="604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55352</xdr:rowOff>
    </xdr:from>
    <xdr:to>
      <xdr:col>15</xdr:col>
      <xdr:colOff>101600</xdr:colOff>
      <xdr:row>34</xdr:row>
      <xdr:rowOff>156952</xdr:rowOff>
    </xdr:to>
    <xdr:sp macro="" textlink="">
      <xdr:nvSpPr>
        <xdr:cNvPr id="135" name="楕円 134"/>
        <xdr:cNvSpPr/>
      </xdr:nvSpPr>
      <xdr:spPr bwMode="auto">
        <a:xfrm>
          <a:off x="2857500" y="632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167129</xdr:rowOff>
    </xdr:from>
    <xdr:ext cx="762000" cy="259045"/>
    <xdr:sp macro="" textlink="">
      <xdr:nvSpPr>
        <xdr:cNvPr id="136" name="テキスト ボックス 135"/>
        <xdr:cNvSpPr txBox="1"/>
      </xdr:nvSpPr>
      <xdr:spPr>
        <a:xfrm>
          <a:off x="2527300" y="609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188,286
186,864
765.31
100,818,251
98,272,345
2,197,958
50,821,675
104,981,447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54737</xdr:rowOff>
    </xdr:from>
    <xdr:to>
      <xdr:col>24</xdr:col>
      <xdr:colOff>63500</xdr:colOff>
      <xdr:row>34</xdr:row>
      <xdr:rowOff>20257</xdr:rowOff>
    </xdr:to>
    <xdr:cxnSp macro="">
      <xdr:nvCxnSpPr>
        <xdr:cNvPr id="61" name="直線コネクタ 60"/>
        <xdr:cNvCxnSpPr/>
      </xdr:nvCxnSpPr>
      <xdr:spPr>
        <a:xfrm flipV="1">
          <a:off x="3797300" y="5712587"/>
          <a:ext cx="838200" cy="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20257</xdr:rowOff>
    </xdr:from>
    <xdr:to>
      <xdr:col>19</xdr:col>
      <xdr:colOff>177800</xdr:colOff>
      <xdr:row>34</xdr:row>
      <xdr:rowOff>21933</xdr:rowOff>
    </xdr:to>
    <xdr:cxnSp macro="">
      <xdr:nvCxnSpPr>
        <xdr:cNvPr id="64" name="直線コネクタ 63"/>
        <xdr:cNvCxnSpPr/>
      </xdr:nvCxnSpPr>
      <xdr:spPr>
        <a:xfrm flipV="1">
          <a:off x="2908300" y="584955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66802</xdr:rowOff>
    </xdr:from>
    <xdr:to>
      <xdr:col>20</xdr:col>
      <xdr:colOff>38100</xdr:colOff>
      <xdr:row>35</xdr:row>
      <xdr:rowOff>168402</xdr:rowOff>
    </xdr:to>
    <xdr:sp macro="" textlink="">
      <xdr:nvSpPr>
        <xdr:cNvPr id="65" name="フローチャート: 判断 64"/>
        <xdr:cNvSpPr/>
      </xdr:nvSpPr>
      <xdr:spPr>
        <a:xfrm>
          <a:off x="3746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159529</xdr:rowOff>
    </xdr:from>
    <xdr:ext cx="534377" cy="259045"/>
    <xdr:sp macro="" textlink="">
      <xdr:nvSpPr>
        <xdr:cNvPr id="66" name="テキスト ボックス 65"/>
        <xdr:cNvSpPr txBox="1"/>
      </xdr:nvSpPr>
      <xdr:spPr>
        <a:xfrm>
          <a:off x="3530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18771</xdr:rowOff>
    </xdr:from>
    <xdr:to>
      <xdr:col>15</xdr:col>
      <xdr:colOff>50800</xdr:colOff>
      <xdr:row>34</xdr:row>
      <xdr:rowOff>21933</xdr:rowOff>
    </xdr:to>
    <xdr:cxnSp macro="">
      <xdr:nvCxnSpPr>
        <xdr:cNvPr id="67" name="直線コネクタ 66"/>
        <xdr:cNvCxnSpPr/>
      </xdr:nvCxnSpPr>
      <xdr:spPr>
        <a:xfrm>
          <a:off x="2019300" y="584807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76860</xdr:rowOff>
    </xdr:from>
    <xdr:to>
      <xdr:col>15</xdr:col>
      <xdr:colOff>101600</xdr:colOff>
      <xdr:row>36</xdr:row>
      <xdr:rowOff>7010</xdr:rowOff>
    </xdr:to>
    <xdr:sp macro="" textlink="">
      <xdr:nvSpPr>
        <xdr:cNvPr id="68" name="フローチャート: 判断 67"/>
        <xdr:cNvSpPr/>
      </xdr:nvSpPr>
      <xdr:spPr>
        <a:xfrm>
          <a:off x="2857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169587</xdr:rowOff>
    </xdr:from>
    <xdr:ext cx="534377" cy="259045"/>
    <xdr:sp macro="" textlink="">
      <xdr:nvSpPr>
        <xdr:cNvPr id="69" name="テキスト ボックス 68"/>
        <xdr:cNvSpPr txBox="1"/>
      </xdr:nvSpPr>
      <xdr:spPr>
        <a:xfrm>
          <a:off x="2641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18771</xdr:rowOff>
    </xdr:from>
    <xdr:to>
      <xdr:col>10</xdr:col>
      <xdr:colOff>114300</xdr:colOff>
      <xdr:row>34</xdr:row>
      <xdr:rowOff>27800</xdr:rowOff>
    </xdr:to>
    <xdr:cxnSp macro="">
      <xdr:nvCxnSpPr>
        <xdr:cNvPr id="70" name="直線コネクタ 69"/>
        <xdr:cNvCxnSpPr/>
      </xdr:nvCxnSpPr>
      <xdr:spPr>
        <a:xfrm flipV="1">
          <a:off x="1130300" y="584807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3937</xdr:rowOff>
    </xdr:from>
    <xdr:to>
      <xdr:col>24</xdr:col>
      <xdr:colOff>114300</xdr:colOff>
      <xdr:row>33</xdr:row>
      <xdr:rowOff>105537</xdr:rowOff>
    </xdr:to>
    <xdr:sp macro="" textlink="">
      <xdr:nvSpPr>
        <xdr:cNvPr id="80" name="楕円 79"/>
        <xdr:cNvSpPr/>
      </xdr:nvSpPr>
      <xdr:spPr>
        <a:xfrm>
          <a:off x="4584700" y="5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26814</xdr:rowOff>
    </xdr:from>
    <xdr:ext cx="534377" cy="259045"/>
    <xdr:sp macro="" textlink="">
      <xdr:nvSpPr>
        <xdr:cNvPr id="81" name="人件費該当値テキスト"/>
        <xdr:cNvSpPr txBox="1"/>
      </xdr:nvSpPr>
      <xdr:spPr>
        <a:xfrm>
          <a:off x="4686300" y="551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140907</xdr:rowOff>
    </xdr:from>
    <xdr:to>
      <xdr:col>20</xdr:col>
      <xdr:colOff>38100</xdr:colOff>
      <xdr:row>34</xdr:row>
      <xdr:rowOff>71057</xdr:rowOff>
    </xdr:to>
    <xdr:sp macro="" textlink="">
      <xdr:nvSpPr>
        <xdr:cNvPr id="82" name="楕円 81"/>
        <xdr:cNvSpPr/>
      </xdr:nvSpPr>
      <xdr:spPr>
        <a:xfrm>
          <a:off x="3746500" y="57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87584</xdr:rowOff>
    </xdr:from>
    <xdr:ext cx="534377" cy="259045"/>
    <xdr:sp macro="" textlink="">
      <xdr:nvSpPr>
        <xdr:cNvPr id="83" name="テキスト ボックス 82"/>
        <xdr:cNvSpPr txBox="1"/>
      </xdr:nvSpPr>
      <xdr:spPr>
        <a:xfrm>
          <a:off x="3530111" y="55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142583</xdr:rowOff>
    </xdr:from>
    <xdr:to>
      <xdr:col>15</xdr:col>
      <xdr:colOff>101600</xdr:colOff>
      <xdr:row>34</xdr:row>
      <xdr:rowOff>72733</xdr:rowOff>
    </xdr:to>
    <xdr:sp macro="" textlink="">
      <xdr:nvSpPr>
        <xdr:cNvPr id="84" name="楕円 83"/>
        <xdr:cNvSpPr/>
      </xdr:nvSpPr>
      <xdr:spPr>
        <a:xfrm>
          <a:off x="2857500" y="58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89260</xdr:rowOff>
    </xdr:from>
    <xdr:ext cx="534377" cy="259045"/>
    <xdr:sp macro="" textlink="">
      <xdr:nvSpPr>
        <xdr:cNvPr id="85" name="テキスト ボックス 84"/>
        <xdr:cNvSpPr txBox="1"/>
      </xdr:nvSpPr>
      <xdr:spPr>
        <a:xfrm>
          <a:off x="2641111" y="5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139421</xdr:rowOff>
    </xdr:from>
    <xdr:to>
      <xdr:col>10</xdr:col>
      <xdr:colOff>165100</xdr:colOff>
      <xdr:row>34</xdr:row>
      <xdr:rowOff>69571</xdr:rowOff>
    </xdr:to>
    <xdr:sp macro="" textlink="">
      <xdr:nvSpPr>
        <xdr:cNvPr id="86" name="楕円 85"/>
        <xdr:cNvSpPr/>
      </xdr:nvSpPr>
      <xdr:spPr>
        <a:xfrm>
          <a:off x="1968500" y="5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86098</xdr:rowOff>
    </xdr:from>
    <xdr:ext cx="534377" cy="259045"/>
    <xdr:sp macro="" textlink="">
      <xdr:nvSpPr>
        <xdr:cNvPr id="87" name="テキスト ボックス 86"/>
        <xdr:cNvSpPr txBox="1"/>
      </xdr:nvSpPr>
      <xdr:spPr>
        <a:xfrm>
          <a:off x="1752111" y="55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148450</xdr:rowOff>
    </xdr:from>
    <xdr:to>
      <xdr:col>6</xdr:col>
      <xdr:colOff>38100</xdr:colOff>
      <xdr:row>34</xdr:row>
      <xdr:rowOff>78600</xdr:rowOff>
    </xdr:to>
    <xdr:sp macro="" textlink="">
      <xdr:nvSpPr>
        <xdr:cNvPr id="88" name="楕円 87"/>
        <xdr:cNvSpPr/>
      </xdr:nvSpPr>
      <xdr:spPr>
        <a:xfrm>
          <a:off x="1079500" y="58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95127</xdr:rowOff>
    </xdr:from>
    <xdr:ext cx="534377" cy="259045"/>
    <xdr:sp macro="" textlink="">
      <xdr:nvSpPr>
        <xdr:cNvPr id="89" name="テキスト ボックス 88"/>
        <xdr:cNvSpPr txBox="1"/>
      </xdr:nvSpPr>
      <xdr:spPr>
        <a:xfrm>
          <a:off x="863111" y="55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155207</xdr:rowOff>
    </xdr:from>
    <xdr:to>
      <xdr:col>24</xdr:col>
      <xdr:colOff>63500</xdr:colOff>
      <xdr:row>57</xdr:row>
      <xdr:rowOff>42355</xdr:rowOff>
    </xdr:to>
    <xdr:cxnSp macro="">
      <xdr:nvCxnSpPr>
        <xdr:cNvPr id="119" name="直線コネクタ 118"/>
        <xdr:cNvCxnSpPr/>
      </xdr:nvCxnSpPr>
      <xdr:spPr>
        <a:xfrm flipV="1">
          <a:off x="3797300" y="9756407"/>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42355</xdr:rowOff>
    </xdr:from>
    <xdr:to>
      <xdr:col>19</xdr:col>
      <xdr:colOff>177800</xdr:colOff>
      <xdr:row>57</xdr:row>
      <xdr:rowOff>57074</xdr:rowOff>
    </xdr:to>
    <xdr:cxnSp macro="">
      <xdr:nvCxnSpPr>
        <xdr:cNvPr id="122" name="直線コネクタ 121"/>
        <xdr:cNvCxnSpPr/>
      </xdr:nvCxnSpPr>
      <xdr:spPr>
        <a:xfrm flipV="1">
          <a:off x="2908300" y="9815005"/>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107011</xdr:rowOff>
    </xdr:from>
    <xdr:to>
      <xdr:col>20</xdr:col>
      <xdr:colOff>38100</xdr:colOff>
      <xdr:row>58</xdr:row>
      <xdr:rowOff>37161</xdr:rowOff>
    </xdr:to>
    <xdr:sp macro="" textlink="">
      <xdr:nvSpPr>
        <xdr:cNvPr id="123" name="フローチャート: 判断 122"/>
        <xdr:cNvSpPr/>
      </xdr:nvSpPr>
      <xdr:spPr>
        <a:xfrm>
          <a:off x="3746500" y="9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28288</xdr:rowOff>
    </xdr:from>
    <xdr:ext cx="534377" cy="259045"/>
    <xdr:sp macro="" textlink="">
      <xdr:nvSpPr>
        <xdr:cNvPr id="124" name="テキスト ボックス 123"/>
        <xdr:cNvSpPr txBox="1"/>
      </xdr:nvSpPr>
      <xdr:spPr>
        <a:xfrm>
          <a:off x="3530111"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57074</xdr:rowOff>
    </xdr:from>
    <xdr:to>
      <xdr:col>15</xdr:col>
      <xdr:colOff>50800</xdr:colOff>
      <xdr:row>57</xdr:row>
      <xdr:rowOff>73114</xdr:rowOff>
    </xdr:to>
    <xdr:cxnSp macro="">
      <xdr:nvCxnSpPr>
        <xdr:cNvPr id="125" name="直線コネクタ 124"/>
        <xdr:cNvCxnSpPr/>
      </xdr:nvCxnSpPr>
      <xdr:spPr>
        <a:xfrm flipV="1">
          <a:off x="2019300" y="9829724"/>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112293</xdr:rowOff>
    </xdr:from>
    <xdr:to>
      <xdr:col>15</xdr:col>
      <xdr:colOff>101600</xdr:colOff>
      <xdr:row>58</xdr:row>
      <xdr:rowOff>42443</xdr:rowOff>
    </xdr:to>
    <xdr:sp macro="" textlink="">
      <xdr:nvSpPr>
        <xdr:cNvPr id="126" name="フローチャート: 判断 125"/>
        <xdr:cNvSpPr/>
      </xdr:nvSpPr>
      <xdr:spPr>
        <a:xfrm>
          <a:off x="28575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33570</xdr:rowOff>
    </xdr:from>
    <xdr:ext cx="534377" cy="259045"/>
    <xdr:sp macro="" textlink="">
      <xdr:nvSpPr>
        <xdr:cNvPr id="127" name="テキスト ボックス 126"/>
        <xdr:cNvSpPr txBox="1"/>
      </xdr:nvSpPr>
      <xdr:spPr>
        <a:xfrm>
          <a:off x="2641111" y="99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73114</xdr:rowOff>
    </xdr:from>
    <xdr:to>
      <xdr:col>10</xdr:col>
      <xdr:colOff>114300</xdr:colOff>
      <xdr:row>57</xdr:row>
      <xdr:rowOff>84633</xdr:rowOff>
    </xdr:to>
    <xdr:cxnSp macro="">
      <xdr:nvCxnSpPr>
        <xdr:cNvPr id="128" name="直線コネクタ 127"/>
        <xdr:cNvCxnSpPr/>
      </xdr:nvCxnSpPr>
      <xdr:spPr>
        <a:xfrm flipV="1">
          <a:off x="1130300" y="9845764"/>
          <a:ext cx="889000" cy="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39488</xdr:rowOff>
    </xdr:from>
    <xdr:ext cx="534377" cy="259045"/>
    <xdr:sp macro="" textlink="">
      <xdr:nvSpPr>
        <xdr:cNvPr id="130" name="テキスト ボックス 129"/>
        <xdr:cNvSpPr txBox="1"/>
      </xdr:nvSpPr>
      <xdr:spPr>
        <a:xfrm>
          <a:off x="1752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55110</xdr:rowOff>
    </xdr:from>
    <xdr:ext cx="534377" cy="259045"/>
    <xdr:sp macro="" textlink="">
      <xdr:nvSpPr>
        <xdr:cNvPr id="132" name="テキスト ボックス 131"/>
        <xdr:cNvSpPr txBox="1"/>
      </xdr:nvSpPr>
      <xdr:spPr>
        <a:xfrm>
          <a:off x="863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104407</xdr:rowOff>
    </xdr:from>
    <xdr:to>
      <xdr:col>24</xdr:col>
      <xdr:colOff>114300</xdr:colOff>
      <xdr:row>57</xdr:row>
      <xdr:rowOff>34557</xdr:rowOff>
    </xdr:to>
    <xdr:sp macro="" textlink="">
      <xdr:nvSpPr>
        <xdr:cNvPr id="138" name="楕円 137"/>
        <xdr:cNvSpPr/>
      </xdr:nvSpPr>
      <xdr:spPr>
        <a:xfrm>
          <a:off x="4584700" y="97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127284</xdr:rowOff>
    </xdr:from>
    <xdr:ext cx="534377" cy="259045"/>
    <xdr:sp macro="" textlink="">
      <xdr:nvSpPr>
        <xdr:cNvPr id="139" name="物件費該当値テキスト"/>
        <xdr:cNvSpPr txBox="1"/>
      </xdr:nvSpPr>
      <xdr:spPr>
        <a:xfrm>
          <a:off x="4686300" y="95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163005</xdr:rowOff>
    </xdr:from>
    <xdr:to>
      <xdr:col>20</xdr:col>
      <xdr:colOff>38100</xdr:colOff>
      <xdr:row>57</xdr:row>
      <xdr:rowOff>93155</xdr:rowOff>
    </xdr:to>
    <xdr:sp macro="" textlink="">
      <xdr:nvSpPr>
        <xdr:cNvPr id="140" name="楕円 139"/>
        <xdr:cNvSpPr/>
      </xdr:nvSpPr>
      <xdr:spPr>
        <a:xfrm>
          <a:off x="3746500" y="9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109682</xdr:rowOff>
    </xdr:from>
    <xdr:ext cx="534377" cy="259045"/>
    <xdr:sp macro="" textlink="">
      <xdr:nvSpPr>
        <xdr:cNvPr id="141" name="テキスト ボックス 140"/>
        <xdr:cNvSpPr txBox="1"/>
      </xdr:nvSpPr>
      <xdr:spPr>
        <a:xfrm>
          <a:off x="3530111" y="95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6274</xdr:rowOff>
    </xdr:from>
    <xdr:to>
      <xdr:col>15</xdr:col>
      <xdr:colOff>101600</xdr:colOff>
      <xdr:row>57</xdr:row>
      <xdr:rowOff>107874</xdr:rowOff>
    </xdr:to>
    <xdr:sp macro="" textlink="">
      <xdr:nvSpPr>
        <xdr:cNvPr id="142" name="楕円 141"/>
        <xdr:cNvSpPr/>
      </xdr:nvSpPr>
      <xdr:spPr>
        <a:xfrm>
          <a:off x="2857500" y="97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124401</xdr:rowOff>
    </xdr:from>
    <xdr:ext cx="534377" cy="259045"/>
    <xdr:sp macro="" textlink="">
      <xdr:nvSpPr>
        <xdr:cNvPr id="143" name="テキスト ボックス 142"/>
        <xdr:cNvSpPr txBox="1"/>
      </xdr:nvSpPr>
      <xdr:spPr>
        <a:xfrm>
          <a:off x="2641111" y="95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22314</xdr:rowOff>
    </xdr:from>
    <xdr:to>
      <xdr:col>10</xdr:col>
      <xdr:colOff>165100</xdr:colOff>
      <xdr:row>57</xdr:row>
      <xdr:rowOff>123914</xdr:rowOff>
    </xdr:to>
    <xdr:sp macro="" textlink="">
      <xdr:nvSpPr>
        <xdr:cNvPr id="144" name="楕円 143"/>
        <xdr:cNvSpPr/>
      </xdr:nvSpPr>
      <xdr:spPr>
        <a:xfrm>
          <a:off x="1968500" y="97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140441</xdr:rowOff>
    </xdr:from>
    <xdr:ext cx="534377" cy="259045"/>
    <xdr:sp macro="" textlink="">
      <xdr:nvSpPr>
        <xdr:cNvPr id="145" name="テキスト ボックス 144"/>
        <xdr:cNvSpPr txBox="1"/>
      </xdr:nvSpPr>
      <xdr:spPr>
        <a:xfrm>
          <a:off x="1752111" y="95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33833</xdr:rowOff>
    </xdr:from>
    <xdr:to>
      <xdr:col>6</xdr:col>
      <xdr:colOff>38100</xdr:colOff>
      <xdr:row>57</xdr:row>
      <xdr:rowOff>135433</xdr:rowOff>
    </xdr:to>
    <xdr:sp macro="" textlink="">
      <xdr:nvSpPr>
        <xdr:cNvPr id="146" name="楕円 145"/>
        <xdr:cNvSpPr/>
      </xdr:nvSpPr>
      <xdr:spPr>
        <a:xfrm>
          <a:off x="1079500" y="98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151960</xdr:rowOff>
    </xdr:from>
    <xdr:ext cx="534377" cy="259045"/>
    <xdr:sp macro="" textlink="">
      <xdr:nvSpPr>
        <xdr:cNvPr id="147" name="テキスト ボックス 146"/>
        <xdr:cNvSpPr txBox="1"/>
      </xdr:nvSpPr>
      <xdr:spPr>
        <a:xfrm>
          <a:off x="863111" y="95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160165</xdr:rowOff>
    </xdr:from>
    <xdr:to>
      <xdr:col>24</xdr:col>
      <xdr:colOff>63500</xdr:colOff>
      <xdr:row>76</xdr:row>
      <xdr:rowOff>99205</xdr:rowOff>
    </xdr:to>
    <xdr:cxnSp macro="">
      <xdr:nvCxnSpPr>
        <xdr:cNvPr id="178" name="直線コネクタ 177"/>
        <xdr:cNvCxnSpPr/>
      </xdr:nvCxnSpPr>
      <xdr:spPr>
        <a:xfrm>
          <a:off x="3797300" y="1301891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160165</xdr:rowOff>
    </xdr:from>
    <xdr:to>
      <xdr:col>19</xdr:col>
      <xdr:colOff>177800</xdr:colOff>
      <xdr:row>75</xdr:row>
      <xdr:rowOff>166697</xdr:rowOff>
    </xdr:to>
    <xdr:cxnSp macro="">
      <xdr:nvCxnSpPr>
        <xdr:cNvPr id="181" name="直線コネクタ 180"/>
        <xdr:cNvCxnSpPr/>
      </xdr:nvCxnSpPr>
      <xdr:spPr>
        <a:xfrm flipV="1">
          <a:off x="2908300" y="1301891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161289</xdr:rowOff>
    </xdr:from>
    <xdr:to>
      <xdr:col>20</xdr:col>
      <xdr:colOff>38100</xdr:colOff>
      <xdr:row>76</xdr:row>
      <xdr:rowOff>91439</xdr:rowOff>
    </xdr:to>
    <xdr:sp macro="" textlink="">
      <xdr:nvSpPr>
        <xdr:cNvPr id="182" name="フローチャート: 判断 181"/>
        <xdr:cNvSpPr/>
      </xdr:nvSpPr>
      <xdr:spPr>
        <a:xfrm>
          <a:off x="3746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82566</xdr:rowOff>
    </xdr:from>
    <xdr:ext cx="469744" cy="259045"/>
    <xdr:sp macro="" textlink="">
      <xdr:nvSpPr>
        <xdr:cNvPr id="183" name="テキスト ボックス 182"/>
        <xdr:cNvSpPr txBox="1"/>
      </xdr:nvSpPr>
      <xdr:spPr>
        <a:xfrm>
          <a:off x="3562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166697</xdr:rowOff>
    </xdr:from>
    <xdr:to>
      <xdr:col>15</xdr:col>
      <xdr:colOff>50800</xdr:colOff>
      <xdr:row>76</xdr:row>
      <xdr:rowOff>110962</xdr:rowOff>
    </xdr:to>
    <xdr:cxnSp macro="">
      <xdr:nvCxnSpPr>
        <xdr:cNvPr id="184" name="直線コネクタ 183"/>
        <xdr:cNvCxnSpPr/>
      </xdr:nvCxnSpPr>
      <xdr:spPr>
        <a:xfrm flipV="1">
          <a:off x="2019300" y="13025447"/>
          <a:ext cx="889000" cy="1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67019</xdr:rowOff>
    </xdr:from>
    <xdr:to>
      <xdr:col>15</xdr:col>
      <xdr:colOff>101600</xdr:colOff>
      <xdr:row>76</xdr:row>
      <xdr:rowOff>168619</xdr:rowOff>
    </xdr:to>
    <xdr:sp macro="" textlink="">
      <xdr:nvSpPr>
        <xdr:cNvPr id="185" name="フローチャート: 判断 184"/>
        <xdr:cNvSpPr/>
      </xdr:nvSpPr>
      <xdr:spPr>
        <a:xfrm>
          <a:off x="2857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159746</xdr:rowOff>
    </xdr:from>
    <xdr:ext cx="469744" cy="259045"/>
    <xdr:sp macro="" textlink="">
      <xdr:nvSpPr>
        <xdr:cNvPr id="186" name="テキスト ボックス 185"/>
        <xdr:cNvSpPr txBox="1"/>
      </xdr:nvSpPr>
      <xdr:spPr>
        <a:xfrm>
          <a:off x="2673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90170</xdr:rowOff>
    </xdr:from>
    <xdr:to>
      <xdr:col>10</xdr:col>
      <xdr:colOff>114300</xdr:colOff>
      <xdr:row>76</xdr:row>
      <xdr:rowOff>110962</xdr:rowOff>
    </xdr:to>
    <xdr:cxnSp macro="">
      <xdr:nvCxnSpPr>
        <xdr:cNvPr id="187" name="直線コネクタ 186"/>
        <xdr:cNvCxnSpPr/>
      </xdr:nvCxnSpPr>
      <xdr:spPr>
        <a:xfrm>
          <a:off x="1130300" y="13120370"/>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22260</xdr:rowOff>
    </xdr:from>
    <xdr:ext cx="469744" cy="259045"/>
    <xdr:sp macro="" textlink="">
      <xdr:nvSpPr>
        <xdr:cNvPr id="189" name="テキスト ボックス 188"/>
        <xdr:cNvSpPr txBox="1"/>
      </xdr:nvSpPr>
      <xdr:spPr>
        <a:xfrm>
          <a:off x="1784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6802</xdr:rowOff>
    </xdr:from>
    <xdr:ext cx="469744" cy="259045"/>
    <xdr:sp macro="" textlink="">
      <xdr:nvSpPr>
        <xdr:cNvPr id="191" name="テキスト ボックス 190"/>
        <xdr:cNvSpPr txBox="1"/>
      </xdr:nvSpPr>
      <xdr:spPr>
        <a:xfrm>
          <a:off x="895428" y="1320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48405</xdr:rowOff>
    </xdr:from>
    <xdr:to>
      <xdr:col>24</xdr:col>
      <xdr:colOff>114300</xdr:colOff>
      <xdr:row>76</xdr:row>
      <xdr:rowOff>150005</xdr:rowOff>
    </xdr:to>
    <xdr:sp macro="" textlink="">
      <xdr:nvSpPr>
        <xdr:cNvPr id="197" name="楕円 196"/>
        <xdr:cNvSpPr/>
      </xdr:nvSpPr>
      <xdr:spPr>
        <a:xfrm>
          <a:off x="4584700" y="130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71282</xdr:rowOff>
    </xdr:from>
    <xdr:ext cx="469744" cy="259045"/>
    <xdr:sp macro="" textlink="">
      <xdr:nvSpPr>
        <xdr:cNvPr id="198" name="維持補修費該当値テキスト"/>
        <xdr:cNvSpPr txBox="1"/>
      </xdr:nvSpPr>
      <xdr:spPr>
        <a:xfrm>
          <a:off x="4686300" y="129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109365</xdr:rowOff>
    </xdr:from>
    <xdr:to>
      <xdr:col>20</xdr:col>
      <xdr:colOff>38100</xdr:colOff>
      <xdr:row>76</xdr:row>
      <xdr:rowOff>39515</xdr:rowOff>
    </xdr:to>
    <xdr:sp macro="" textlink="">
      <xdr:nvSpPr>
        <xdr:cNvPr id="199" name="楕円 198"/>
        <xdr:cNvSpPr/>
      </xdr:nvSpPr>
      <xdr:spPr>
        <a:xfrm>
          <a:off x="3746500" y="129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56042</xdr:rowOff>
    </xdr:from>
    <xdr:ext cx="469744" cy="259045"/>
    <xdr:sp macro="" textlink="">
      <xdr:nvSpPr>
        <xdr:cNvPr id="200" name="テキスト ボックス 199"/>
        <xdr:cNvSpPr txBox="1"/>
      </xdr:nvSpPr>
      <xdr:spPr>
        <a:xfrm>
          <a:off x="3562428" y="127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115897</xdr:rowOff>
    </xdr:from>
    <xdr:to>
      <xdr:col>15</xdr:col>
      <xdr:colOff>101600</xdr:colOff>
      <xdr:row>76</xdr:row>
      <xdr:rowOff>46047</xdr:rowOff>
    </xdr:to>
    <xdr:sp macro="" textlink="">
      <xdr:nvSpPr>
        <xdr:cNvPr id="201" name="楕円 200"/>
        <xdr:cNvSpPr/>
      </xdr:nvSpPr>
      <xdr:spPr>
        <a:xfrm>
          <a:off x="2857500" y="129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62574</xdr:rowOff>
    </xdr:from>
    <xdr:ext cx="469744" cy="259045"/>
    <xdr:sp macro="" textlink="">
      <xdr:nvSpPr>
        <xdr:cNvPr id="202" name="テキスト ボックス 201"/>
        <xdr:cNvSpPr txBox="1"/>
      </xdr:nvSpPr>
      <xdr:spPr>
        <a:xfrm>
          <a:off x="2673428" y="1274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60162</xdr:rowOff>
    </xdr:from>
    <xdr:to>
      <xdr:col>10</xdr:col>
      <xdr:colOff>165100</xdr:colOff>
      <xdr:row>76</xdr:row>
      <xdr:rowOff>161762</xdr:rowOff>
    </xdr:to>
    <xdr:sp macro="" textlink="">
      <xdr:nvSpPr>
        <xdr:cNvPr id="203" name="楕円 202"/>
        <xdr:cNvSpPr/>
      </xdr:nvSpPr>
      <xdr:spPr>
        <a:xfrm>
          <a:off x="1968500" y="130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6838</xdr:rowOff>
    </xdr:from>
    <xdr:ext cx="469744" cy="259045"/>
    <xdr:sp macro="" textlink="">
      <xdr:nvSpPr>
        <xdr:cNvPr id="204" name="テキスト ボックス 203"/>
        <xdr:cNvSpPr txBox="1"/>
      </xdr:nvSpPr>
      <xdr:spPr>
        <a:xfrm>
          <a:off x="1784428" y="1286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39370</xdr:rowOff>
    </xdr:from>
    <xdr:to>
      <xdr:col>6</xdr:col>
      <xdr:colOff>38100</xdr:colOff>
      <xdr:row>76</xdr:row>
      <xdr:rowOff>140970</xdr:rowOff>
    </xdr:to>
    <xdr:sp macro="" textlink="">
      <xdr:nvSpPr>
        <xdr:cNvPr id="205" name="楕円 204"/>
        <xdr:cNvSpPr/>
      </xdr:nvSpPr>
      <xdr:spPr>
        <a:xfrm>
          <a:off x="1079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157497</xdr:rowOff>
    </xdr:from>
    <xdr:ext cx="469744" cy="259045"/>
    <xdr:sp macro="" textlink="">
      <xdr:nvSpPr>
        <xdr:cNvPr id="206" name="テキスト ボックス 205"/>
        <xdr:cNvSpPr txBox="1"/>
      </xdr:nvSpPr>
      <xdr:spPr>
        <a:xfrm>
          <a:off x="895428" y="128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28245</xdr:rowOff>
    </xdr:from>
    <xdr:to>
      <xdr:col>24</xdr:col>
      <xdr:colOff>63500</xdr:colOff>
      <xdr:row>96</xdr:row>
      <xdr:rowOff>39954</xdr:rowOff>
    </xdr:to>
    <xdr:cxnSp macro="">
      <xdr:nvCxnSpPr>
        <xdr:cNvPr id="236" name="直線コネクタ 235"/>
        <xdr:cNvCxnSpPr/>
      </xdr:nvCxnSpPr>
      <xdr:spPr>
        <a:xfrm>
          <a:off x="3797300" y="16487445"/>
          <a:ext cx="8382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28245</xdr:rowOff>
    </xdr:from>
    <xdr:to>
      <xdr:col>19</xdr:col>
      <xdr:colOff>177800</xdr:colOff>
      <xdr:row>96</xdr:row>
      <xdr:rowOff>36995</xdr:rowOff>
    </xdr:to>
    <xdr:cxnSp macro="">
      <xdr:nvCxnSpPr>
        <xdr:cNvPr id="239" name="直線コネクタ 238"/>
        <xdr:cNvCxnSpPr/>
      </xdr:nvCxnSpPr>
      <xdr:spPr>
        <a:xfrm flipV="1">
          <a:off x="2908300" y="1648744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90323</xdr:rowOff>
    </xdr:from>
    <xdr:to>
      <xdr:col>20</xdr:col>
      <xdr:colOff>38100</xdr:colOff>
      <xdr:row>97</xdr:row>
      <xdr:rowOff>20473</xdr:rowOff>
    </xdr:to>
    <xdr:sp macro="" textlink="">
      <xdr:nvSpPr>
        <xdr:cNvPr id="240" name="フローチャート: 判断 239"/>
        <xdr:cNvSpPr/>
      </xdr:nvSpPr>
      <xdr:spPr>
        <a:xfrm>
          <a:off x="3746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xdr:rowOff>
    </xdr:from>
    <xdr:ext cx="534377" cy="259045"/>
    <xdr:sp macro="" textlink="">
      <xdr:nvSpPr>
        <xdr:cNvPr id="241" name="テキスト ボックス 240"/>
        <xdr:cNvSpPr txBox="1"/>
      </xdr:nvSpPr>
      <xdr:spPr>
        <a:xfrm>
          <a:off x="3530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36995</xdr:rowOff>
    </xdr:from>
    <xdr:to>
      <xdr:col>15</xdr:col>
      <xdr:colOff>50800</xdr:colOff>
      <xdr:row>96</xdr:row>
      <xdr:rowOff>109970</xdr:rowOff>
    </xdr:to>
    <xdr:cxnSp macro="">
      <xdr:nvCxnSpPr>
        <xdr:cNvPr id="242" name="直線コネクタ 241"/>
        <xdr:cNvCxnSpPr/>
      </xdr:nvCxnSpPr>
      <xdr:spPr>
        <a:xfrm flipV="1">
          <a:off x="2019300" y="16496195"/>
          <a:ext cx="889000" cy="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120638</xdr:rowOff>
    </xdr:from>
    <xdr:to>
      <xdr:col>15</xdr:col>
      <xdr:colOff>101600</xdr:colOff>
      <xdr:row>97</xdr:row>
      <xdr:rowOff>50788</xdr:rowOff>
    </xdr:to>
    <xdr:sp macro="" textlink="">
      <xdr:nvSpPr>
        <xdr:cNvPr id="243" name="フローチャート: 判断 242"/>
        <xdr:cNvSpPr/>
      </xdr:nvSpPr>
      <xdr:spPr>
        <a:xfrm>
          <a:off x="2857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41915</xdr:rowOff>
    </xdr:from>
    <xdr:ext cx="534377" cy="259045"/>
    <xdr:sp macro="" textlink="">
      <xdr:nvSpPr>
        <xdr:cNvPr id="244" name="テキスト ボックス 243"/>
        <xdr:cNvSpPr txBox="1"/>
      </xdr:nvSpPr>
      <xdr:spPr>
        <a:xfrm>
          <a:off x="2641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109970</xdr:rowOff>
    </xdr:from>
    <xdr:to>
      <xdr:col>10</xdr:col>
      <xdr:colOff>114300</xdr:colOff>
      <xdr:row>96</xdr:row>
      <xdr:rowOff>133617</xdr:rowOff>
    </xdr:to>
    <xdr:cxnSp macro="">
      <xdr:nvCxnSpPr>
        <xdr:cNvPr id="245" name="直線コネクタ 244"/>
        <xdr:cNvCxnSpPr/>
      </xdr:nvCxnSpPr>
      <xdr:spPr>
        <a:xfrm flipV="1">
          <a:off x="1130300" y="16569170"/>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160604</xdr:rowOff>
    </xdr:from>
    <xdr:to>
      <xdr:col>24</xdr:col>
      <xdr:colOff>114300</xdr:colOff>
      <xdr:row>96</xdr:row>
      <xdr:rowOff>90754</xdr:rowOff>
    </xdr:to>
    <xdr:sp macro="" textlink="">
      <xdr:nvSpPr>
        <xdr:cNvPr id="255" name="楕円 254"/>
        <xdr:cNvSpPr/>
      </xdr:nvSpPr>
      <xdr:spPr>
        <a:xfrm>
          <a:off x="4584700" y="164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139031</xdr:rowOff>
    </xdr:from>
    <xdr:ext cx="599010" cy="259045"/>
    <xdr:sp macro="" textlink="">
      <xdr:nvSpPr>
        <xdr:cNvPr id="256" name="扶助費該当値テキスト"/>
        <xdr:cNvSpPr txBox="1"/>
      </xdr:nvSpPr>
      <xdr:spPr>
        <a:xfrm>
          <a:off x="4686300" y="1642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148895</xdr:rowOff>
    </xdr:from>
    <xdr:to>
      <xdr:col>20</xdr:col>
      <xdr:colOff>38100</xdr:colOff>
      <xdr:row>96</xdr:row>
      <xdr:rowOff>79045</xdr:rowOff>
    </xdr:to>
    <xdr:sp macro="" textlink="">
      <xdr:nvSpPr>
        <xdr:cNvPr id="257" name="楕円 256"/>
        <xdr:cNvSpPr/>
      </xdr:nvSpPr>
      <xdr:spPr>
        <a:xfrm>
          <a:off x="3746500" y="16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95572</xdr:rowOff>
    </xdr:from>
    <xdr:ext cx="599010" cy="259045"/>
    <xdr:sp macro="" textlink="">
      <xdr:nvSpPr>
        <xdr:cNvPr id="258" name="テキスト ボックス 257"/>
        <xdr:cNvSpPr txBox="1"/>
      </xdr:nvSpPr>
      <xdr:spPr>
        <a:xfrm>
          <a:off x="3497795" y="1621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157645</xdr:rowOff>
    </xdr:from>
    <xdr:to>
      <xdr:col>15</xdr:col>
      <xdr:colOff>101600</xdr:colOff>
      <xdr:row>96</xdr:row>
      <xdr:rowOff>87795</xdr:rowOff>
    </xdr:to>
    <xdr:sp macro="" textlink="">
      <xdr:nvSpPr>
        <xdr:cNvPr id="259" name="楕円 258"/>
        <xdr:cNvSpPr/>
      </xdr:nvSpPr>
      <xdr:spPr>
        <a:xfrm>
          <a:off x="2857500" y="16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104322</xdr:rowOff>
    </xdr:from>
    <xdr:ext cx="599010" cy="259045"/>
    <xdr:sp macro="" textlink="">
      <xdr:nvSpPr>
        <xdr:cNvPr id="260" name="テキスト ボックス 259"/>
        <xdr:cNvSpPr txBox="1"/>
      </xdr:nvSpPr>
      <xdr:spPr>
        <a:xfrm>
          <a:off x="2608795" y="1622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59170</xdr:rowOff>
    </xdr:from>
    <xdr:to>
      <xdr:col>10</xdr:col>
      <xdr:colOff>165100</xdr:colOff>
      <xdr:row>96</xdr:row>
      <xdr:rowOff>160770</xdr:rowOff>
    </xdr:to>
    <xdr:sp macro="" textlink="">
      <xdr:nvSpPr>
        <xdr:cNvPr id="261" name="楕円 260"/>
        <xdr:cNvSpPr/>
      </xdr:nvSpPr>
      <xdr:spPr>
        <a:xfrm>
          <a:off x="1968500" y="1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5847</xdr:rowOff>
    </xdr:from>
    <xdr:ext cx="534377" cy="259045"/>
    <xdr:sp macro="" textlink="">
      <xdr:nvSpPr>
        <xdr:cNvPr id="262" name="テキスト ボックス 261"/>
        <xdr:cNvSpPr txBox="1"/>
      </xdr:nvSpPr>
      <xdr:spPr>
        <a:xfrm>
          <a:off x="1752111" y="162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82817</xdr:rowOff>
    </xdr:from>
    <xdr:to>
      <xdr:col>6</xdr:col>
      <xdr:colOff>38100</xdr:colOff>
      <xdr:row>97</xdr:row>
      <xdr:rowOff>12967</xdr:rowOff>
    </xdr:to>
    <xdr:sp macro="" textlink="">
      <xdr:nvSpPr>
        <xdr:cNvPr id="263" name="楕円 262"/>
        <xdr:cNvSpPr/>
      </xdr:nvSpPr>
      <xdr:spPr>
        <a:xfrm>
          <a:off x="1079500" y="165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29494</xdr:rowOff>
    </xdr:from>
    <xdr:ext cx="534377" cy="259045"/>
    <xdr:sp macro="" textlink="">
      <xdr:nvSpPr>
        <xdr:cNvPr id="264" name="テキスト ボックス 263"/>
        <xdr:cNvSpPr txBox="1"/>
      </xdr:nvSpPr>
      <xdr:spPr>
        <a:xfrm>
          <a:off x="863111" y="163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89713</xdr:rowOff>
    </xdr:from>
    <xdr:to>
      <xdr:col>55</xdr:col>
      <xdr:colOff>0</xdr:colOff>
      <xdr:row>30</xdr:row>
      <xdr:rowOff>95276</xdr:rowOff>
    </xdr:to>
    <xdr:cxnSp macro="">
      <xdr:nvCxnSpPr>
        <xdr:cNvPr id="293" name="直線コネクタ 292"/>
        <xdr:cNvCxnSpPr/>
      </xdr:nvCxnSpPr>
      <xdr:spPr>
        <a:xfrm flipV="1">
          <a:off x="9639300" y="5233213"/>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95276</xdr:rowOff>
    </xdr:from>
    <xdr:to>
      <xdr:col>50</xdr:col>
      <xdr:colOff>114300</xdr:colOff>
      <xdr:row>31</xdr:row>
      <xdr:rowOff>20428</xdr:rowOff>
    </xdr:to>
    <xdr:cxnSp macro="">
      <xdr:nvCxnSpPr>
        <xdr:cNvPr id="296" name="直線コネクタ 295"/>
        <xdr:cNvCxnSpPr/>
      </xdr:nvCxnSpPr>
      <xdr:spPr>
        <a:xfrm flipV="1">
          <a:off x="8750300" y="5238776"/>
          <a:ext cx="889000" cy="9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97" name="フローチャート: 判断 296"/>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271</xdr:rowOff>
    </xdr:from>
    <xdr:ext cx="534377" cy="259045"/>
    <xdr:sp macro="" textlink="">
      <xdr:nvSpPr>
        <xdr:cNvPr id="298" name="テキスト ボックス 297"/>
        <xdr:cNvSpPr txBox="1"/>
      </xdr:nvSpPr>
      <xdr:spPr>
        <a:xfrm>
          <a:off x="9372111"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20428</xdr:rowOff>
    </xdr:from>
    <xdr:to>
      <xdr:col>45</xdr:col>
      <xdr:colOff>177800</xdr:colOff>
      <xdr:row>31</xdr:row>
      <xdr:rowOff>34487</xdr:rowOff>
    </xdr:to>
    <xdr:cxnSp macro="">
      <xdr:nvCxnSpPr>
        <xdr:cNvPr id="299" name="直線コネクタ 298"/>
        <xdr:cNvCxnSpPr/>
      </xdr:nvCxnSpPr>
      <xdr:spPr>
        <a:xfrm flipV="1">
          <a:off x="7861300" y="533537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300" name="フローチャート: 判断 299"/>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169702</xdr:rowOff>
    </xdr:from>
    <xdr:ext cx="534377" cy="259045"/>
    <xdr:sp macro="" textlink="">
      <xdr:nvSpPr>
        <xdr:cNvPr id="301" name="テキスト ボックス 300"/>
        <xdr:cNvSpPr txBox="1"/>
      </xdr:nvSpPr>
      <xdr:spPr>
        <a:xfrm>
          <a:off x="8483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34487</xdr:rowOff>
    </xdr:from>
    <xdr:to>
      <xdr:col>41</xdr:col>
      <xdr:colOff>50800</xdr:colOff>
      <xdr:row>32</xdr:row>
      <xdr:rowOff>5150</xdr:rowOff>
    </xdr:to>
    <xdr:cxnSp macro="">
      <xdr:nvCxnSpPr>
        <xdr:cNvPr id="302" name="直線コネクタ 301"/>
        <xdr:cNvCxnSpPr/>
      </xdr:nvCxnSpPr>
      <xdr:spPr>
        <a:xfrm flipV="1">
          <a:off x="6972300" y="534943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12806</xdr:rowOff>
    </xdr:from>
    <xdr:ext cx="534377" cy="259045"/>
    <xdr:sp macro="" textlink="">
      <xdr:nvSpPr>
        <xdr:cNvPr id="304" name="テキスト ボックス 303"/>
        <xdr:cNvSpPr txBox="1"/>
      </xdr:nvSpPr>
      <xdr:spPr>
        <a:xfrm>
          <a:off x="7594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61441</xdr:rowOff>
    </xdr:from>
    <xdr:ext cx="534377" cy="259045"/>
    <xdr:sp macro="" textlink="">
      <xdr:nvSpPr>
        <xdr:cNvPr id="306" name="テキスト ボックス 305"/>
        <xdr:cNvSpPr txBox="1"/>
      </xdr:nvSpPr>
      <xdr:spPr>
        <a:xfrm>
          <a:off x="6705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38913</xdr:rowOff>
    </xdr:from>
    <xdr:to>
      <xdr:col>55</xdr:col>
      <xdr:colOff>50800</xdr:colOff>
      <xdr:row>30</xdr:row>
      <xdr:rowOff>140513</xdr:rowOff>
    </xdr:to>
    <xdr:sp macro="" textlink="">
      <xdr:nvSpPr>
        <xdr:cNvPr id="312" name="楕円 311"/>
        <xdr:cNvSpPr/>
      </xdr:nvSpPr>
      <xdr:spPr>
        <a:xfrm>
          <a:off x="10426700" y="51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163390</xdr:rowOff>
    </xdr:from>
    <xdr:ext cx="534377" cy="259045"/>
    <xdr:sp macro="" textlink="">
      <xdr:nvSpPr>
        <xdr:cNvPr id="313" name="補助費等該当値テキスト"/>
        <xdr:cNvSpPr txBox="1"/>
      </xdr:nvSpPr>
      <xdr:spPr>
        <a:xfrm>
          <a:off x="10528300" y="51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44476</xdr:rowOff>
    </xdr:from>
    <xdr:to>
      <xdr:col>50</xdr:col>
      <xdr:colOff>165100</xdr:colOff>
      <xdr:row>30</xdr:row>
      <xdr:rowOff>146076</xdr:rowOff>
    </xdr:to>
    <xdr:sp macro="" textlink="">
      <xdr:nvSpPr>
        <xdr:cNvPr id="314" name="楕円 313"/>
        <xdr:cNvSpPr/>
      </xdr:nvSpPr>
      <xdr:spPr>
        <a:xfrm>
          <a:off x="9588500" y="51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162603</xdr:rowOff>
    </xdr:from>
    <xdr:ext cx="534377" cy="259045"/>
    <xdr:sp macro="" textlink="">
      <xdr:nvSpPr>
        <xdr:cNvPr id="315" name="テキスト ボックス 314"/>
        <xdr:cNvSpPr txBox="1"/>
      </xdr:nvSpPr>
      <xdr:spPr>
        <a:xfrm>
          <a:off x="9372111" y="496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141078</xdr:rowOff>
    </xdr:from>
    <xdr:to>
      <xdr:col>46</xdr:col>
      <xdr:colOff>38100</xdr:colOff>
      <xdr:row>31</xdr:row>
      <xdr:rowOff>71228</xdr:rowOff>
    </xdr:to>
    <xdr:sp macro="" textlink="">
      <xdr:nvSpPr>
        <xdr:cNvPr id="316" name="楕円 315"/>
        <xdr:cNvSpPr/>
      </xdr:nvSpPr>
      <xdr:spPr>
        <a:xfrm>
          <a:off x="8699500" y="52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87755</xdr:rowOff>
    </xdr:from>
    <xdr:ext cx="534377" cy="259045"/>
    <xdr:sp macro="" textlink="">
      <xdr:nvSpPr>
        <xdr:cNvPr id="317" name="テキスト ボックス 316"/>
        <xdr:cNvSpPr txBox="1"/>
      </xdr:nvSpPr>
      <xdr:spPr>
        <a:xfrm>
          <a:off x="8483111" y="50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155137</xdr:rowOff>
    </xdr:from>
    <xdr:to>
      <xdr:col>41</xdr:col>
      <xdr:colOff>101600</xdr:colOff>
      <xdr:row>31</xdr:row>
      <xdr:rowOff>85287</xdr:rowOff>
    </xdr:to>
    <xdr:sp macro="" textlink="">
      <xdr:nvSpPr>
        <xdr:cNvPr id="318" name="楕円 317"/>
        <xdr:cNvSpPr/>
      </xdr:nvSpPr>
      <xdr:spPr>
        <a:xfrm>
          <a:off x="7810500" y="52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101814</xdr:rowOff>
    </xdr:from>
    <xdr:ext cx="534377" cy="259045"/>
    <xdr:sp macro="" textlink="">
      <xdr:nvSpPr>
        <xdr:cNvPr id="319" name="テキスト ボックス 318"/>
        <xdr:cNvSpPr txBox="1"/>
      </xdr:nvSpPr>
      <xdr:spPr>
        <a:xfrm>
          <a:off x="7594111" y="507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125800</xdr:rowOff>
    </xdr:from>
    <xdr:to>
      <xdr:col>36</xdr:col>
      <xdr:colOff>165100</xdr:colOff>
      <xdr:row>32</xdr:row>
      <xdr:rowOff>55950</xdr:rowOff>
    </xdr:to>
    <xdr:sp macro="" textlink="">
      <xdr:nvSpPr>
        <xdr:cNvPr id="320" name="楕円 319"/>
        <xdr:cNvSpPr/>
      </xdr:nvSpPr>
      <xdr:spPr>
        <a:xfrm>
          <a:off x="6921500" y="54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72477</xdr:rowOff>
    </xdr:from>
    <xdr:ext cx="534377" cy="259045"/>
    <xdr:sp macro="" textlink="">
      <xdr:nvSpPr>
        <xdr:cNvPr id="321" name="テキスト ボックス 320"/>
        <xdr:cNvSpPr txBox="1"/>
      </xdr:nvSpPr>
      <xdr:spPr>
        <a:xfrm>
          <a:off x="6705111" y="52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89408</xdr:rowOff>
    </xdr:from>
    <xdr:to>
      <xdr:col>55</xdr:col>
      <xdr:colOff>0</xdr:colOff>
      <xdr:row>55</xdr:row>
      <xdr:rowOff>15094</xdr:rowOff>
    </xdr:to>
    <xdr:cxnSp macro="">
      <xdr:nvCxnSpPr>
        <xdr:cNvPr id="351" name="直線コネクタ 350"/>
        <xdr:cNvCxnSpPr/>
      </xdr:nvCxnSpPr>
      <xdr:spPr>
        <a:xfrm>
          <a:off x="9639300" y="9176258"/>
          <a:ext cx="838200" cy="26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89408</xdr:rowOff>
    </xdr:from>
    <xdr:to>
      <xdr:col>50</xdr:col>
      <xdr:colOff>114300</xdr:colOff>
      <xdr:row>56</xdr:row>
      <xdr:rowOff>22333</xdr:rowOff>
    </xdr:to>
    <xdr:cxnSp macro="">
      <xdr:nvCxnSpPr>
        <xdr:cNvPr id="354" name="直線コネクタ 353"/>
        <xdr:cNvCxnSpPr/>
      </xdr:nvCxnSpPr>
      <xdr:spPr>
        <a:xfrm flipV="1">
          <a:off x="8750300" y="9176258"/>
          <a:ext cx="889000" cy="4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23635</xdr:rowOff>
    </xdr:from>
    <xdr:to>
      <xdr:col>50</xdr:col>
      <xdr:colOff>165100</xdr:colOff>
      <xdr:row>56</xdr:row>
      <xdr:rowOff>125235</xdr:rowOff>
    </xdr:to>
    <xdr:sp macro="" textlink="">
      <xdr:nvSpPr>
        <xdr:cNvPr id="355" name="フローチャート: 判断 354"/>
        <xdr:cNvSpPr/>
      </xdr:nvSpPr>
      <xdr:spPr>
        <a:xfrm>
          <a:off x="9588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116362</xdr:rowOff>
    </xdr:from>
    <xdr:ext cx="534377" cy="259045"/>
    <xdr:sp macro="" textlink="">
      <xdr:nvSpPr>
        <xdr:cNvPr id="356" name="テキスト ボックス 355"/>
        <xdr:cNvSpPr txBox="1"/>
      </xdr:nvSpPr>
      <xdr:spPr>
        <a:xfrm>
          <a:off x="9372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22333</xdr:rowOff>
    </xdr:from>
    <xdr:to>
      <xdr:col>45</xdr:col>
      <xdr:colOff>177800</xdr:colOff>
      <xdr:row>56</xdr:row>
      <xdr:rowOff>155149</xdr:rowOff>
    </xdr:to>
    <xdr:cxnSp macro="">
      <xdr:nvCxnSpPr>
        <xdr:cNvPr id="357" name="直線コネクタ 356"/>
        <xdr:cNvCxnSpPr/>
      </xdr:nvCxnSpPr>
      <xdr:spPr>
        <a:xfrm flipV="1">
          <a:off x="7861300" y="9623533"/>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77832</xdr:rowOff>
    </xdr:from>
    <xdr:to>
      <xdr:col>46</xdr:col>
      <xdr:colOff>38100</xdr:colOff>
      <xdr:row>57</xdr:row>
      <xdr:rowOff>7982</xdr:rowOff>
    </xdr:to>
    <xdr:sp macro="" textlink="">
      <xdr:nvSpPr>
        <xdr:cNvPr id="358" name="フローチャート: 判断 357"/>
        <xdr:cNvSpPr/>
      </xdr:nvSpPr>
      <xdr:spPr>
        <a:xfrm>
          <a:off x="8699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170559</xdr:rowOff>
    </xdr:from>
    <xdr:ext cx="534377" cy="259045"/>
    <xdr:sp macro="" textlink="">
      <xdr:nvSpPr>
        <xdr:cNvPr id="359" name="テキスト ボックス 358"/>
        <xdr:cNvSpPr txBox="1"/>
      </xdr:nvSpPr>
      <xdr:spPr>
        <a:xfrm>
          <a:off x="8483111" y="97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155149</xdr:rowOff>
    </xdr:from>
    <xdr:to>
      <xdr:col>41</xdr:col>
      <xdr:colOff>50800</xdr:colOff>
      <xdr:row>57</xdr:row>
      <xdr:rowOff>61519</xdr:rowOff>
    </xdr:to>
    <xdr:cxnSp macro="">
      <xdr:nvCxnSpPr>
        <xdr:cNvPr id="360" name="直線コネクタ 359"/>
        <xdr:cNvCxnSpPr/>
      </xdr:nvCxnSpPr>
      <xdr:spPr>
        <a:xfrm flipV="1">
          <a:off x="6972300" y="9756349"/>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5973</xdr:rowOff>
    </xdr:from>
    <xdr:ext cx="534377" cy="259045"/>
    <xdr:sp macro="" textlink="">
      <xdr:nvSpPr>
        <xdr:cNvPr id="362" name="テキスト ボックス 361"/>
        <xdr:cNvSpPr txBox="1"/>
      </xdr:nvSpPr>
      <xdr:spPr>
        <a:xfrm>
          <a:off x="7594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38206</xdr:rowOff>
    </xdr:from>
    <xdr:ext cx="534377" cy="259045"/>
    <xdr:sp macro="" textlink="">
      <xdr:nvSpPr>
        <xdr:cNvPr id="364" name="テキスト ボックス 363"/>
        <xdr:cNvSpPr txBox="1"/>
      </xdr:nvSpPr>
      <xdr:spPr>
        <a:xfrm>
          <a:off x="6705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135744</xdr:rowOff>
    </xdr:from>
    <xdr:to>
      <xdr:col>55</xdr:col>
      <xdr:colOff>50800</xdr:colOff>
      <xdr:row>55</xdr:row>
      <xdr:rowOff>65894</xdr:rowOff>
    </xdr:to>
    <xdr:sp macro="" textlink="">
      <xdr:nvSpPr>
        <xdr:cNvPr id="370" name="楕円 369"/>
        <xdr:cNvSpPr/>
      </xdr:nvSpPr>
      <xdr:spPr>
        <a:xfrm>
          <a:off x="10426700" y="93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158621</xdr:rowOff>
    </xdr:from>
    <xdr:ext cx="534377" cy="259045"/>
    <xdr:sp macro="" textlink="">
      <xdr:nvSpPr>
        <xdr:cNvPr id="371" name="普通建設事業費該当値テキスト"/>
        <xdr:cNvSpPr txBox="1"/>
      </xdr:nvSpPr>
      <xdr:spPr>
        <a:xfrm>
          <a:off x="10528300" y="92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38608</xdr:rowOff>
    </xdr:from>
    <xdr:to>
      <xdr:col>50</xdr:col>
      <xdr:colOff>165100</xdr:colOff>
      <xdr:row>53</xdr:row>
      <xdr:rowOff>140208</xdr:rowOff>
    </xdr:to>
    <xdr:sp macro="" textlink="">
      <xdr:nvSpPr>
        <xdr:cNvPr id="372" name="楕円 371"/>
        <xdr:cNvSpPr/>
      </xdr:nvSpPr>
      <xdr:spPr>
        <a:xfrm>
          <a:off x="9588500" y="91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156735</xdr:rowOff>
    </xdr:from>
    <xdr:ext cx="534377" cy="259045"/>
    <xdr:sp macro="" textlink="">
      <xdr:nvSpPr>
        <xdr:cNvPr id="373" name="テキスト ボックス 372"/>
        <xdr:cNvSpPr txBox="1"/>
      </xdr:nvSpPr>
      <xdr:spPr>
        <a:xfrm>
          <a:off x="9372111" y="89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142983</xdr:rowOff>
    </xdr:from>
    <xdr:to>
      <xdr:col>46</xdr:col>
      <xdr:colOff>38100</xdr:colOff>
      <xdr:row>56</xdr:row>
      <xdr:rowOff>73133</xdr:rowOff>
    </xdr:to>
    <xdr:sp macro="" textlink="">
      <xdr:nvSpPr>
        <xdr:cNvPr id="374" name="楕円 373"/>
        <xdr:cNvSpPr/>
      </xdr:nvSpPr>
      <xdr:spPr>
        <a:xfrm>
          <a:off x="8699500" y="95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89660</xdr:rowOff>
    </xdr:from>
    <xdr:ext cx="534377" cy="259045"/>
    <xdr:sp macro="" textlink="">
      <xdr:nvSpPr>
        <xdr:cNvPr id="375" name="テキスト ボックス 374"/>
        <xdr:cNvSpPr txBox="1"/>
      </xdr:nvSpPr>
      <xdr:spPr>
        <a:xfrm>
          <a:off x="8483111" y="93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104349</xdr:rowOff>
    </xdr:from>
    <xdr:to>
      <xdr:col>41</xdr:col>
      <xdr:colOff>101600</xdr:colOff>
      <xdr:row>57</xdr:row>
      <xdr:rowOff>34499</xdr:rowOff>
    </xdr:to>
    <xdr:sp macro="" textlink="">
      <xdr:nvSpPr>
        <xdr:cNvPr id="376" name="楕円 375"/>
        <xdr:cNvSpPr/>
      </xdr:nvSpPr>
      <xdr:spPr>
        <a:xfrm>
          <a:off x="7810500" y="97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25626</xdr:rowOff>
    </xdr:from>
    <xdr:ext cx="534377" cy="259045"/>
    <xdr:sp macro="" textlink="">
      <xdr:nvSpPr>
        <xdr:cNvPr id="377" name="テキスト ボックス 376"/>
        <xdr:cNvSpPr txBox="1"/>
      </xdr:nvSpPr>
      <xdr:spPr>
        <a:xfrm>
          <a:off x="7594111" y="97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10719</xdr:rowOff>
    </xdr:from>
    <xdr:to>
      <xdr:col>36</xdr:col>
      <xdr:colOff>165100</xdr:colOff>
      <xdr:row>57</xdr:row>
      <xdr:rowOff>112319</xdr:rowOff>
    </xdr:to>
    <xdr:sp macro="" textlink="">
      <xdr:nvSpPr>
        <xdr:cNvPr id="378" name="楕円 377"/>
        <xdr:cNvSpPr/>
      </xdr:nvSpPr>
      <xdr:spPr>
        <a:xfrm>
          <a:off x="6921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103446</xdr:rowOff>
    </xdr:from>
    <xdr:ext cx="534377" cy="259045"/>
    <xdr:sp macro="" textlink="">
      <xdr:nvSpPr>
        <xdr:cNvPr id="379" name="テキスト ボックス 378"/>
        <xdr:cNvSpPr txBox="1"/>
      </xdr:nvSpPr>
      <xdr:spPr>
        <a:xfrm>
          <a:off x="6705111" y="98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120073</xdr:rowOff>
    </xdr:from>
    <xdr:to>
      <xdr:col>55</xdr:col>
      <xdr:colOff>0</xdr:colOff>
      <xdr:row>78</xdr:row>
      <xdr:rowOff>111420</xdr:rowOff>
    </xdr:to>
    <xdr:cxnSp macro="">
      <xdr:nvCxnSpPr>
        <xdr:cNvPr id="410" name="直線コネクタ 409"/>
        <xdr:cNvCxnSpPr/>
      </xdr:nvCxnSpPr>
      <xdr:spPr>
        <a:xfrm flipV="1">
          <a:off x="9639300" y="13321723"/>
          <a:ext cx="838200" cy="1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76966</xdr:rowOff>
    </xdr:from>
    <xdr:to>
      <xdr:col>50</xdr:col>
      <xdr:colOff>114300</xdr:colOff>
      <xdr:row>78</xdr:row>
      <xdr:rowOff>111420</xdr:rowOff>
    </xdr:to>
    <xdr:cxnSp macro="">
      <xdr:nvCxnSpPr>
        <xdr:cNvPr id="413" name="直線コネクタ 412"/>
        <xdr:cNvCxnSpPr/>
      </xdr:nvCxnSpPr>
      <xdr:spPr>
        <a:xfrm>
          <a:off x="8750300" y="13278616"/>
          <a:ext cx="889000" cy="2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143373</xdr:rowOff>
    </xdr:from>
    <xdr:to>
      <xdr:col>50</xdr:col>
      <xdr:colOff>165100</xdr:colOff>
      <xdr:row>77</xdr:row>
      <xdr:rowOff>73523</xdr:rowOff>
    </xdr:to>
    <xdr:sp macro="" textlink="">
      <xdr:nvSpPr>
        <xdr:cNvPr id="414" name="フローチャート: 判断 413"/>
        <xdr:cNvSpPr/>
      </xdr:nvSpPr>
      <xdr:spPr>
        <a:xfrm>
          <a:off x="9588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90049</xdr:rowOff>
    </xdr:from>
    <xdr:ext cx="534377" cy="259045"/>
    <xdr:sp macro="" textlink="">
      <xdr:nvSpPr>
        <xdr:cNvPr id="415" name="テキスト ボックス 414"/>
        <xdr:cNvSpPr txBox="1"/>
      </xdr:nvSpPr>
      <xdr:spPr>
        <a:xfrm>
          <a:off x="9372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76966</xdr:rowOff>
    </xdr:from>
    <xdr:to>
      <xdr:col>45</xdr:col>
      <xdr:colOff>177800</xdr:colOff>
      <xdr:row>77</xdr:row>
      <xdr:rowOff>130752</xdr:rowOff>
    </xdr:to>
    <xdr:cxnSp macro="">
      <xdr:nvCxnSpPr>
        <xdr:cNvPr id="416" name="直線コネクタ 415"/>
        <xdr:cNvCxnSpPr/>
      </xdr:nvCxnSpPr>
      <xdr:spPr>
        <a:xfrm flipV="1">
          <a:off x="7861300" y="13278616"/>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144188</xdr:rowOff>
    </xdr:from>
    <xdr:to>
      <xdr:col>46</xdr:col>
      <xdr:colOff>38100</xdr:colOff>
      <xdr:row>77</xdr:row>
      <xdr:rowOff>74338</xdr:rowOff>
    </xdr:to>
    <xdr:sp macro="" textlink="">
      <xdr:nvSpPr>
        <xdr:cNvPr id="417" name="フローチャート: 判断 416"/>
        <xdr:cNvSpPr/>
      </xdr:nvSpPr>
      <xdr:spPr>
        <a:xfrm>
          <a:off x="8699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90866</xdr:rowOff>
    </xdr:from>
    <xdr:ext cx="534377" cy="259045"/>
    <xdr:sp macro="" textlink="">
      <xdr:nvSpPr>
        <xdr:cNvPr id="418" name="テキスト ボックス 417"/>
        <xdr:cNvSpPr txBox="1"/>
      </xdr:nvSpPr>
      <xdr:spPr>
        <a:xfrm>
          <a:off x="8483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130752</xdr:rowOff>
    </xdr:from>
    <xdr:to>
      <xdr:col>41</xdr:col>
      <xdr:colOff>50800</xdr:colOff>
      <xdr:row>77</xdr:row>
      <xdr:rowOff>161384</xdr:rowOff>
    </xdr:to>
    <xdr:cxnSp macro="">
      <xdr:nvCxnSpPr>
        <xdr:cNvPr id="419" name="直線コネクタ 418"/>
        <xdr:cNvCxnSpPr/>
      </xdr:nvCxnSpPr>
      <xdr:spPr>
        <a:xfrm flipV="1">
          <a:off x="6972300" y="13332402"/>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69273</xdr:rowOff>
    </xdr:from>
    <xdr:to>
      <xdr:col>55</xdr:col>
      <xdr:colOff>50800</xdr:colOff>
      <xdr:row>77</xdr:row>
      <xdr:rowOff>170873</xdr:rowOff>
    </xdr:to>
    <xdr:sp macro="" textlink="">
      <xdr:nvSpPr>
        <xdr:cNvPr id="429" name="楕円 428"/>
        <xdr:cNvSpPr/>
      </xdr:nvSpPr>
      <xdr:spPr>
        <a:xfrm>
          <a:off x="10426700" y="13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47700</xdr:rowOff>
    </xdr:from>
    <xdr:ext cx="469744" cy="259045"/>
    <xdr:sp macro="" textlink="">
      <xdr:nvSpPr>
        <xdr:cNvPr id="430" name="普通建設事業費 （ うち新規整備　）該当値テキスト"/>
        <xdr:cNvSpPr txBox="1"/>
      </xdr:nvSpPr>
      <xdr:spPr>
        <a:xfrm>
          <a:off x="10528300" y="132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60620</xdr:rowOff>
    </xdr:from>
    <xdr:to>
      <xdr:col>50</xdr:col>
      <xdr:colOff>165100</xdr:colOff>
      <xdr:row>78</xdr:row>
      <xdr:rowOff>162220</xdr:rowOff>
    </xdr:to>
    <xdr:sp macro="" textlink="">
      <xdr:nvSpPr>
        <xdr:cNvPr id="431" name="楕円 430"/>
        <xdr:cNvSpPr/>
      </xdr:nvSpPr>
      <xdr:spPr>
        <a:xfrm>
          <a:off x="9588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153347</xdr:rowOff>
    </xdr:from>
    <xdr:ext cx="469744" cy="259045"/>
    <xdr:sp macro="" textlink="">
      <xdr:nvSpPr>
        <xdr:cNvPr id="432" name="テキスト ボックス 431"/>
        <xdr:cNvSpPr txBox="1"/>
      </xdr:nvSpPr>
      <xdr:spPr>
        <a:xfrm>
          <a:off x="9404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26166</xdr:rowOff>
    </xdr:from>
    <xdr:to>
      <xdr:col>46</xdr:col>
      <xdr:colOff>38100</xdr:colOff>
      <xdr:row>77</xdr:row>
      <xdr:rowOff>127766</xdr:rowOff>
    </xdr:to>
    <xdr:sp macro="" textlink="">
      <xdr:nvSpPr>
        <xdr:cNvPr id="433" name="楕円 432"/>
        <xdr:cNvSpPr/>
      </xdr:nvSpPr>
      <xdr:spPr>
        <a:xfrm>
          <a:off x="86995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118893</xdr:rowOff>
    </xdr:from>
    <xdr:ext cx="534377" cy="259045"/>
    <xdr:sp macro="" textlink="">
      <xdr:nvSpPr>
        <xdr:cNvPr id="434" name="テキスト ボックス 433"/>
        <xdr:cNvSpPr txBox="1"/>
      </xdr:nvSpPr>
      <xdr:spPr>
        <a:xfrm>
          <a:off x="8483111" y="13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79952</xdr:rowOff>
    </xdr:from>
    <xdr:to>
      <xdr:col>41</xdr:col>
      <xdr:colOff>101600</xdr:colOff>
      <xdr:row>78</xdr:row>
      <xdr:rowOff>10102</xdr:rowOff>
    </xdr:to>
    <xdr:sp macro="" textlink="">
      <xdr:nvSpPr>
        <xdr:cNvPr id="435" name="楕円 434"/>
        <xdr:cNvSpPr/>
      </xdr:nvSpPr>
      <xdr:spPr>
        <a:xfrm>
          <a:off x="7810500" y="132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1229</xdr:rowOff>
    </xdr:from>
    <xdr:ext cx="469744" cy="259045"/>
    <xdr:sp macro="" textlink="">
      <xdr:nvSpPr>
        <xdr:cNvPr id="436" name="テキスト ボックス 435"/>
        <xdr:cNvSpPr txBox="1"/>
      </xdr:nvSpPr>
      <xdr:spPr>
        <a:xfrm>
          <a:off x="7626428" y="133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110584</xdr:rowOff>
    </xdr:from>
    <xdr:to>
      <xdr:col>36</xdr:col>
      <xdr:colOff>165100</xdr:colOff>
      <xdr:row>78</xdr:row>
      <xdr:rowOff>40734</xdr:rowOff>
    </xdr:to>
    <xdr:sp macro="" textlink="">
      <xdr:nvSpPr>
        <xdr:cNvPr id="437" name="楕円 436"/>
        <xdr:cNvSpPr/>
      </xdr:nvSpPr>
      <xdr:spPr>
        <a:xfrm>
          <a:off x="69215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31861</xdr:rowOff>
    </xdr:from>
    <xdr:ext cx="469744" cy="259045"/>
    <xdr:sp macro="" textlink="">
      <xdr:nvSpPr>
        <xdr:cNvPr id="438" name="テキスト ボックス 437"/>
        <xdr:cNvSpPr txBox="1"/>
      </xdr:nvSpPr>
      <xdr:spPr>
        <a:xfrm>
          <a:off x="6737428" y="134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85846</xdr:rowOff>
    </xdr:from>
    <xdr:to>
      <xdr:col>55</xdr:col>
      <xdr:colOff>0</xdr:colOff>
      <xdr:row>94</xdr:row>
      <xdr:rowOff>135680</xdr:rowOff>
    </xdr:to>
    <xdr:cxnSp macro="">
      <xdr:nvCxnSpPr>
        <xdr:cNvPr id="467" name="直線コネクタ 466"/>
        <xdr:cNvCxnSpPr/>
      </xdr:nvCxnSpPr>
      <xdr:spPr>
        <a:xfrm>
          <a:off x="9639300" y="16030696"/>
          <a:ext cx="8382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85846</xdr:rowOff>
    </xdr:from>
    <xdr:to>
      <xdr:col>50</xdr:col>
      <xdr:colOff>114300</xdr:colOff>
      <xdr:row>95</xdr:row>
      <xdr:rowOff>157207</xdr:rowOff>
    </xdr:to>
    <xdr:cxnSp macro="">
      <xdr:nvCxnSpPr>
        <xdr:cNvPr id="470" name="直線コネクタ 469"/>
        <xdr:cNvCxnSpPr/>
      </xdr:nvCxnSpPr>
      <xdr:spPr>
        <a:xfrm flipV="1">
          <a:off x="8750300" y="16030696"/>
          <a:ext cx="889000" cy="4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71" name="フローチャート: 判断 470"/>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72" name="テキスト ボックス 471"/>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157207</xdr:rowOff>
    </xdr:from>
    <xdr:to>
      <xdr:col>45</xdr:col>
      <xdr:colOff>177800</xdr:colOff>
      <xdr:row>96</xdr:row>
      <xdr:rowOff>108362</xdr:rowOff>
    </xdr:to>
    <xdr:cxnSp macro="">
      <xdr:nvCxnSpPr>
        <xdr:cNvPr id="473" name="直線コネクタ 472"/>
        <xdr:cNvCxnSpPr/>
      </xdr:nvCxnSpPr>
      <xdr:spPr>
        <a:xfrm flipV="1">
          <a:off x="7861300" y="16444957"/>
          <a:ext cx="889000" cy="1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74" name="フローチャート: 判断 473"/>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75" name="テキスト ボックス 474"/>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108362</xdr:rowOff>
    </xdr:from>
    <xdr:to>
      <xdr:col>41</xdr:col>
      <xdr:colOff>50800</xdr:colOff>
      <xdr:row>97</xdr:row>
      <xdr:rowOff>42602</xdr:rowOff>
    </xdr:to>
    <xdr:cxnSp macro="">
      <xdr:nvCxnSpPr>
        <xdr:cNvPr id="476" name="直線コネクタ 475"/>
        <xdr:cNvCxnSpPr/>
      </xdr:nvCxnSpPr>
      <xdr:spPr>
        <a:xfrm flipV="1">
          <a:off x="6972300" y="16567562"/>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78" name="テキスト ボックス 477"/>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80" name="テキスト ボックス 479"/>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84880</xdr:rowOff>
    </xdr:from>
    <xdr:to>
      <xdr:col>55</xdr:col>
      <xdr:colOff>50800</xdr:colOff>
      <xdr:row>95</xdr:row>
      <xdr:rowOff>15030</xdr:rowOff>
    </xdr:to>
    <xdr:sp macro="" textlink="">
      <xdr:nvSpPr>
        <xdr:cNvPr id="486" name="楕円 485"/>
        <xdr:cNvSpPr/>
      </xdr:nvSpPr>
      <xdr:spPr>
        <a:xfrm>
          <a:off x="10426700" y="162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107757</xdr:rowOff>
    </xdr:from>
    <xdr:ext cx="534377" cy="259045"/>
    <xdr:sp macro="" textlink="">
      <xdr:nvSpPr>
        <xdr:cNvPr id="487" name="普通建設事業費 （ うち更新整備　）該当値テキスト"/>
        <xdr:cNvSpPr txBox="1"/>
      </xdr:nvSpPr>
      <xdr:spPr>
        <a:xfrm>
          <a:off x="10528300" y="16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35046</xdr:rowOff>
    </xdr:from>
    <xdr:to>
      <xdr:col>50</xdr:col>
      <xdr:colOff>165100</xdr:colOff>
      <xdr:row>93</xdr:row>
      <xdr:rowOff>136646</xdr:rowOff>
    </xdr:to>
    <xdr:sp macro="" textlink="">
      <xdr:nvSpPr>
        <xdr:cNvPr id="488" name="楕円 487"/>
        <xdr:cNvSpPr/>
      </xdr:nvSpPr>
      <xdr:spPr>
        <a:xfrm>
          <a:off x="9588500" y="159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153173</xdr:rowOff>
    </xdr:from>
    <xdr:ext cx="534377" cy="259045"/>
    <xdr:sp macro="" textlink="">
      <xdr:nvSpPr>
        <xdr:cNvPr id="489" name="テキスト ボックス 488"/>
        <xdr:cNvSpPr txBox="1"/>
      </xdr:nvSpPr>
      <xdr:spPr>
        <a:xfrm>
          <a:off x="9372111" y="157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106407</xdr:rowOff>
    </xdr:from>
    <xdr:to>
      <xdr:col>46</xdr:col>
      <xdr:colOff>38100</xdr:colOff>
      <xdr:row>96</xdr:row>
      <xdr:rowOff>36557</xdr:rowOff>
    </xdr:to>
    <xdr:sp macro="" textlink="">
      <xdr:nvSpPr>
        <xdr:cNvPr id="490" name="楕円 489"/>
        <xdr:cNvSpPr/>
      </xdr:nvSpPr>
      <xdr:spPr>
        <a:xfrm>
          <a:off x="8699500" y="163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53084</xdr:rowOff>
    </xdr:from>
    <xdr:ext cx="534377" cy="259045"/>
    <xdr:sp macro="" textlink="">
      <xdr:nvSpPr>
        <xdr:cNvPr id="491" name="テキスト ボックス 490"/>
        <xdr:cNvSpPr txBox="1"/>
      </xdr:nvSpPr>
      <xdr:spPr>
        <a:xfrm>
          <a:off x="8483111" y="161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57562</xdr:rowOff>
    </xdr:from>
    <xdr:to>
      <xdr:col>41</xdr:col>
      <xdr:colOff>101600</xdr:colOff>
      <xdr:row>96</xdr:row>
      <xdr:rowOff>159162</xdr:rowOff>
    </xdr:to>
    <xdr:sp macro="" textlink="">
      <xdr:nvSpPr>
        <xdr:cNvPr id="492" name="楕円 491"/>
        <xdr:cNvSpPr/>
      </xdr:nvSpPr>
      <xdr:spPr>
        <a:xfrm>
          <a:off x="7810500" y="165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4239</xdr:rowOff>
    </xdr:from>
    <xdr:ext cx="534377" cy="259045"/>
    <xdr:sp macro="" textlink="">
      <xdr:nvSpPr>
        <xdr:cNvPr id="493" name="テキスト ボックス 492"/>
        <xdr:cNvSpPr txBox="1"/>
      </xdr:nvSpPr>
      <xdr:spPr>
        <a:xfrm>
          <a:off x="7594111" y="162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163252</xdr:rowOff>
    </xdr:from>
    <xdr:to>
      <xdr:col>36</xdr:col>
      <xdr:colOff>165100</xdr:colOff>
      <xdr:row>97</xdr:row>
      <xdr:rowOff>93402</xdr:rowOff>
    </xdr:to>
    <xdr:sp macro="" textlink="">
      <xdr:nvSpPr>
        <xdr:cNvPr id="494" name="楕円 493"/>
        <xdr:cNvSpPr/>
      </xdr:nvSpPr>
      <xdr:spPr>
        <a:xfrm>
          <a:off x="6921500" y="166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109929</xdr:rowOff>
    </xdr:from>
    <xdr:ext cx="534377" cy="259045"/>
    <xdr:sp macro="" textlink="">
      <xdr:nvSpPr>
        <xdr:cNvPr id="495" name="テキスト ボックス 494"/>
        <xdr:cNvSpPr txBox="1"/>
      </xdr:nvSpPr>
      <xdr:spPr>
        <a:xfrm>
          <a:off x="6705111" y="163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157531</xdr:rowOff>
    </xdr:from>
    <xdr:to>
      <xdr:col>85</xdr:col>
      <xdr:colOff>127000</xdr:colOff>
      <xdr:row>38</xdr:row>
      <xdr:rowOff>135433</xdr:rowOff>
    </xdr:to>
    <xdr:cxnSp macro="">
      <xdr:nvCxnSpPr>
        <xdr:cNvPr id="524" name="直線コネクタ 523"/>
        <xdr:cNvCxnSpPr/>
      </xdr:nvCxnSpPr>
      <xdr:spPr>
        <a:xfrm flipV="1">
          <a:off x="15481300" y="6501181"/>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135433</xdr:rowOff>
    </xdr:from>
    <xdr:to>
      <xdr:col>81</xdr:col>
      <xdr:colOff>50800</xdr:colOff>
      <xdr:row>39</xdr:row>
      <xdr:rowOff>27686</xdr:rowOff>
    </xdr:to>
    <xdr:cxnSp macro="">
      <xdr:nvCxnSpPr>
        <xdr:cNvPr id="527" name="直線コネクタ 526"/>
        <xdr:cNvCxnSpPr/>
      </xdr:nvCxnSpPr>
      <xdr:spPr>
        <a:xfrm flipV="1">
          <a:off x="14592300" y="6650533"/>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155042</xdr:rowOff>
    </xdr:from>
    <xdr:to>
      <xdr:col>81</xdr:col>
      <xdr:colOff>101600</xdr:colOff>
      <xdr:row>39</xdr:row>
      <xdr:rowOff>85192</xdr:rowOff>
    </xdr:to>
    <xdr:sp macro="" textlink="">
      <xdr:nvSpPr>
        <xdr:cNvPr id="528" name="フローチャート: 判断 527"/>
        <xdr:cNvSpPr/>
      </xdr:nvSpPr>
      <xdr:spPr>
        <a:xfrm>
          <a:off x="15430500" y="66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76319</xdr:rowOff>
    </xdr:from>
    <xdr:ext cx="378565" cy="259045"/>
    <xdr:sp macro="" textlink="">
      <xdr:nvSpPr>
        <xdr:cNvPr id="529" name="テキスト ボックス 528"/>
        <xdr:cNvSpPr txBox="1"/>
      </xdr:nvSpPr>
      <xdr:spPr>
        <a:xfrm>
          <a:off x="152920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18161</xdr:rowOff>
    </xdr:from>
    <xdr:to>
      <xdr:col>76</xdr:col>
      <xdr:colOff>114300</xdr:colOff>
      <xdr:row>39</xdr:row>
      <xdr:rowOff>27686</xdr:rowOff>
    </xdr:to>
    <xdr:cxnSp macro="">
      <xdr:nvCxnSpPr>
        <xdr:cNvPr id="530" name="直線コネクタ 529"/>
        <xdr:cNvCxnSpPr/>
      </xdr:nvCxnSpPr>
      <xdr:spPr>
        <a:xfrm>
          <a:off x="13703300" y="6704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161099</xdr:rowOff>
    </xdr:from>
    <xdr:to>
      <xdr:col>76</xdr:col>
      <xdr:colOff>165100</xdr:colOff>
      <xdr:row>39</xdr:row>
      <xdr:rowOff>91249</xdr:rowOff>
    </xdr:to>
    <xdr:sp macro="" textlink="">
      <xdr:nvSpPr>
        <xdr:cNvPr id="531" name="フローチャート: 判断 530"/>
        <xdr:cNvSpPr/>
      </xdr:nvSpPr>
      <xdr:spPr>
        <a:xfrm>
          <a:off x="14541500" y="66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82376</xdr:rowOff>
    </xdr:from>
    <xdr:ext cx="378565" cy="259045"/>
    <xdr:sp macro="" textlink="">
      <xdr:nvSpPr>
        <xdr:cNvPr id="532" name="テキスト ボックス 531"/>
        <xdr:cNvSpPr txBox="1"/>
      </xdr:nvSpPr>
      <xdr:spPr>
        <a:xfrm>
          <a:off x="14403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15684</xdr:rowOff>
    </xdr:from>
    <xdr:to>
      <xdr:col>71</xdr:col>
      <xdr:colOff>177800</xdr:colOff>
      <xdr:row>39</xdr:row>
      <xdr:rowOff>18161</xdr:rowOff>
    </xdr:to>
    <xdr:cxnSp macro="">
      <xdr:nvCxnSpPr>
        <xdr:cNvPr id="533" name="直線コネクタ 532"/>
        <xdr:cNvCxnSpPr/>
      </xdr:nvCxnSpPr>
      <xdr:spPr>
        <a:xfrm>
          <a:off x="12814300" y="670223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74757</xdr:rowOff>
    </xdr:from>
    <xdr:ext cx="378565" cy="259045"/>
    <xdr:sp macro="" textlink="">
      <xdr:nvSpPr>
        <xdr:cNvPr id="535" name="テキスト ボックス 534"/>
        <xdr:cNvSpPr txBox="1"/>
      </xdr:nvSpPr>
      <xdr:spPr>
        <a:xfrm>
          <a:off x="13514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74033</xdr:rowOff>
    </xdr:from>
    <xdr:ext cx="378565" cy="259045"/>
    <xdr:sp macro="" textlink="">
      <xdr:nvSpPr>
        <xdr:cNvPr id="537" name="テキスト ボックス 536"/>
        <xdr:cNvSpPr txBox="1"/>
      </xdr:nvSpPr>
      <xdr:spPr>
        <a:xfrm>
          <a:off x="12625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106731</xdr:rowOff>
    </xdr:from>
    <xdr:to>
      <xdr:col>85</xdr:col>
      <xdr:colOff>177800</xdr:colOff>
      <xdr:row>38</xdr:row>
      <xdr:rowOff>36881</xdr:rowOff>
    </xdr:to>
    <xdr:sp macro="" textlink="">
      <xdr:nvSpPr>
        <xdr:cNvPr id="543" name="楕円 542"/>
        <xdr:cNvSpPr/>
      </xdr:nvSpPr>
      <xdr:spPr>
        <a:xfrm>
          <a:off x="162687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129608</xdr:rowOff>
    </xdr:from>
    <xdr:ext cx="469744" cy="259045"/>
    <xdr:sp macro="" textlink="">
      <xdr:nvSpPr>
        <xdr:cNvPr id="544" name="災害復旧事業費該当値テキスト"/>
        <xdr:cNvSpPr txBox="1"/>
      </xdr:nvSpPr>
      <xdr:spPr>
        <a:xfrm>
          <a:off x="16370300" y="63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84633</xdr:rowOff>
    </xdr:from>
    <xdr:to>
      <xdr:col>81</xdr:col>
      <xdr:colOff>101600</xdr:colOff>
      <xdr:row>39</xdr:row>
      <xdr:rowOff>14783</xdr:rowOff>
    </xdr:to>
    <xdr:sp macro="" textlink="">
      <xdr:nvSpPr>
        <xdr:cNvPr id="545" name="楕円 544"/>
        <xdr:cNvSpPr/>
      </xdr:nvSpPr>
      <xdr:spPr>
        <a:xfrm>
          <a:off x="15430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31310</xdr:rowOff>
    </xdr:from>
    <xdr:ext cx="469744" cy="259045"/>
    <xdr:sp macro="" textlink="">
      <xdr:nvSpPr>
        <xdr:cNvPr id="546" name="テキスト ボックス 545"/>
        <xdr:cNvSpPr txBox="1"/>
      </xdr:nvSpPr>
      <xdr:spPr>
        <a:xfrm>
          <a:off x="15246428" y="63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148336</xdr:rowOff>
    </xdr:from>
    <xdr:to>
      <xdr:col>76</xdr:col>
      <xdr:colOff>165100</xdr:colOff>
      <xdr:row>39</xdr:row>
      <xdr:rowOff>78486</xdr:rowOff>
    </xdr:to>
    <xdr:sp macro="" textlink="">
      <xdr:nvSpPr>
        <xdr:cNvPr id="547" name="楕円 546"/>
        <xdr:cNvSpPr/>
      </xdr:nvSpPr>
      <xdr:spPr>
        <a:xfrm>
          <a:off x="14541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95013</xdr:rowOff>
    </xdr:from>
    <xdr:ext cx="378565" cy="259045"/>
    <xdr:sp macro="" textlink="">
      <xdr:nvSpPr>
        <xdr:cNvPr id="548" name="テキスト ボックス 547"/>
        <xdr:cNvSpPr txBox="1"/>
      </xdr:nvSpPr>
      <xdr:spPr>
        <a:xfrm>
          <a:off x="14403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138811</xdr:rowOff>
    </xdr:from>
    <xdr:to>
      <xdr:col>72</xdr:col>
      <xdr:colOff>38100</xdr:colOff>
      <xdr:row>39</xdr:row>
      <xdr:rowOff>68961</xdr:rowOff>
    </xdr:to>
    <xdr:sp macro="" textlink="">
      <xdr:nvSpPr>
        <xdr:cNvPr id="549" name="楕円 548"/>
        <xdr:cNvSpPr/>
      </xdr:nvSpPr>
      <xdr:spPr>
        <a:xfrm>
          <a:off x="13652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85488</xdr:rowOff>
    </xdr:from>
    <xdr:ext cx="378565" cy="259045"/>
    <xdr:sp macro="" textlink="">
      <xdr:nvSpPr>
        <xdr:cNvPr id="550" name="テキスト ボックス 549"/>
        <xdr:cNvSpPr txBox="1"/>
      </xdr:nvSpPr>
      <xdr:spPr>
        <a:xfrm>
          <a:off x="13514017" y="642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136334</xdr:rowOff>
    </xdr:from>
    <xdr:to>
      <xdr:col>67</xdr:col>
      <xdr:colOff>101600</xdr:colOff>
      <xdr:row>39</xdr:row>
      <xdr:rowOff>66484</xdr:rowOff>
    </xdr:to>
    <xdr:sp macro="" textlink="">
      <xdr:nvSpPr>
        <xdr:cNvPr id="551" name="楕円 550"/>
        <xdr:cNvSpPr/>
      </xdr:nvSpPr>
      <xdr:spPr>
        <a:xfrm>
          <a:off x="12763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83011</xdr:rowOff>
    </xdr:from>
    <xdr:ext cx="378565" cy="259045"/>
    <xdr:sp macro="" textlink="">
      <xdr:nvSpPr>
        <xdr:cNvPr id="552" name="テキスト ボックス 551"/>
        <xdr:cNvSpPr txBox="1"/>
      </xdr:nvSpPr>
      <xdr:spPr>
        <a:xfrm>
          <a:off x="12625017" y="642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109325</xdr:rowOff>
    </xdr:from>
    <xdr:to>
      <xdr:col>85</xdr:col>
      <xdr:colOff>127000</xdr:colOff>
      <xdr:row>72</xdr:row>
      <xdr:rowOff>151416</xdr:rowOff>
    </xdr:to>
    <xdr:cxnSp macro="">
      <xdr:nvCxnSpPr>
        <xdr:cNvPr id="627" name="直線コネクタ 626"/>
        <xdr:cNvCxnSpPr/>
      </xdr:nvCxnSpPr>
      <xdr:spPr>
        <a:xfrm>
          <a:off x="15481300" y="12453725"/>
          <a:ext cx="8382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109325</xdr:rowOff>
    </xdr:from>
    <xdr:to>
      <xdr:col>81</xdr:col>
      <xdr:colOff>50800</xdr:colOff>
      <xdr:row>72</xdr:row>
      <xdr:rowOff>121412</xdr:rowOff>
    </xdr:to>
    <xdr:cxnSp macro="">
      <xdr:nvCxnSpPr>
        <xdr:cNvPr id="630" name="直線コネクタ 629"/>
        <xdr:cNvCxnSpPr/>
      </xdr:nvCxnSpPr>
      <xdr:spPr>
        <a:xfrm flipV="1">
          <a:off x="14592300" y="12453725"/>
          <a:ext cx="8890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163224</xdr:rowOff>
    </xdr:from>
    <xdr:to>
      <xdr:col>81</xdr:col>
      <xdr:colOff>101600</xdr:colOff>
      <xdr:row>76</xdr:row>
      <xdr:rowOff>93374</xdr:rowOff>
    </xdr:to>
    <xdr:sp macro="" textlink="">
      <xdr:nvSpPr>
        <xdr:cNvPr id="631" name="フローチャート: 判断 630"/>
        <xdr:cNvSpPr/>
      </xdr:nvSpPr>
      <xdr:spPr>
        <a:xfrm>
          <a:off x="15430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84501</xdr:rowOff>
    </xdr:from>
    <xdr:ext cx="534377" cy="259045"/>
    <xdr:sp macro="" textlink="">
      <xdr:nvSpPr>
        <xdr:cNvPr id="632" name="テキスト ボックス 631"/>
        <xdr:cNvSpPr txBox="1"/>
      </xdr:nvSpPr>
      <xdr:spPr>
        <a:xfrm>
          <a:off x="15214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46117</xdr:rowOff>
    </xdr:from>
    <xdr:to>
      <xdr:col>76</xdr:col>
      <xdr:colOff>114300</xdr:colOff>
      <xdr:row>72</xdr:row>
      <xdr:rowOff>121412</xdr:rowOff>
    </xdr:to>
    <xdr:cxnSp macro="">
      <xdr:nvCxnSpPr>
        <xdr:cNvPr id="633" name="直線コネクタ 632"/>
        <xdr:cNvCxnSpPr/>
      </xdr:nvCxnSpPr>
      <xdr:spPr>
        <a:xfrm>
          <a:off x="13703300" y="12390517"/>
          <a:ext cx="889000" cy="7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149565</xdr:rowOff>
    </xdr:from>
    <xdr:to>
      <xdr:col>76</xdr:col>
      <xdr:colOff>165100</xdr:colOff>
      <xdr:row>76</xdr:row>
      <xdr:rowOff>79715</xdr:rowOff>
    </xdr:to>
    <xdr:sp macro="" textlink="">
      <xdr:nvSpPr>
        <xdr:cNvPr id="634" name="フローチャート: 判断 633"/>
        <xdr:cNvSpPr/>
      </xdr:nvSpPr>
      <xdr:spPr>
        <a:xfrm>
          <a:off x="14541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70842</xdr:rowOff>
    </xdr:from>
    <xdr:ext cx="534377" cy="259045"/>
    <xdr:sp macro="" textlink="">
      <xdr:nvSpPr>
        <xdr:cNvPr id="635" name="テキスト ボックス 634"/>
        <xdr:cNvSpPr txBox="1"/>
      </xdr:nvSpPr>
      <xdr:spPr>
        <a:xfrm>
          <a:off x="14325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8083</xdr:rowOff>
    </xdr:from>
    <xdr:to>
      <xdr:col>71</xdr:col>
      <xdr:colOff>177800</xdr:colOff>
      <xdr:row>72</xdr:row>
      <xdr:rowOff>46117</xdr:rowOff>
    </xdr:to>
    <xdr:cxnSp macro="">
      <xdr:nvCxnSpPr>
        <xdr:cNvPr id="636" name="直線コネクタ 635"/>
        <xdr:cNvCxnSpPr/>
      </xdr:nvCxnSpPr>
      <xdr:spPr>
        <a:xfrm>
          <a:off x="12814300" y="12181033"/>
          <a:ext cx="889000" cy="20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7" name="フローチャート: 判断 636"/>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23407</xdr:rowOff>
    </xdr:from>
    <xdr:ext cx="534377" cy="259045"/>
    <xdr:sp macro="" textlink="">
      <xdr:nvSpPr>
        <xdr:cNvPr id="638" name="テキスト ボックス 637"/>
        <xdr:cNvSpPr txBox="1"/>
      </xdr:nvSpPr>
      <xdr:spPr>
        <a:xfrm>
          <a:off x="13436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143451</xdr:rowOff>
    </xdr:from>
    <xdr:ext cx="534377" cy="259045"/>
    <xdr:sp macro="" textlink="">
      <xdr:nvSpPr>
        <xdr:cNvPr id="640" name="テキスト ボックス 639"/>
        <xdr:cNvSpPr txBox="1"/>
      </xdr:nvSpPr>
      <xdr:spPr>
        <a:xfrm>
          <a:off x="12547111" y="130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100616</xdr:rowOff>
    </xdr:from>
    <xdr:to>
      <xdr:col>85</xdr:col>
      <xdr:colOff>177800</xdr:colOff>
      <xdr:row>73</xdr:row>
      <xdr:rowOff>30766</xdr:rowOff>
    </xdr:to>
    <xdr:sp macro="" textlink="">
      <xdr:nvSpPr>
        <xdr:cNvPr id="646" name="楕円 645"/>
        <xdr:cNvSpPr/>
      </xdr:nvSpPr>
      <xdr:spPr>
        <a:xfrm>
          <a:off x="16268700" y="124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123493</xdr:rowOff>
    </xdr:from>
    <xdr:ext cx="534377" cy="259045"/>
    <xdr:sp macro="" textlink="">
      <xdr:nvSpPr>
        <xdr:cNvPr id="647" name="公債費該当値テキスト"/>
        <xdr:cNvSpPr txBox="1"/>
      </xdr:nvSpPr>
      <xdr:spPr>
        <a:xfrm>
          <a:off x="16370300" y="122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58525</xdr:rowOff>
    </xdr:from>
    <xdr:to>
      <xdr:col>81</xdr:col>
      <xdr:colOff>101600</xdr:colOff>
      <xdr:row>72</xdr:row>
      <xdr:rowOff>160125</xdr:rowOff>
    </xdr:to>
    <xdr:sp macro="" textlink="">
      <xdr:nvSpPr>
        <xdr:cNvPr id="648" name="楕円 647"/>
        <xdr:cNvSpPr/>
      </xdr:nvSpPr>
      <xdr:spPr>
        <a:xfrm>
          <a:off x="15430500" y="124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5202</xdr:rowOff>
    </xdr:from>
    <xdr:ext cx="534377" cy="259045"/>
    <xdr:sp macro="" textlink="">
      <xdr:nvSpPr>
        <xdr:cNvPr id="649" name="テキスト ボックス 648"/>
        <xdr:cNvSpPr txBox="1"/>
      </xdr:nvSpPr>
      <xdr:spPr>
        <a:xfrm>
          <a:off x="15214111" y="121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70612</xdr:rowOff>
    </xdr:from>
    <xdr:to>
      <xdr:col>76</xdr:col>
      <xdr:colOff>165100</xdr:colOff>
      <xdr:row>73</xdr:row>
      <xdr:rowOff>762</xdr:rowOff>
    </xdr:to>
    <xdr:sp macro="" textlink="">
      <xdr:nvSpPr>
        <xdr:cNvPr id="650" name="楕円 649"/>
        <xdr:cNvSpPr/>
      </xdr:nvSpPr>
      <xdr:spPr>
        <a:xfrm>
          <a:off x="14541500" y="124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17289</xdr:rowOff>
    </xdr:from>
    <xdr:ext cx="534377" cy="259045"/>
    <xdr:sp macro="" textlink="">
      <xdr:nvSpPr>
        <xdr:cNvPr id="651" name="テキスト ボックス 650"/>
        <xdr:cNvSpPr txBox="1"/>
      </xdr:nvSpPr>
      <xdr:spPr>
        <a:xfrm>
          <a:off x="14325111" y="121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166767</xdr:rowOff>
    </xdr:from>
    <xdr:to>
      <xdr:col>72</xdr:col>
      <xdr:colOff>38100</xdr:colOff>
      <xdr:row>72</xdr:row>
      <xdr:rowOff>96917</xdr:rowOff>
    </xdr:to>
    <xdr:sp macro="" textlink="">
      <xdr:nvSpPr>
        <xdr:cNvPr id="652" name="楕円 651"/>
        <xdr:cNvSpPr/>
      </xdr:nvSpPr>
      <xdr:spPr>
        <a:xfrm>
          <a:off x="13652500" y="123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113444</xdr:rowOff>
    </xdr:from>
    <xdr:ext cx="534377" cy="259045"/>
    <xdr:sp macro="" textlink="">
      <xdr:nvSpPr>
        <xdr:cNvPr id="653" name="テキスト ボックス 652"/>
        <xdr:cNvSpPr txBox="1"/>
      </xdr:nvSpPr>
      <xdr:spPr>
        <a:xfrm>
          <a:off x="13436111" y="12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128733</xdr:rowOff>
    </xdr:from>
    <xdr:to>
      <xdr:col>67</xdr:col>
      <xdr:colOff>101600</xdr:colOff>
      <xdr:row>71</xdr:row>
      <xdr:rowOff>58883</xdr:rowOff>
    </xdr:to>
    <xdr:sp macro="" textlink="">
      <xdr:nvSpPr>
        <xdr:cNvPr id="654" name="楕円 653"/>
        <xdr:cNvSpPr/>
      </xdr:nvSpPr>
      <xdr:spPr>
        <a:xfrm>
          <a:off x="12763500" y="12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75410</xdr:rowOff>
    </xdr:from>
    <xdr:ext cx="534377" cy="259045"/>
    <xdr:sp macro="" textlink="">
      <xdr:nvSpPr>
        <xdr:cNvPr id="655" name="テキスト ボックス 654"/>
        <xdr:cNvSpPr txBox="1"/>
      </xdr:nvSpPr>
      <xdr:spPr>
        <a:xfrm>
          <a:off x="12547111" y="119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123744</xdr:rowOff>
    </xdr:from>
    <xdr:to>
      <xdr:col>85</xdr:col>
      <xdr:colOff>127000</xdr:colOff>
      <xdr:row>97</xdr:row>
      <xdr:rowOff>152822</xdr:rowOff>
    </xdr:to>
    <xdr:cxnSp macro="">
      <xdr:nvCxnSpPr>
        <xdr:cNvPr id="682" name="直線コネクタ 681"/>
        <xdr:cNvCxnSpPr/>
      </xdr:nvCxnSpPr>
      <xdr:spPr>
        <a:xfrm flipV="1">
          <a:off x="15481300" y="16754394"/>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90323</xdr:rowOff>
    </xdr:from>
    <xdr:to>
      <xdr:col>81</xdr:col>
      <xdr:colOff>50800</xdr:colOff>
      <xdr:row>97</xdr:row>
      <xdr:rowOff>152822</xdr:rowOff>
    </xdr:to>
    <xdr:cxnSp macro="">
      <xdr:nvCxnSpPr>
        <xdr:cNvPr id="685" name="直線コネクタ 684"/>
        <xdr:cNvCxnSpPr/>
      </xdr:nvCxnSpPr>
      <xdr:spPr>
        <a:xfrm>
          <a:off x="14592300" y="16720973"/>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22743</xdr:rowOff>
    </xdr:from>
    <xdr:to>
      <xdr:col>81</xdr:col>
      <xdr:colOff>101600</xdr:colOff>
      <xdr:row>97</xdr:row>
      <xdr:rowOff>124343</xdr:rowOff>
    </xdr:to>
    <xdr:sp macro="" textlink="">
      <xdr:nvSpPr>
        <xdr:cNvPr id="686" name="フローチャート: 判断 685"/>
        <xdr:cNvSpPr/>
      </xdr:nvSpPr>
      <xdr:spPr>
        <a:xfrm>
          <a:off x="15430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140870</xdr:rowOff>
    </xdr:from>
    <xdr:ext cx="469744" cy="259045"/>
    <xdr:sp macro="" textlink="">
      <xdr:nvSpPr>
        <xdr:cNvPr id="687" name="テキスト ボックス 686"/>
        <xdr:cNvSpPr txBox="1"/>
      </xdr:nvSpPr>
      <xdr:spPr>
        <a:xfrm>
          <a:off x="15246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135630</xdr:rowOff>
    </xdr:from>
    <xdr:to>
      <xdr:col>76</xdr:col>
      <xdr:colOff>114300</xdr:colOff>
      <xdr:row>97</xdr:row>
      <xdr:rowOff>90323</xdr:rowOff>
    </xdr:to>
    <xdr:cxnSp macro="">
      <xdr:nvCxnSpPr>
        <xdr:cNvPr id="688" name="直線コネクタ 687"/>
        <xdr:cNvCxnSpPr/>
      </xdr:nvCxnSpPr>
      <xdr:spPr>
        <a:xfrm>
          <a:off x="13703300" y="16423380"/>
          <a:ext cx="889000" cy="29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171379</xdr:rowOff>
    </xdr:from>
    <xdr:to>
      <xdr:col>76</xdr:col>
      <xdr:colOff>165100</xdr:colOff>
      <xdr:row>97</xdr:row>
      <xdr:rowOff>101529</xdr:rowOff>
    </xdr:to>
    <xdr:sp macro="" textlink="">
      <xdr:nvSpPr>
        <xdr:cNvPr id="689" name="フローチャート: 判断 688"/>
        <xdr:cNvSpPr/>
      </xdr:nvSpPr>
      <xdr:spPr>
        <a:xfrm>
          <a:off x="14541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118056</xdr:rowOff>
    </xdr:from>
    <xdr:ext cx="469744" cy="259045"/>
    <xdr:sp macro="" textlink="">
      <xdr:nvSpPr>
        <xdr:cNvPr id="690" name="テキスト ボックス 689"/>
        <xdr:cNvSpPr txBox="1"/>
      </xdr:nvSpPr>
      <xdr:spPr>
        <a:xfrm>
          <a:off x="14357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135630</xdr:rowOff>
    </xdr:from>
    <xdr:to>
      <xdr:col>71</xdr:col>
      <xdr:colOff>177800</xdr:colOff>
      <xdr:row>97</xdr:row>
      <xdr:rowOff>54341</xdr:rowOff>
    </xdr:to>
    <xdr:cxnSp macro="">
      <xdr:nvCxnSpPr>
        <xdr:cNvPr id="691" name="直線コネクタ 690"/>
        <xdr:cNvCxnSpPr/>
      </xdr:nvCxnSpPr>
      <xdr:spPr>
        <a:xfrm flipV="1">
          <a:off x="12814300" y="16423380"/>
          <a:ext cx="889000" cy="2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2" name="フローチャート: 判断 691"/>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18406</xdr:rowOff>
    </xdr:from>
    <xdr:ext cx="469744" cy="259045"/>
    <xdr:sp macro="" textlink="">
      <xdr:nvSpPr>
        <xdr:cNvPr id="693" name="テキスト ボックス 692"/>
        <xdr:cNvSpPr txBox="1"/>
      </xdr:nvSpPr>
      <xdr:spPr>
        <a:xfrm>
          <a:off x="13468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5" name="テキスト ボックス 694"/>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72944</xdr:rowOff>
    </xdr:from>
    <xdr:to>
      <xdr:col>85</xdr:col>
      <xdr:colOff>177800</xdr:colOff>
      <xdr:row>98</xdr:row>
      <xdr:rowOff>3094</xdr:rowOff>
    </xdr:to>
    <xdr:sp macro="" textlink="">
      <xdr:nvSpPr>
        <xdr:cNvPr id="701" name="楕円 700"/>
        <xdr:cNvSpPr/>
      </xdr:nvSpPr>
      <xdr:spPr>
        <a:xfrm>
          <a:off x="16268700" y="167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51371</xdr:rowOff>
    </xdr:from>
    <xdr:ext cx="469744" cy="259045"/>
    <xdr:sp macro="" textlink="">
      <xdr:nvSpPr>
        <xdr:cNvPr id="702" name="積立金該当値テキスト"/>
        <xdr:cNvSpPr txBox="1"/>
      </xdr:nvSpPr>
      <xdr:spPr>
        <a:xfrm>
          <a:off x="16370300" y="166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102022</xdr:rowOff>
    </xdr:from>
    <xdr:to>
      <xdr:col>81</xdr:col>
      <xdr:colOff>101600</xdr:colOff>
      <xdr:row>98</xdr:row>
      <xdr:rowOff>32172</xdr:rowOff>
    </xdr:to>
    <xdr:sp macro="" textlink="">
      <xdr:nvSpPr>
        <xdr:cNvPr id="703" name="楕円 702"/>
        <xdr:cNvSpPr/>
      </xdr:nvSpPr>
      <xdr:spPr>
        <a:xfrm>
          <a:off x="154305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23299</xdr:rowOff>
    </xdr:from>
    <xdr:ext cx="469744" cy="259045"/>
    <xdr:sp macro="" textlink="">
      <xdr:nvSpPr>
        <xdr:cNvPr id="704" name="テキスト ボックス 703"/>
        <xdr:cNvSpPr txBox="1"/>
      </xdr:nvSpPr>
      <xdr:spPr>
        <a:xfrm>
          <a:off x="15246428" y="1682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39523</xdr:rowOff>
    </xdr:from>
    <xdr:to>
      <xdr:col>76</xdr:col>
      <xdr:colOff>165100</xdr:colOff>
      <xdr:row>97</xdr:row>
      <xdr:rowOff>141123</xdr:rowOff>
    </xdr:to>
    <xdr:sp macro="" textlink="">
      <xdr:nvSpPr>
        <xdr:cNvPr id="705" name="楕円 704"/>
        <xdr:cNvSpPr/>
      </xdr:nvSpPr>
      <xdr:spPr>
        <a:xfrm>
          <a:off x="14541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132250</xdr:rowOff>
    </xdr:from>
    <xdr:ext cx="469744" cy="259045"/>
    <xdr:sp macro="" textlink="">
      <xdr:nvSpPr>
        <xdr:cNvPr id="706" name="テキスト ボックス 705"/>
        <xdr:cNvSpPr txBox="1"/>
      </xdr:nvSpPr>
      <xdr:spPr>
        <a:xfrm>
          <a:off x="14357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84830</xdr:rowOff>
    </xdr:from>
    <xdr:to>
      <xdr:col>72</xdr:col>
      <xdr:colOff>38100</xdr:colOff>
      <xdr:row>96</xdr:row>
      <xdr:rowOff>14980</xdr:rowOff>
    </xdr:to>
    <xdr:sp macro="" textlink="">
      <xdr:nvSpPr>
        <xdr:cNvPr id="707" name="楕円 706"/>
        <xdr:cNvSpPr/>
      </xdr:nvSpPr>
      <xdr:spPr>
        <a:xfrm>
          <a:off x="136525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31507</xdr:rowOff>
    </xdr:from>
    <xdr:ext cx="534377" cy="259045"/>
    <xdr:sp macro="" textlink="">
      <xdr:nvSpPr>
        <xdr:cNvPr id="708" name="テキスト ボックス 707"/>
        <xdr:cNvSpPr txBox="1"/>
      </xdr:nvSpPr>
      <xdr:spPr>
        <a:xfrm>
          <a:off x="13436111" y="161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3541</xdr:rowOff>
    </xdr:from>
    <xdr:to>
      <xdr:col>67</xdr:col>
      <xdr:colOff>101600</xdr:colOff>
      <xdr:row>97</xdr:row>
      <xdr:rowOff>105141</xdr:rowOff>
    </xdr:to>
    <xdr:sp macro="" textlink="">
      <xdr:nvSpPr>
        <xdr:cNvPr id="709" name="楕円 708"/>
        <xdr:cNvSpPr/>
      </xdr:nvSpPr>
      <xdr:spPr>
        <a:xfrm>
          <a:off x="12763500" y="166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96268</xdr:rowOff>
    </xdr:from>
    <xdr:ext cx="469744" cy="259045"/>
    <xdr:sp macro="" textlink="">
      <xdr:nvSpPr>
        <xdr:cNvPr id="710" name="テキスト ボックス 709"/>
        <xdr:cNvSpPr txBox="1"/>
      </xdr:nvSpPr>
      <xdr:spPr>
        <a:xfrm>
          <a:off x="12579428" y="1672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143619</xdr:rowOff>
    </xdr:from>
    <xdr:to>
      <xdr:col>116</xdr:col>
      <xdr:colOff>63500</xdr:colOff>
      <xdr:row>35</xdr:row>
      <xdr:rowOff>125004</xdr:rowOff>
    </xdr:to>
    <xdr:cxnSp macro="">
      <xdr:nvCxnSpPr>
        <xdr:cNvPr id="741" name="直線コネクタ 740"/>
        <xdr:cNvCxnSpPr/>
      </xdr:nvCxnSpPr>
      <xdr:spPr>
        <a:xfrm flipV="1">
          <a:off x="21323300" y="5972919"/>
          <a:ext cx="838200" cy="1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124188</xdr:rowOff>
    </xdr:from>
    <xdr:to>
      <xdr:col>111</xdr:col>
      <xdr:colOff>177800</xdr:colOff>
      <xdr:row>35</xdr:row>
      <xdr:rowOff>125004</xdr:rowOff>
    </xdr:to>
    <xdr:cxnSp macro="">
      <xdr:nvCxnSpPr>
        <xdr:cNvPr id="744" name="直線コネクタ 743"/>
        <xdr:cNvCxnSpPr/>
      </xdr:nvCxnSpPr>
      <xdr:spPr>
        <a:xfrm>
          <a:off x="20434300" y="612493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5" name="フローチャート: 判断 744"/>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6" name="テキスト ボックス 745"/>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88428</xdr:rowOff>
    </xdr:from>
    <xdr:to>
      <xdr:col>107</xdr:col>
      <xdr:colOff>50800</xdr:colOff>
      <xdr:row>35</xdr:row>
      <xdr:rowOff>124188</xdr:rowOff>
    </xdr:to>
    <xdr:cxnSp macro="">
      <xdr:nvCxnSpPr>
        <xdr:cNvPr id="747" name="直線コネクタ 746"/>
        <xdr:cNvCxnSpPr/>
      </xdr:nvCxnSpPr>
      <xdr:spPr>
        <a:xfrm>
          <a:off x="19545300" y="6089178"/>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8" name="フローチャート: 判断 747"/>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9" name="テキスト ボックス 748"/>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88428</xdr:rowOff>
    </xdr:from>
    <xdr:to>
      <xdr:col>102</xdr:col>
      <xdr:colOff>114300</xdr:colOff>
      <xdr:row>36</xdr:row>
      <xdr:rowOff>13643</xdr:rowOff>
    </xdr:to>
    <xdr:cxnSp macro="">
      <xdr:nvCxnSpPr>
        <xdr:cNvPr id="750" name="直線コネクタ 749"/>
        <xdr:cNvCxnSpPr/>
      </xdr:nvCxnSpPr>
      <xdr:spPr>
        <a:xfrm flipV="1">
          <a:off x="18656300" y="6089178"/>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1" name="フローチャート: 判断 750"/>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52" name="テキスト ボックス 751"/>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54" name="テキスト ボックス 753"/>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92819</xdr:rowOff>
    </xdr:from>
    <xdr:to>
      <xdr:col>116</xdr:col>
      <xdr:colOff>114300</xdr:colOff>
      <xdr:row>35</xdr:row>
      <xdr:rowOff>22969</xdr:rowOff>
    </xdr:to>
    <xdr:sp macro="" textlink="">
      <xdr:nvSpPr>
        <xdr:cNvPr id="760" name="楕円 759"/>
        <xdr:cNvSpPr/>
      </xdr:nvSpPr>
      <xdr:spPr>
        <a:xfrm>
          <a:off x="221107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115696</xdr:rowOff>
    </xdr:from>
    <xdr:ext cx="469744" cy="259045"/>
    <xdr:sp macro="" textlink="">
      <xdr:nvSpPr>
        <xdr:cNvPr id="761" name="投資及び出資金該当値テキスト"/>
        <xdr:cNvSpPr txBox="1"/>
      </xdr:nvSpPr>
      <xdr:spPr>
        <a:xfrm>
          <a:off x="22212300" y="57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74204</xdr:rowOff>
    </xdr:from>
    <xdr:to>
      <xdr:col>112</xdr:col>
      <xdr:colOff>38100</xdr:colOff>
      <xdr:row>36</xdr:row>
      <xdr:rowOff>4354</xdr:rowOff>
    </xdr:to>
    <xdr:sp macro="" textlink="">
      <xdr:nvSpPr>
        <xdr:cNvPr id="762" name="楕円 761"/>
        <xdr:cNvSpPr/>
      </xdr:nvSpPr>
      <xdr:spPr>
        <a:xfrm>
          <a:off x="21272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20881</xdr:rowOff>
    </xdr:from>
    <xdr:ext cx="469744" cy="259045"/>
    <xdr:sp macro="" textlink="">
      <xdr:nvSpPr>
        <xdr:cNvPr id="763" name="テキスト ボックス 762"/>
        <xdr:cNvSpPr txBox="1"/>
      </xdr:nvSpPr>
      <xdr:spPr>
        <a:xfrm>
          <a:off x="21088428" y="58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73388</xdr:rowOff>
    </xdr:from>
    <xdr:to>
      <xdr:col>107</xdr:col>
      <xdr:colOff>101600</xdr:colOff>
      <xdr:row>36</xdr:row>
      <xdr:rowOff>3538</xdr:rowOff>
    </xdr:to>
    <xdr:sp macro="" textlink="">
      <xdr:nvSpPr>
        <xdr:cNvPr id="764" name="楕円 763"/>
        <xdr:cNvSpPr/>
      </xdr:nvSpPr>
      <xdr:spPr>
        <a:xfrm>
          <a:off x="20383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20065</xdr:rowOff>
    </xdr:from>
    <xdr:ext cx="469744" cy="259045"/>
    <xdr:sp macro="" textlink="">
      <xdr:nvSpPr>
        <xdr:cNvPr id="765" name="テキスト ボックス 764"/>
        <xdr:cNvSpPr txBox="1"/>
      </xdr:nvSpPr>
      <xdr:spPr>
        <a:xfrm>
          <a:off x="20199428" y="58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37628</xdr:rowOff>
    </xdr:from>
    <xdr:to>
      <xdr:col>102</xdr:col>
      <xdr:colOff>165100</xdr:colOff>
      <xdr:row>35</xdr:row>
      <xdr:rowOff>139228</xdr:rowOff>
    </xdr:to>
    <xdr:sp macro="" textlink="">
      <xdr:nvSpPr>
        <xdr:cNvPr id="766" name="楕円 765"/>
        <xdr:cNvSpPr/>
      </xdr:nvSpPr>
      <xdr:spPr>
        <a:xfrm>
          <a:off x="19494500" y="60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155755</xdr:rowOff>
    </xdr:from>
    <xdr:ext cx="469744" cy="259045"/>
    <xdr:sp macro="" textlink="">
      <xdr:nvSpPr>
        <xdr:cNvPr id="767" name="テキスト ボックス 766"/>
        <xdr:cNvSpPr txBox="1"/>
      </xdr:nvSpPr>
      <xdr:spPr>
        <a:xfrm>
          <a:off x="19310428" y="581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134293</xdr:rowOff>
    </xdr:from>
    <xdr:to>
      <xdr:col>98</xdr:col>
      <xdr:colOff>38100</xdr:colOff>
      <xdr:row>36</xdr:row>
      <xdr:rowOff>64443</xdr:rowOff>
    </xdr:to>
    <xdr:sp macro="" textlink="">
      <xdr:nvSpPr>
        <xdr:cNvPr id="768" name="楕円 767"/>
        <xdr:cNvSpPr/>
      </xdr:nvSpPr>
      <xdr:spPr>
        <a:xfrm>
          <a:off x="18605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80970</xdr:rowOff>
    </xdr:from>
    <xdr:ext cx="469744" cy="259045"/>
    <xdr:sp macro="" textlink="">
      <xdr:nvSpPr>
        <xdr:cNvPr id="769" name="テキスト ボックス 768"/>
        <xdr:cNvSpPr txBox="1"/>
      </xdr:nvSpPr>
      <xdr:spPr>
        <a:xfrm>
          <a:off x="18421428" y="59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43734</xdr:rowOff>
    </xdr:from>
    <xdr:to>
      <xdr:col>116</xdr:col>
      <xdr:colOff>62864</xdr:colOff>
      <xdr:row>58</xdr:row>
      <xdr:rowOff>138260</xdr:rowOff>
    </xdr:to>
    <xdr:cxnSp macro="">
      <xdr:nvCxnSpPr>
        <xdr:cNvPr id="791" name="直線コネクタ 790"/>
        <xdr:cNvCxnSpPr/>
      </xdr:nvCxnSpPr>
      <xdr:spPr>
        <a:xfrm flipV="1">
          <a:off x="22159595" y="8959134"/>
          <a:ext cx="1269" cy="112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142087</xdr:rowOff>
    </xdr:from>
    <xdr:ext cx="313932" cy="259045"/>
    <xdr:sp macro="" textlink="">
      <xdr:nvSpPr>
        <xdr:cNvPr id="792" name="貸付金最小値テキスト"/>
        <xdr:cNvSpPr txBox="1"/>
      </xdr:nvSpPr>
      <xdr:spPr>
        <a:xfrm>
          <a:off x="22212300" y="1008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138260</xdr:rowOff>
    </xdr:from>
    <xdr:to>
      <xdr:col>116</xdr:col>
      <xdr:colOff>152400</xdr:colOff>
      <xdr:row>58</xdr:row>
      <xdr:rowOff>138260</xdr:rowOff>
    </xdr:to>
    <xdr:cxnSp macro="">
      <xdr:nvCxnSpPr>
        <xdr:cNvPr id="793" name="直線コネクタ 792"/>
        <xdr:cNvCxnSpPr/>
      </xdr:nvCxnSpPr>
      <xdr:spPr>
        <a:xfrm>
          <a:off x="22072600" y="1008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161861</xdr:rowOff>
    </xdr:from>
    <xdr:ext cx="534377" cy="259045"/>
    <xdr:sp macro="" textlink="">
      <xdr:nvSpPr>
        <xdr:cNvPr id="794" name="貸付金最大値テキスト"/>
        <xdr:cNvSpPr txBox="1"/>
      </xdr:nvSpPr>
      <xdr:spPr>
        <a:xfrm>
          <a:off x="22212300" y="873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43734</xdr:rowOff>
    </xdr:from>
    <xdr:to>
      <xdr:col>116</xdr:col>
      <xdr:colOff>152400</xdr:colOff>
      <xdr:row>52</xdr:row>
      <xdr:rowOff>43734</xdr:rowOff>
    </xdr:to>
    <xdr:cxnSp macro="">
      <xdr:nvCxnSpPr>
        <xdr:cNvPr id="795" name="直線コネクタ 794"/>
        <xdr:cNvCxnSpPr/>
      </xdr:nvCxnSpPr>
      <xdr:spPr>
        <a:xfrm>
          <a:off x="22072600" y="8959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91283</xdr:rowOff>
    </xdr:from>
    <xdr:to>
      <xdr:col>116</xdr:col>
      <xdr:colOff>63500</xdr:colOff>
      <xdr:row>52</xdr:row>
      <xdr:rowOff>43734</xdr:rowOff>
    </xdr:to>
    <xdr:cxnSp macro="">
      <xdr:nvCxnSpPr>
        <xdr:cNvPr id="796" name="直線コネクタ 795"/>
        <xdr:cNvCxnSpPr/>
      </xdr:nvCxnSpPr>
      <xdr:spPr>
        <a:xfrm>
          <a:off x="21323300" y="8835233"/>
          <a:ext cx="8382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85729</xdr:rowOff>
    </xdr:from>
    <xdr:ext cx="469744" cy="259045"/>
    <xdr:sp macro="" textlink="">
      <xdr:nvSpPr>
        <xdr:cNvPr id="797" name="貸付金平均値テキスト"/>
        <xdr:cNvSpPr txBox="1"/>
      </xdr:nvSpPr>
      <xdr:spPr>
        <a:xfrm>
          <a:off x="22212300" y="985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107302</xdr:rowOff>
    </xdr:from>
    <xdr:to>
      <xdr:col>116</xdr:col>
      <xdr:colOff>114300</xdr:colOff>
      <xdr:row>58</xdr:row>
      <xdr:rowOff>37452</xdr:rowOff>
    </xdr:to>
    <xdr:sp macro="" textlink="">
      <xdr:nvSpPr>
        <xdr:cNvPr id="798" name="フローチャート: 判断 797"/>
        <xdr:cNvSpPr/>
      </xdr:nvSpPr>
      <xdr:spPr>
        <a:xfrm>
          <a:off x="22110700" y="987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91283</xdr:rowOff>
    </xdr:from>
    <xdr:to>
      <xdr:col>111</xdr:col>
      <xdr:colOff>177800</xdr:colOff>
      <xdr:row>51</xdr:row>
      <xdr:rowOff>141300</xdr:rowOff>
    </xdr:to>
    <xdr:cxnSp macro="">
      <xdr:nvCxnSpPr>
        <xdr:cNvPr id="799" name="直線コネクタ 798"/>
        <xdr:cNvCxnSpPr/>
      </xdr:nvCxnSpPr>
      <xdr:spPr>
        <a:xfrm flipV="1">
          <a:off x="20434300" y="8835233"/>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111897</xdr:rowOff>
    </xdr:from>
    <xdr:to>
      <xdr:col>112</xdr:col>
      <xdr:colOff>38100</xdr:colOff>
      <xdr:row>58</xdr:row>
      <xdr:rowOff>42047</xdr:rowOff>
    </xdr:to>
    <xdr:sp macro="" textlink="">
      <xdr:nvSpPr>
        <xdr:cNvPr id="800" name="フローチャート: 判断 799"/>
        <xdr:cNvSpPr/>
      </xdr:nvSpPr>
      <xdr:spPr>
        <a:xfrm>
          <a:off x="21272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33174</xdr:rowOff>
    </xdr:from>
    <xdr:ext cx="469744" cy="259045"/>
    <xdr:sp macro="" textlink="">
      <xdr:nvSpPr>
        <xdr:cNvPr id="801" name="テキスト ボックス 800"/>
        <xdr:cNvSpPr txBox="1"/>
      </xdr:nvSpPr>
      <xdr:spPr>
        <a:xfrm>
          <a:off x="21088428" y="997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141300</xdr:rowOff>
    </xdr:from>
    <xdr:to>
      <xdr:col>107</xdr:col>
      <xdr:colOff>50800</xdr:colOff>
      <xdr:row>52</xdr:row>
      <xdr:rowOff>73954</xdr:rowOff>
    </xdr:to>
    <xdr:cxnSp macro="">
      <xdr:nvCxnSpPr>
        <xdr:cNvPr id="802" name="直線コネクタ 801"/>
        <xdr:cNvCxnSpPr/>
      </xdr:nvCxnSpPr>
      <xdr:spPr>
        <a:xfrm flipV="1">
          <a:off x="19545300" y="8885250"/>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96398</xdr:rowOff>
    </xdr:from>
    <xdr:to>
      <xdr:col>107</xdr:col>
      <xdr:colOff>101600</xdr:colOff>
      <xdr:row>58</xdr:row>
      <xdr:rowOff>26548</xdr:rowOff>
    </xdr:to>
    <xdr:sp macro="" textlink="">
      <xdr:nvSpPr>
        <xdr:cNvPr id="803" name="フローチャート: 判断 802"/>
        <xdr:cNvSpPr/>
      </xdr:nvSpPr>
      <xdr:spPr>
        <a:xfrm>
          <a:off x="20383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17675</xdr:rowOff>
    </xdr:from>
    <xdr:ext cx="469744" cy="259045"/>
    <xdr:sp macro="" textlink="">
      <xdr:nvSpPr>
        <xdr:cNvPr id="804" name="テキスト ボックス 803"/>
        <xdr:cNvSpPr txBox="1"/>
      </xdr:nvSpPr>
      <xdr:spPr>
        <a:xfrm>
          <a:off x="20199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73954</xdr:rowOff>
    </xdr:from>
    <xdr:to>
      <xdr:col>102</xdr:col>
      <xdr:colOff>114300</xdr:colOff>
      <xdr:row>52</xdr:row>
      <xdr:rowOff>147038</xdr:rowOff>
    </xdr:to>
    <xdr:cxnSp macro="">
      <xdr:nvCxnSpPr>
        <xdr:cNvPr id="805" name="直線コネクタ 804"/>
        <xdr:cNvCxnSpPr/>
      </xdr:nvCxnSpPr>
      <xdr:spPr>
        <a:xfrm flipV="1">
          <a:off x="18656300" y="8989354"/>
          <a:ext cx="8890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66703</xdr:rowOff>
    </xdr:from>
    <xdr:to>
      <xdr:col>102</xdr:col>
      <xdr:colOff>165100</xdr:colOff>
      <xdr:row>57</xdr:row>
      <xdr:rowOff>168303</xdr:rowOff>
    </xdr:to>
    <xdr:sp macro="" textlink="">
      <xdr:nvSpPr>
        <xdr:cNvPr id="806" name="フローチャート: 判断 805"/>
        <xdr:cNvSpPr/>
      </xdr:nvSpPr>
      <xdr:spPr>
        <a:xfrm>
          <a:off x="19494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159430</xdr:rowOff>
    </xdr:from>
    <xdr:ext cx="469744" cy="259045"/>
    <xdr:sp macro="" textlink="">
      <xdr:nvSpPr>
        <xdr:cNvPr id="807" name="テキスト ボックス 806"/>
        <xdr:cNvSpPr txBox="1"/>
      </xdr:nvSpPr>
      <xdr:spPr>
        <a:xfrm>
          <a:off x="19310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60965</xdr:rowOff>
    </xdr:from>
    <xdr:to>
      <xdr:col>98</xdr:col>
      <xdr:colOff>38100</xdr:colOff>
      <xdr:row>57</xdr:row>
      <xdr:rowOff>162565</xdr:rowOff>
    </xdr:to>
    <xdr:sp macro="" textlink="">
      <xdr:nvSpPr>
        <xdr:cNvPr id="808" name="フローチャート: 判断 807"/>
        <xdr:cNvSpPr/>
      </xdr:nvSpPr>
      <xdr:spPr>
        <a:xfrm>
          <a:off x="18605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153692</xdr:rowOff>
    </xdr:from>
    <xdr:ext cx="469744" cy="259045"/>
    <xdr:sp macro="" textlink="">
      <xdr:nvSpPr>
        <xdr:cNvPr id="809" name="テキスト ボックス 808"/>
        <xdr:cNvSpPr txBox="1"/>
      </xdr:nvSpPr>
      <xdr:spPr>
        <a:xfrm>
          <a:off x="18421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164384</xdr:rowOff>
    </xdr:from>
    <xdr:to>
      <xdr:col>116</xdr:col>
      <xdr:colOff>114300</xdr:colOff>
      <xdr:row>52</xdr:row>
      <xdr:rowOff>94534</xdr:rowOff>
    </xdr:to>
    <xdr:sp macro="" textlink="">
      <xdr:nvSpPr>
        <xdr:cNvPr id="815" name="楕円 814"/>
        <xdr:cNvSpPr/>
      </xdr:nvSpPr>
      <xdr:spPr>
        <a:xfrm>
          <a:off x="22110700" y="89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117411</xdr:rowOff>
    </xdr:from>
    <xdr:ext cx="534377" cy="259045"/>
    <xdr:sp macro="" textlink="">
      <xdr:nvSpPr>
        <xdr:cNvPr id="816" name="貸付金該当値テキスト"/>
        <xdr:cNvSpPr txBox="1"/>
      </xdr:nvSpPr>
      <xdr:spPr>
        <a:xfrm>
          <a:off x="22212300" y="886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40483</xdr:rowOff>
    </xdr:from>
    <xdr:to>
      <xdr:col>112</xdr:col>
      <xdr:colOff>38100</xdr:colOff>
      <xdr:row>51</xdr:row>
      <xdr:rowOff>142083</xdr:rowOff>
    </xdr:to>
    <xdr:sp macro="" textlink="">
      <xdr:nvSpPr>
        <xdr:cNvPr id="817" name="楕円 816"/>
        <xdr:cNvSpPr/>
      </xdr:nvSpPr>
      <xdr:spPr>
        <a:xfrm>
          <a:off x="21272500" y="87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158610</xdr:rowOff>
    </xdr:from>
    <xdr:ext cx="534377" cy="259045"/>
    <xdr:sp macro="" textlink="">
      <xdr:nvSpPr>
        <xdr:cNvPr id="818" name="テキスト ボックス 817"/>
        <xdr:cNvSpPr txBox="1"/>
      </xdr:nvSpPr>
      <xdr:spPr>
        <a:xfrm>
          <a:off x="21056111" y="85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90500</xdr:rowOff>
    </xdr:from>
    <xdr:to>
      <xdr:col>107</xdr:col>
      <xdr:colOff>101600</xdr:colOff>
      <xdr:row>52</xdr:row>
      <xdr:rowOff>20650</xdr:rowOff>
    </xdr:to>
    <xdr:sp macro="" textlink="">
      <xdr:nvSpPr>
        <xdr:cNvPr id="819" name="楕円 818"/>
        <xdr:cNvSpPr/>
      </xdr:nvSpPr>
      <xdr:spPr>
        <a:xfrm>
          <a:off x="20383500" y="88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37177</xdr:rowOff>
    </xdr:from>
    <xdr:ext cx="534377" cy="259045"/>
    <xdr:sp macro="" textlink="">
      <xdr:nvSpPr>
        <xdr:cNvPr id="820" name="テキスト ボックス 819"/>
        <xdr:cNvSpPr txBox="1"/>
      </xdr:nvSpPr>
      <xdr:spPr>
        <a:xfrm>
          <a:off x="20167111" y="86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23154</xdr:rowOff>
    </xdr:from>
    <xdr:to>
      <xdr:col>102</xdr:col>
      <xdr:colOff>165100</xdr:colOff>
      <xdr:row>52</xdr:row>
      <xdr:rowOff>124754</xdr:rowOff>
    </xdr:to>
    <xdr:sp macro="" textlink="">
      <xdr:nvSpPr>
        <xdr:cNvPr id="821" name="楕円 820"/>
        <xdr:cNvSpPr/>
      </xdr:nvSpPr>
      <xdr:spPr>
        <a:xfrm>
          <a:off x="19494500" y="8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141281</xdr:rowOff>
    </xdr:from>
    <xdr:ext cx="534377" cy="259045"/>
    <xdr:sp macro="" textlink="">
      <xdr:nvSpPr>
        <xdr:cNvPr id="822" name="テキスト ボックス 821"/>
        <xdr:cNvSpPr txBox="1"/>
      </xdr:nvSpPr>
      <xdr:spPr>
        <a:xfrm>
          <a:off x="19278111" y="87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96238</xdr:rowOff>
    </xdr:from>
    <xdr:to>
      <xdr:col>98</xdr:col>
      <xdr:colOff>38100</xdr:colOff>
      <xdr:row>53</xdr:row>
      <xdr:rowOff>26388</xdr:rowOff>
    </xdr:to>
    <xdr:sp macro="" textlink="">
      <xdr:nvSpPr>
        <xdr:cNvPr id="823" name="楕円 822"/>
        <xdr:cNvSpPr/>
      </xdr:nvSpPr>
      <xdr:spPr>
        <a:xfrm>
          <a:off x="18605500" y="90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42915</xdr:rowOff>
    </xdr:from>
    <xdr:ext cx="534377" cy="259045"/>
    <xdr:sp macro="" textlink="">
      <xdr:nvSpPr>
        <xdr:cNvPr id="824" name="テキスト ボックス 823"/>
        <xdr:cNvSpPr txBox="1"/>
      </xdr:nvSpPr>
      <xdr:spPr>
        <a:xfrm>
          <a:off x="18389111" y="87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49" name="直線コネクタ 848"/>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0"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1" name="直線コネクタ 850"/>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2"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3" name="直線コネクタ 852"/>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128765</xdr:rowOff>
    </xdr:from>
    <xdr:to>
      <xdr:col>116</xdr:col>
      <xdr:colOff>63500</xdr:colOff>
      <xdr:row>75</xdr:row>
      <xdr:rowOff>133109</xdr:rowOff>
    </xdr:to>
    <xdr:cxnSp macro="">
      <xdr:nvCxnSpPr>
        <xdr:cNvPr id="854" name="直線コネクタ 853"/>
        <xdr:cNvCxnSpPr/>
      </xdr:nvCxnSpPr>
      <xdr:spPr>
        <a:xfrm flipV="1">
          <a:off x="21323300" y="1298751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5"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6" name="フローチャート: 判断 855"/>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33020</xdr:rowOff>
    </xdr:from>
    <xdr:to>
      <xdr:col>111</xdr:col>
      <xdr:colOff>177800</xdr:colOff>
      <xdr:row>75</xdr:row>
      <xdr:rowOff>133109</xdr:rowOff>
    </xdr:to>
    <xdr:cxnSp macro="">
      <xdr:nvCxnSpPr>
        <xdr:cNvPr id="857" name="直線コネクタ 856"/>
        <xdr:cNvCxnSpPr/>
      </xdr:nvCxnSpPr>
      <xdr:spPr>
        <a:xfrm>
          <a:off x="20434300" y="12891770"/>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8" name="フローチャート: 判断 857"/>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9" name="テキスト ボックス 858"/>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33020</xdr:rowOff>
    </xdr:from>
    <xdr:to>
      <xdr:col>107</xdr:col>
      <xdr:colOff>50800</xdr:colOff>
      <xdr:row>75</xdr:row>
      <xdr:rowOff>45783</xdr:rowOff>
    </xdr:to>
    <xdr:cxnSp macro="">
      <xdr:nvCxnSpPr>
        <xdr:cNvPr id="860" name="直線コネクタ 859"/>
        <xdr:cNvCxnSpPr/>
      </xdr:nvCxnSpPr>
      <xdr:spPr>
        <a:xfrm flipV="1">
          <a:off x="19545300" y="1289177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1" name="フローチャート: 判断 860"/>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62" name="テキスト ボックス 861"/>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25057</xdr:rowOff>
    </xdr:from>
    <xdr:to>
      <xdr:col>102</xdr:col>
      <xdr:colOff>114300</xdr:colOff>
      <xdr:row>75</xdr:row>
      <xdr:rowOff>45783</xdr:rowOff>
    </xdr:to>
    <xdr:cxnSp macro="">
      <xdr:nvCxnSpPr>
        <xdr:cNvPr id="863" name="直線コネクタ 862"/>
        <xdr:cNvCxnSpPr/>
      </xdr:nvCxnSpPr>
      <xdr:spPr>
        <a:xfrm>
          <a:off x="18656300" y="1288380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4" name="フローチャート: 判断 863"/>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5" name="テキスト ボックス 864"/>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6" name="フローチャート: 判断 865"/>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7" name="テキスト ボックス 866"/>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77965</xdr:rowOff>
    </xdr:from>
    <xdr:to>
      <xdr:col>116</xdr:col>
      <xdr:colOff>114300</xdr:colOff>
      <xdr:row>76</xdr:row>
      <xdr:rowOff>8114</xdr:rowOff>
    </xdr:to>
    <xdr:sp macro="" textlink="">
      <xdr:nvSpPr>
        <xdr:cNvPr id="873" name="楕円 872"/>
        <xdr:cNvSpPr/>
      </xdr:nvSpPr>
      <xdr:spPr>
        <a:xfrm>
          <a:off x="22110700" y="1293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100842</xdr:rowOff>
    </xdr:from>
    <xdr:ext cx="534377" cy="259045"/>
    <xdr:sp macro="" textlink="">
      <xdr:nvSpPr>
        <xdr:cNvPr id="874" name="繰出金該当値テキスト"/>
        <xdr:cNvSpPr txBox="1"/>
      </xdr:nvSpPr>
      <xdr:spPr>
        <a:xfrm>
          <a:off x="22212300" y="127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82309</xdr:rowOff>
    </xdr:from>
    <xdr:to>
      <xdr:col>112</xdr:col>
      <xdr:colOff>38100</xdr:colOff>
      <xdr:row>76</xdr:row>
      <xdr:rowOff>12458</xdr:rowOff>
    </xdr:to>
    <xdr:sp macro="" textlink="">
      <xdr:nvSpPr>
        <xdr:cNvPr id="875" name="楕円 874"/>
        <xdr:cNvSpPr/>
      </xdr:nvSpPr>
      <xdr:spPr>
        <a:xfrm>
          <a:off x="21272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28986</xdr:rowOff>
    </xdr:from>
    <xdr:ext cx="534377" cy="259045"/>
    <xdr:sp macro="" textlink="">
      <xdr:nvSpPr>
        <xdr:cNvPr id="876" name="テキスト ボックス 875"/>
        <xdr:cNvSpPr txBox="1"/>
      </xdr:nvSpPr>
      <xdr:spPr>
        <a:xfrm>
          <a:off x="21056111" y="127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153670</xdr:rowOff>
    </xdr:from>
    <xdr:to>
      <xdr:col>107</xdr:col>
      <xdr:colOff>101600</xdr:colOff>
      <xdr:row>75</xdr:row>
      <xdr:rowOff>83820</xdr:rowOff>
    </xdr:to>
    <xdr:sp macro="" textlink="">
      <xdr:nvSpPr>
        <xdr:cNvPr id="877" name="楕円 876"/>
        <xdr:cNvSpPr/>
      </xdr:nvSpPr>
      <xdr:spPr>
        <a:xfrm>
          <a:off x="20383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100347</xdr:rowOff>
    </xdr:from>
    <xdr:ext cx="534377" cy="259045"/>
    <xdr:sp macro="" textlink="">
      <xdr:nvSpPr>
        <xdr:cNvPr id="878" name="テキスト ボックス 877"/>
        <xdr:cNvSpPr txBox="1"/>
      </xdr:nvSpPr>
      <xdr:spPr>
        <a:xfrm>
          <a:off x="20167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166433</xdr:rowOff>
    </xdr:from>
    <xdr:to>
      <xdr:col>102</xdr:col>
      <xdr:colOff>165100</xdr:colOff>
      <xdr:row>75</xdr:row>
      <xdr:rowOff>96583</xdr:rowOff>
    </xdr:to>
    <xdr:sp macro="" textlink="">
      <xdr:nvSpPr>
        <xdr:cNvPr id="879" name="楕円 878"/>
        <xdr:cNvSpPr/>
      </xdr:nvSpPr>
      <xdr:spPr>
        <a:xfrm>
          <a:off x="19494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113110</xdr:rowOff>
    </xdr:from>
    <xdr:ext cx="534377" cy="259045"/>
    <xdr:sp macro="" textlink="">
      <xdr:nvSpPr>
        <xdr:cNvPr id="880" name="テキスト ボックス 879"/>
        <xdr:cNvSpPr txBox="1"/>
      </xdr:nvSpPr>
      <xdr:spPr>
        <a:xfrm>
          <a:off x="19278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145707</xdr:rowOff>
    </xdr:from>
    <xdr:to>
      <xdr:col>98</xdr:col>
      <xdr:colOff>38100</xdr:colOff>
      <xdr:row>75</xdr:row>
      <xdr:rowOff>75857</xdr:rowOff>
    </xdr:to>
    <xdr:sp macro="" textlink="">
      <xdr:nvSpPr>
        <xdr:cNvPr id="881" name="楕円 880"/>
        <xdr:cNvSpPr/>
      </xdr:nvSpPr>
      <xdr:spPr>
        <a:xfrm>
          <a:off x="18605500" y="128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92384</xdr:rowOff>
    </xdr:from>
    <xdr:ext cx="534377" cy="259045"/>
    <xdr:sp macro="" textlink="">
      <xdr:nvSpPr>
        <xdr:cNvPr id="882" name="テキスト ボックス 881"/>
        <xdr:cNvSpPr txBox="1"/>
      </xdr:nvSpPr>
      <xdr:spPr>
        <a:xfrm>
          <a:off x="18389111" y="126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521,932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円となっています。補助費等については住民一人当たり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円、貸付金については住民一人当たり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となっており、類似団体内で一人当たりコストが非常に高い状況となっています。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補助費等は簡易水道事業が水道事業と統合したことによる繰出金の増加や可燃物処理施設の整備に伴う広域負担金の増加などによるもので、貸付金については、地域の活性化を目的としたふるさと融資（地域総合整備資金貸付）や中小企業の経営の安定化を目的と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制度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融資資金を積極的に行った結果によるものですが、補助金・貸付金の公平性・透明性の確保や、実績報告の精査及び支出効果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検証などにより、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引き続き必要に応じて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また、普通建設事業費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のうち新規整備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に比べて大きく増加していますが、これは、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道の駅「西いなば気楽里」整備（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億円）、地域交流棟整備（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どによるもの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です。災害復旧事業費も前年度に比べて大きく増加していますが、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月にかけて相次いで発生した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豪雨や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台風により、農林水産業施設災害復旧費、公共土木災害復旧費が共に増加したためです。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可燃物処理施設建設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の大型事業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への負担の増等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により投資的経費の増加が見込まれますが、国県補助金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の有利な財源の活用や徹底した行財政改革の取り組みなどを行い経費の抑制・財政の健全化に努めます。</a:t>
          </a:r>
          <a:endParaRPr lang="ja-JP" altLang="ja-JP" sz="1400">
            <a:effectLst/>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188,286
186,864
765.31
100,818,251
98,272,345
2,197,958
50,821,675
104,981,447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1451</xdr:rowOff>
    </xdr:from>
    <xdr:to>
      <xdr:col>24</xdr:col>
      <xdr:colOff>63500</xdr:colOff>
      <xdr:row>32</xdr:row>
      <xdr:rowOff>21046</xdr:rowOff>
    </xdr:to>
    <xdr:cxnSp macro="">
      <xdr:nvCxnSpPr>
        <xdr:cNvPr id="63" name="直線コネクタ 62"/>
        <xdr:cNvCxnSpPr/>
      </xdr:nvCxnSpPr>
      <xdr:spPr>
        <a:xfrm>
          <a:off x="3797300" y="54878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167458</xdr:rowOff>
    </xdr:from>
    <xdr:to>
      <xdr:col>19</xdr:col>
      <xdr:colOff>177800</xdr:colOff>
      <xdr:row>32</xdr:row>
      <xdr:rowOff>1451</xdr:rowOff>
    </xdr:to>
    <xdr:cxnSp macro="">
      <xdr:nvCxnSpPr>
        <xdr:cNvPr id="66" name="直線コネクタ 65"/>
        <xdr:cNvCxnSpPr/>
      </xdr:nvCxnSpPr>
      <xdr:spPr>
        <a:xfrm>
          <a:off x="2908300" y="54824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76926</xdr:rowOff>
    </xdr:from>
    <xdr:to>
      <xdr:col>20</xdr:col>
      <xdr:colOff>38100</xdr:colOff>
      <xdr:row>35</xdr:row>
      <xdr:rowOff>7076</xdr:rowOff>
    </xdr:to>
    <xdr:sp macro="" textlink="">
      <xdr:nvSpPr>
        <xdr:cNvPr id="67" name="フローチャート: 判断 66"/>
        <xdr:cNvSpPr/>
      </xdr:nvSpPr>
      <xdr:spPr>
        <a:xfrm>
          <a:off x="3746500" y="590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169653</xdr:rowOff>
    </xdr:from>
    <xdr:ext cx="469744" cy="259045"/>
    <xdr:sp macro="" textlink="">
      <xdr:nvSpPr>
        <xdr:cNvPr id="68" name="テキスト ボックス 67"/>
        <xdr:cNvSpPr txBox="1"/>
      </xdr:nvSpPr>
      <xdr:spPr>
        <a:xfrm>
          <a:off x="3562428" y="59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135346</xdr:rowOff>
    </xdr:from>
    <xdr:to>
      <xdr:col>15</xdr:col>
      <xdr:colOff>50800</xdr:colOff>
      <xdr:row>31</xdr:row>
      <xdr:rowOff>167458</xdr:rowOff>
    </xdr:to>
    <xdr:cxnSp macro="">
      <xdr:nvCxnSpPr>
        <xdr:cNvPr id="69" name="直線コネクタ 68"/>
        <xdr:cNvCxnSpPr/>
      </xdr:nvCxnSpPr>
      <xdr:spPr>
        <a:xfrm>
          <a:off x="2019300" y="5278846"/>
          <a:ext cx="8890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67128</xdr:rowOff>
    </xdr:from>
    <xdr:to>
      <xdr:col>15</xdr:col>
      <xdr:colOff>101600</xdr:colOff>
      <xdr:row>34</xdr:row>
      <xdr:rowOff>168728</xdr:rowOff>
    </xdr:to>
    <xdr:sp macro="" textlink="">
      <xdr:nvSpPr>
        <xdr:cNvPr id="70" name="フローチャート: 判断 69"/>
        <xdr:cNvSpPr/>
      </xdr:nvSpPr>
      <xdr:spPr>
        <a:xfrm>
          <a:off x="2857500" y="589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159855</xdr:rowOff>
    </xdr:from>
    <xdr:ext cx="469744" cy="259045"/>
    <xdr:sp macro="" textlink="">
      <xdr:nvSpPr>
        <xdr:cNvPr id="71" name="テキスト ボックス 70"/>
        <xdr:cNvSpPr txBox="1"/>
      </xdr:nvSpPr>
      <xdr:spPr>
        <a:xfrm>
          <a:off x="2673428" y="5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47172</xdr:rowOff>
    </xdr:from>
    <xdr:to>
      <xdr:col>10</xdr:col>
      <xdr:colOff>114300</xdr:colOff>
      <xdr:row>30</xdr:row>
      <xdr:rowOff>135346</xdr:rowOff>
    </xdr:to>
    <xdr:cxnSp macro="">
      <xdr:nvCxnSpPr>
        <xdr:cNvPr id="72" name="直線コネクタ 71"/>
        <xdr:cNvCxnSpPr/>
      </xdr:nvCxnSpPr>
      <xdr:spPr>
        <a:xfrm>
          <a:off x="1130300" y="51906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134274</xdr:rowOff>
    </xdr:from>
    <xdr:ext cx="469744" cy="259045"/>
    <xdr:sp macro="" textlink="">
      <xdr:nvSpPr>
        <xdr:cNvPr id="74" name="テキスト ボックス 73"/>
        <xdr:cNvSpPr txBox="1"/>
      </xdr:nvSpPr>
      <xdr:spPr>
        <a:xfrm>
          <a:off x="1784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23784</xdr:rowOff>
    </xdr:from>
    <xdr:ext cx="469744" cy="259045"/>
    <xdr:sp macro="" textlink="">
      <xdr:nvSpPr>
        <xdr:cNvPr id="76" name="テキスト ボックス 75"/>
        <xdr:cNvSpPr txBox="1"/>
      </xdr:nvSpPr>
      <xdr:spPr>
        <a:xfrm>
          <a:off x="895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141696</xdr:rowOff>
    </xdr:from>
    <xdr:to>
      <xdr:col>24</xdr:col>
      <xdr:colOff>114300</xdr:colOff>
      <xdr:row>32</xdr:row>
      <xdr:rowOff>71846</xdr:rowOff>
    </xdr:to>
    <xdr:sp macro="" textlink="">
      <xdr:nvSpPr>
        <xdr:cNvPr id="82" name="楕円 81"/>
        <xdr:cNvSpPr/>
      </xdr:nvSpPr>
      <xdr:spPr>
        <a:xfrm>
          <a:off x="4584700" y="54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164573</xdr:rowOff>
    </xdr:from>
    <xdr:ext cx="469744" cy="259045"/>
    <xdr:sp macro="" textlink="">
      <xdr:nvSpPr>
        <xdr:cNvPr id="83" name="議会費該当値テキスト"/>
        <xdr:cNvSpPr txBox="1"/>
      </xdr:nvSpPr>
      <xdr:spPr>
        <a:xfrm>
          <a:off x="4686300"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122101</xdr:rowOff>
    </xdr:from>
    <xdr:to>
      <xdr:col>20</xdr:col>
      <xdr:colOff>38100</xdr:colOff>
      <xdr:row>32</xdr:row>
      <xdr:rowOff>52251</xdr:rowOff>
    </xdr:to>
    <xdr:sp macro="" textlink="">
      <xdr:nvSpPr>
        <xdr:cNvPr id="84" name="楕円 83"/>
        <xdr:cNvSpPr/>
      </xdr:nvSpPr>
      <xdr:spPr>
        <a:xfrm>
          <a:off x="37465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68778</xdr:rowOff>
    </xdr:from>
    <xdr:ext cx="469744" cy="259045"/>
    <xdr:sp macro="" textlink="">
      <xdr:nvSpPr>
        <xdr:cNvPr id="85" name="テキスト ボックス 84"/>
        <xdr:cNvSpPr txBox="1"/>
      </xdr:nvSpPr>
      <xdr:spPr>
        <a:xfrm>
          <a:off x="3562428"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116658</xdr:rowOff>
    </xdr:from>
    <xdr:to>
      <xdr:col>15</xdr:col>
      <xdr:colOff>101600</xdr:colOff>
      <xdr:row>32</xdr:row>
      <xdr:rowOff>46808</xdr:rowOff>
    </xdr:to>
    <xdr:sp macro="" textlink="">
      <xdr:nvSpPr>
        <xdr:cNvPr id="86" name="楕円 85"/>
        <xdr:cNvSpPr/>
      </xdr:nvSpPr>
      <xdr:spPr>
        <a:xfrm>
          <a:off x="2857500" y="54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63335</xdr:rowOff>
    </xdr:from>
    <xdr:ext cx="469744" cy="259045"/>
    <xdr:sp macro="" textlink="">
      <xdr:nvSpPr>
        <xdr:cNvPr id="87" name="テキスト ボックス 86"/>
        <xdr:cNvSpPr txBox="1"/>
      </xdr:nvSpPr>
      <xdr:spPr>
        <a:xfrm>
          <a:off x="2673428" y="52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84546</xdr:rowOff>
    </xdr:from>
    <xdr:to>
      <xdr:col>10</xdr:col>
      <xdr:colOff>165100</xdr:colOff>
      <xdr:row>31</xdr:row>
      <xdr:rowOff>14696</xdr:rowOff>
    </xdr:to>
    <xdr:sp macro="" textlink="">
      <xdr:nvSpPr>
        <xdr:cNvPr id="88" name="楕円 87"/>
        <xdr:cNvSpPr/>
      </xdr:nvSpPr>
      <xdr:spPr>
        <a:xfrm>
          <a:off x="1968500" y="52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31223</xdr:rowOff>
    </xdr:from>
    <xdr:ext cx="469744" cy="259045"/>
    <xdr:sp macro="" textlink="">
      <xdr:nvSpPr>
        <xdr:cNvPr id="89" name="テキスト ボックス 88"/>
        <xdr:cNvSpPr txBox="1"/>
      </xdr:nvSpPr>
      <xdr:spPr>
        <a:xfrm>
          <a:off x="1784428" y="50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167822</xdr:rowOff>
    </xdr:from>
    <xdr:to>
      <xdr:col>6</xdr:col>
      <xdr:colOff>38100</xdr:colOff>
      <xdr:row>30</xdr:row>
      <xdr:rowOff>97972</xdr:rowOff>
    </xdr:to>
    <xdr:sp macro="" textlink="">
      <xdr:nvSpPr>
        <xdr:cNvPr id="90" name="楕円 89"/>
        <xdr:cNvSpPr/>
      </xdr:nvSpPr>
      <xdr:spPr>
        <a:xfrm>
          <a:off x="1079500" y="513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114499</xdr:rowOff>
    </xdr:from>
    <xdr:ext cx="469744" cy="259045"/>
    <xdr:sp macro="" textlink="">
      <xdr:nvSpPr>
        <xdr:cNvPr id="91" name="テキスト ボックス 90"/>
        <xdr:cNvSpPr txBox="1"/>
      </xdr:nvSpPr>
      <xdr:spPr>
        <a:xfrm>
          <a:off x="895428" y="491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144158</xdr:rowOff>
    </xdr:from>
    <xdr:to>
      <xdr:col>24</xdr:col>
      <xdr:colOff>63500</xdr:colOff>
      <xdr:row>53</xdr:row>
      <xdr:rowOff>35801</xdr:rowOff>
    </xdr:to>
    <xdr:cxnSp macro="">
      <xdr:nvCxnSpPr>
        <xdr:cNvPr id="119" name="直線コネクタ 118"/>
        <xdr:cNvCxnSpPr/>
      </xdr:nvCxnSpPr>
      <xdr:spPr>
        <a:xfrm>
          <a:off x="3797300" y="9059558"/>
          <a:ext cx="8382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144158</xdr:rowOff>
    </xdr:from>
    <xdr:to>
      <xdr:col>19</xdr:col>
      <xdr:colOff>177800</xdr:colOff>
      <xdr:row>55</xdr:row>
      <xdr:rowOff>80652</xdr:rowOff>
    </xdr:to>
    <xdr:cxnSp macro="">
      <xdr:nvCxnSpPr>
        <xdr:cNvPr id="122" name="直線コネクタ 121"/>
        <xdr:cNvCxnSpPr/>
      </xdr:nvCxnSpPr>
      <xdr:spPr>
        <a:xfrm flipV="1">
          <a:off x="2908300" y="9059558"/>
          <a:ext cx="889000" cy="45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60303</xdr:rowOff>
    </xdr:from>
    <xdr:to>
      <xdr:col>20</xdr:col>
      <xdr:colOff>38100</xdr:colOff>
      <xdr:row>56</xdr:row>
      <xdr:rowOff>161903</xdr:rowOff>
    </xdr:to>
    <xdr:sp macro="" textlink="">
      <xdr:nvSpPr>
        <xdr:cNvPr id="123" name="フローチャート: 判断 122"/>
        <xdr:cNvSpPr/>
      </xdr:nvSpPr>
      <xdr:spPr>
        <a:xfrm>
          <a:off x="3746500" y="966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153030</xdr:rowOff>
    </xdr:from>
    <xdr:ext cx="534377" cy="259045"/>
    <xdr:sp macro="" textlink="">
      <xdr:nvSpPr>
        <xdr:cNvPr id="124" name="テキスト ボックス 123"/>
        <xdr:cNvSpPr txBox="1"/>
      </xdr:nvSpPr>
      <xdr:spPr>
        <a:xfrm>
          <a:off x="3530111" y="975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142649</xdr:rowOff>
    </xdr:from>
    <xdr:to>
      <xdr:col>15</xdr:col>
      <xdr:colOff>50800</xdr:colOff>
      <xdr:row>55</xdr:row>
      <xdr:rowOff>80652</xdr:rowOff>
    </xdr:to>
    <xdr:cxnSp macro="">
      <xdr:nvCxnSpPr>
        <xdr:cNvPr id="125" name="直線コネクタ 124"/>
        <xdr:cNvCxnSpPr/>
      </xdr:nvCxnSpPr>
      <xdr:spPr>
        <a:xfrm>
          <a:off x="2019300" y="9400949"/>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6" name="フローチャート: 判断 125"/>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156024</xdr:rowOff>
    </xdr:from>
    <xdr:ext cx="534377" cy="259045"/>
    <xdr:sp macro="" textlink="">
      <xdr:nvSpPr>
        <xdr:cNvPr id="127" name="テキスト ボックス 126"/>
        <xdr:cNvSpPr txBox="1"/>
      </xdr:nvSpPr>
      <xdr:spPr>
        <a:xfrm>
          <a:off x="2641111" y="97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142649</xdr:rowOff>
    </xdr:from>
    <xdr:to>
      <xdr:col>10</xdr:col>
      <xdr:colOff>114300</xdr:colOff>
      <xdr:row>55</xdr:row>
      <xdr:rowOff>159908</xdr:rowOff>
    </xdr:to>
    <xdr:cxnSp macro="">
      <xdr:nvCxnSpPr>
        <xdr:cNvPr id="128" name="直線コネクタ 127"/>
        <xdr:cNvCxnSpPr/>
      </xdr:nvCxnSpPr>
      <xdr:spPr>
        <a:xfrm flipV="1">
          <a:off x="1130300" y="9400949"/>
          <a:ext cx="889000" cy="18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55349</xdr:rowOff>
    </xdr:from>
    <xdr:ext cx="534377" cy="259045"/>
    <xdr:sp macro="" textlink="">
      <xdr:nvSpPr>
        <xdr:cNvPr id="130" name="テキスト ボックス 129"/>
        <xdr:cNvSpPr txBox="1"/>
      </xdr:nvSpPr>
      <xdr:spPr>
        <a:xfrm>
          <a:off x="1752111" y="96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147406</xdr:rowOff>
    </xdr:from>
    <xdr:ext cx="534377" cy="259045"/>
    <xdr:sp macro="" textlink="">
      <xdr:nvSpPr>
        <xdr:cNvPr id="132" name="テキスト ボックス 131"/>
        <xdr:cNvSpPr txBox="1"/>
      </xdr:nvSpPr>
      <xdr:spPr>
        <a:xfrm>
          <a:off x="863111" y="9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156451</xdr:rowOff>
    </xdr:from>
    <xdr:to>
      <xdr:col>24</xdr:col>
      <xdr:colOff>114300</xdr:colOff>
      <xdr:row>53</xdr:row>
      <xdr:rowOff>86601</xdr:rowOff>
    </xdr:to>
    <xdr:sp macro="" textlink="">
      <xdr:nvSpPr>
        <xdr:cNvPr id="138" name="楕円 137"/>
        <xdr:cNvSpPr/>
      </xdr:nvSpPr>
      <xdr:spPr>
        <a:xfrm>
          <a:off x="4584700" y="90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7878</xdr:rowOff>
    </xdr:from>
    <xdr:ext cx="534377" cy="259045"/>
    <xdr:sp macro="" textlink="">
      <xdr:nvSpPr>
        <xdr:cNvPr id="139" name="総務費該当値テキスト"/>
        <xdr:cNvSpPr txBox="1"/>
      </xdr:nvSpPr>
      <xdr:spPr>
        <a:xfrm>
          <a:off x="4686300" y="89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93358</xdr:rowOff>
    </xdr:from>
    <xdr:to>
      <xdr:col>20</xdr:col>
      <xdr:colOff>38100</xdr:colOff>
      <xdr:row>53</xdr:row>
      <xdr:rowOff>23508</xdr:rowOff>
    </xdr:to>
    <xdr:sp macro="" textlink="">
      <xdr:nvSpPr>
        <xdr:cNvPr id="140" name="楕円 139"/>
        <xdr:cNvSpPr/>
      </xdr:nvSpPr>
      <xdr:spPr>
        <a:xfrm>
          <a:off x="3746500" y="9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40035</xdr:rowOff>
    </xdr:from>
    <xdr:ext cx="534377" cy="259045"/>
    <xdr:sp macro="" textlink="">
      <xdr:nvSpPr>
        <xdr:cNvPr id="141" name="テキスト ボックス 140"/>
        <xdr:cNvSpPr txBox="1"/>
      </xdr:nvSpPr>
      <xdr:spPr>
        <a:xfrm>
          <a:off x="3530111" y="878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29852</xdr:rowOff>
    </xdr:from>
    <xdr:to>
      <xdr:col>15</xdr:col>
      <xdr:colOff>101600</xdr:colOff>
      <xdr:row>55</xdr:row>
      <xdr:rowOff>131452</xdr:rowOff>
    </xdr:to>
    <xdr:sp macro="" textlink="">
      <xdr:nvSpPr>
        <xdr:cNvPr id="142" name="楕円 141"/>
        <xdr:cNvSpPr/>
      </xdr:nvSpPr>
      <xdr:spPr>
        <a:xfrm>
          <a:off x="2857500" y="94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147979</xdr:rowOff>
    </xdr:from>
    <xdr:ext cx="534377" cy="259045"/>
    <xdr:sp macro="" textlink="">
      <xdr:nvSpPr>
        <xdr:cNvPr id="143" name="テキスト ボックス 142"/>
        <xdr:cNvSpPr txBox="1"/>
      </xdr:nvSpPr>
      <xdr:spPr>
        <a:xfrm>
          <a:off x="2641111" y="92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91849</xdr:rowOff>
    </xdr:from>
    <xdr:to>
      <xdr:col>10</xdr:col>
      <xdr:colOff>165100</xdr:colOff>
      <xdr:row>55</xdr:row>
      <xdr:rowOff>21999</xdr:rowOff>
    </xdr:to>
    <xdr:sp macro="" textlink="">
      <xdr:nvSpPr>
        <xdr:cNvPr id="144" name="楕円 143"/>
        <xdr:cNvSpPr/>
      </xdr:nvSpPr>
      <xdr:spPr>
        <a:xfrm>
          <a:off x="1968500" y="93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38526</xdr:rowOff>
    </xdr:from>
    <xdr:ext cx="534377" cy="259045"/>
    <xdr:sp macro="" textlink="">
      <xdr:nvSpPr>
        <xdr:cNvPr id="145" name="テキスト ボックス 144"/>
        <xdr:cNvSpPr txBox="1"/>
      </xdr:nvSpPr>
      <xdr:spPr>
        <a:xfrm>
          <a:off x="1752111" y="91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109108</xdr:rowOff>
    </xdr:from>
    <xdr:to>
      <xdr:col>6</xdr:col>
      <xdr:colOff>38100</xdr:colOff>
      <xdr:row>56</xdr:row>
      <xdr:rowOff>39258</xdr:rowOff>
    </xdr:to>
    <xdr:sp macro="" textlink="">
      <xdr:nvSpPr>
        <xdr:cNvPr id="146" name="楕円 145"/>
        <xdr:cNvSpPr/>
      </xdr:nvSpPr>
      <xdr:spPr>
        <a:xfrm>
          <a:off x="1079500" y="95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55785</xdr:rowOff>
    </xdr:from>
    <xdr:ext cx="534377" cy="259045"/>
    <xdr:sp macro="" textlink="">
      <xdr:nvSpPr>
        <xdr:cNvPr id="147" name="テキスト ボックス 146"/>
        <xdr:cNvSpPr txBox="1"/>
      </xdr:nvSpPr>
      <xdr:spPr>
        <a:xfrm>
          <a:off x="863111" y="931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162713</xdr:rowOff>
    </xdr:from>
    <xdr:to>
      <xdr:col>24</xdr:col>
      <xdr:colOff>63500</xdr:colOff>
      <xdr:row>75</xdr:row>
      <xdr:rowOff>35204</xdr:rowOff>
    </xdr:to>
    <xdr:cxnSp macro="">
      <xdr:nvCxnSpPr>
        <xdr:cNvPr id="177" name="直線コネクタ 176"/>
        <xdr:cNvCxnSpPr/>
      </xdr:nvCxnSpPr>
      <xdr:spPr>
        <a:xfrm flipV="1">
          <a:off x="3797300" y="12850013"/>
          <a:ext cx="8382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35204</xdr:rowOff>
    </xdr:from>
    <xdr:to>
      <xdr:col>19</xdr:col>
      <xdr:colOff>177800</xdr:colOff>
      <xdr:row>75</xdr:row>
      <xdr:rowOff>108331</xdr:rowOff>
    </xdr:to>
    <xdr:cxnSp macro="">
      <xdr:nvCxnSpPr>
        <xdr:cNvPr id="180" name="直線コネクタ 179"/>
        <xdr:cNvCxnSpPr/>
      </xdr:nvCxnSpPr>
      <xdr:spPr>
        <a:xfrm flipV="1">
          <a:off x="2908300" y="12893954"/>
          <a:ext cx="889000" cy="7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1512</xdr:rowOff>
    </xdr:from>
    <xdr:to>
      <xdr:col>20</xdr:col>
      <xdr:colOff>38100</xdr:colOff>
      <xdr:row>77</xdr:row>
      <xdr:rowOff>103112</xdr:rowOff>
    </xdr:to>
    <xdr:sp macro="" textlink="">
      <xdr:nvSpPr>
        <xdr:cNvPr id="181" name="フローチャート: 判断 180"/>
        <xdr:cNvSpPr/>
      </xdr:nvSpPr>
      <xdr:spPr>
        <a:xfrm>
          <a:off x="3746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94239</xdr:rowOff>
    </xdr:from>
    <xdr:ext cx="599010" cy="259045"/>
    <xdr:sp macro="" textlink="">
      <xdr:nvSpPr>
        <xdr:cNvPr id="182" name="テキスト ボックス 181"/>
        <xdr:cNvSpPr txBox="1"/>
      </xdr:nvSpPr>
      <xdr:spPr>
        <a:xfrm>
          <a:off x="3497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108331</xdr:rowOff>
    </xdr:from>
    <xdr:to>
      <xdr:col>15</xdr:col>
      <xdr:colOff>50800</xdr:colOff>
      <xdr:row>75</xdr:row>
      <xdr:rowOff>153581</xdr:rowOff>
    </xdr:to>
    <xdr:cxnSp macro="">
      <xdr:nvCxnSpPr>
        <xdr:cNvPr id="183" name="直線コネクタ 182"/>
        <xdr:cNvCxnSpPr/>
      </xdr:nvCxnSpPr>
      <xdr:spPr>
        <a:xfrm flipV="1">
          <a:off x="2019300" y="12967081"/>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42444</xdr:rowOff>
    </xdr:from>
    <xdr:to>
      <xdr:col>15</xdr:col>
      <xdr:colOff>101600</xdr:colOff>
      <xdr:row>77</xdr:row>
      <xdr:rowOff>144044</xdr:rowOff>
    </xdr:to>
    <xdr:sp macro="" textlink="">
      <xdr:nvSpPr>
        <xdr:cNvPr id="184" name="フローチャート: 判断 183"/>
        <xdr:cNvSpPr/>
      </xdr:nvSpPr>
      <xdr:spPr>
        <a:xfrm>
          <a:off x="2857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135171</xdr:rowOff>
    </xdr:from>
    <xdr:ext cx="599010" cy="259045"/>
    <xdr:sp macro="" textlink="">
      <xdr:nvSpPr>
        <xdr:cNvPr id="185" name="テキスト ボックス 184"/>
        <xdr:cNvSpPr txBox="1"/>
      </xdr:nvSpPr>
      <xdr:spPr>
        <a:xfrm>
          <a:off x="2608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153581</xdr:rowOff>
    </xdr:from>
    <xdr:to>
      <xdr:col>10</xdr:col>
      <xdr:colOff>114300</xdr:colOff>
      <xdr:row>75</xdr:row>
      <xdr:rowOff>154063</xdr:rowOff>
    </xdr:to>
    <xdr:cxnSp macro="">
      <xdr:nvCxnSpPr>
        <xdr:cNvPr id="186" name="直線コネクタ 185"/>
        <xdr:cNvCxnSpPr/>
      </xdr:nvCxnSpPr>
      <xdr:spPr>
        <a:xfrm flipV="1">
          <a:off x="1130300" y="1301233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88" name="テキスト ボックス 187"/>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0" name="テキスト ボックス 189"/>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111913</xdr:rowOff>
    </xdr:from>
    <xdr:to>
      <xdr:col>24</xdr:col>
      <xdr:colOff>114300</xdr:colOff>
      <xdr:row>75</xdr:row>
      <xdr:rowOff>42063</xdr:rowOff>
    </xdr:to>
    <xdr:sp macro="" textlink="">
      <xdr:nvSpPr>
        <xdr:cNvPr id="196" name="楕円 195"/>
        <xdr:cNvSpPr/>
      </xdr:nvSpPr>
      <xdr:spPr>
        <a:xfrm>
          <a:off x="4584700" y="127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134790</xdr:rowOff>
    </xdr:from>
    <xdr:ext cx="599010" cy="259045"/>
    <xdr:sp macro="" textlink="">
      <xdr:nvSpPr>
        <xdr:cNvPr id="197" name="民生費該当値テキスト"/>
        <xdr:cNvSpPr txBox="1"/>
      </xdr:nvSpPr>
      <xdr:spPr>
        <a:xfrm>
          <a:off x="4686300" y="1265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155854</xdr:rowOff>
    </xdr:from>
    <xdr:to>
      <xdr:col>20</xdr:col>
      <xdr:colOff>38100</xdr:colOff>
      <xdr:row>75</xdr:row>
      <xdr:rowOff>86004</xdr:rowOff>
    </xdr:to>
    <xdr:sp macro="" textlink="">
      <xdr:nvSpPr>
        <xdr:cNvPr id="198" name="楕円 197"/>
        <xdr:cNvSpPr/>
      </xdr:nvSpPr>
      <xdr:spPr>
        <a:xfrm>
          <a:off x="3746500" y="128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102531</xdr:rowOff>
    </xdr:from>
    <xdr:ext cx="599010" cy="259045"/>
    <xdr:sp macro="" textlink="">
      <xdr:nvSpPr>
        <xdr:cNvPr id="199" name="テキスト ボックス 198"/>
        <xdr:cNvSpPr txBox="1"/>
      </xdr:nvSpPr>
      <xdr:spPr>
        <a:xfrm>
          <a:off x="3497795" y="1261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57531</xdr:rowOff>
    </xdr:from>
    <xdr:to>
      <xdr:col>15</xdr:col>
      <xdr:colOff>101600</xdr:colOff>
      <xdr:row>75</xdr:row>
      <xdr:rowOff>159131</xdr:rowOff>
    </xdr:to>
    <xdr:sp macro="" textlink="">
      <xdr:nvSpPr>
        <xdr:cNvPr id="200" name="楕円 199"/>
        <xdr:cNvSpPr/>
      </xdr:nvSpPr>
      <xdr:spPr>
        <a:xfrm>
          <a:off x="2857500" y="129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4208</xdr:rowOff>
    </xdr:from>
    <xdr:ext cx="599010" cy="259045"/>
    <xdr:sp macro="" textlink="">
      <xdr:nvSpPr>
        <xdr:cNvPr id="201" name="テキスト ボックス 200"/>
        <xdr:cNvSpPr txBox="1"/>
      </xdr:nvSpPr>
      <xdr:spPr>
        <a:xfrm>
          <a:off x="2608795" y="1269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102781</xdr:rowOff>
    </xdr:from>
    <xdr:to>
      <xdr:col>10</xdr:col>
      <xdr:colOff>165100</xdr:colOff>
      <xdr:row>76</xdr:row>
      <xdr:rowOff>32931</xdr:rowOff>
    </xdr:to>
    <xdr:sp macro="" textlink="">
      <xdr:nvSpPr>
        <xdr:cNvPr id="202" name="楕円 201"/>
        <xdr:cNvSpPr/>
      </xdr:nvSpPr>
      <xdr:spPr>
        <a:xfrm>
          <a:off x="1968500" y="129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49458</xdr:rowOff>
    </xdr:from>
    <xdr:ext cx="599010" cy="259045"/>
    <xdr:sp macro="" textlink="">
      <xdr:nvSpPr>
        <xdr:cNvPr id="203" name="テキスト ボックス 202"/>
        <xdr:cNvSpPr txBox="1"/>
      </xdr:nvSpPr>
      <xdr:spPr>
        <a:xfrm>
          <a:off x="1719795" y="1273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103263</xdr:rowOff>
    </xdr:from>
    <xdr:to>
      <xdr:col>6</xdr:col>
      <xdr:colOff>38100</xdr:colOff>
      <xdr:row>76</xdr:row>
      <xdr:rowOff>33413</xdr:rowOff>
    </xdr:to>
    <xdr:sp macro="" textlink="">
      <xdr:nvSpPr>
        <xdr:cNvPr id="204" name="楕円 203"/>
        <xdr:cNvSpPr/>
      </xdr:nvSpPr>
      <xdr:spPr>
        <a:xfrm>
          <a:off x="1079500" y="129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49940</xdr:rowOff>
    </xdr:from>
    <xdr:ext cx="599010" cy="259045"/>
    <xdr:sp macro="" textlink="">
      <xdr:nvSpPr>
        <xdr:cNvPr id="205" name="テキスト ボックス 204"/>
        <xdr:cNvSpPr txBox="1"/>
      </xdr:nvSpPr>
      <xdr:spPr>
        <a:xfrm>
          <a:off x="830795" y="1273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4108</xdr:rowOff>
    </xdr:from>
    <xdr:to>
      <xdr:col>24</xdr:col>
      <xdr:colOff>63500</xdr:colOff>
      <xdr:row>96</xdr:row>
      <xdr:rowOff>15766</xdr:rowOff>
    </xdr:to>
    <xdr:cxnSp macro="">
      <xdr:nvCxnSpPr>
        <xdr:cNvPr id="237" name="直線コネクタ 236"/>
        <xdr:cNvCxnSpPr/>
      </xdr:nvCxnSpPr>
      <xdr:spPr>
        <a:xfrm flipV="1">
          <a:off x="3797300" y="1646330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15766</xdr:rowOff>
    </xdr:from>
    <xdr:to>
      <xdr:col>19</xdr:col>
      <xdr:colOff>177800</xdr:colOff>
      <xdr:row>97</xdr:row>
      <xdr:rowOff>45124</xdr:rowOff>
    </xdr:to>
    <xdr:cxnSp macro="">
      <xdr:nvCxnSpPr>
        <xdr:cNvPr id="240" name="直線コネクタ 239"/>
        <xdr:cNvCxnSpPr/>
      </xdr:nvCxnSpPr>
      <xdr:spPr>
        <a:xfrm flipV="1">
          <a:off x="2908300" y="16474966"/>
          <a:ext cx="889000" cy="2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10914</xdr:rowOff>
    </xdr:from>
    <xdr:to>
      <xdr:col>20</xdr:col>
      <xdr:colOff>38100</xdr:colOff>
      <xdr:row>97</xdr:row>
      <xdr:rowOff>112514</xdr:rowOff>
    </xdr:to>
    <xdr:sp macro="" textlink="">
      <xdr:nvSpPr>
        <xdr:cNvPr id="241" name="フローチャート: 判断 240"/>
        <xdr:cNvSpPr/>
      </xdr:nvSpPr>
      <xdr:spPr>
        <a:xfrm>
          <a:off x="3746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103641</xdr:rowOff>
    </xdr:from>
    <xdr:ext cx="534377" cy="259045"/>
    <xdr:sp macro="" textlink="">
      <xdr:nvSpPr>
        <xdr:cNvPr id="242" name="テキスト ボックス 241"/>
        <xdr:cNvSpPr txBox="1"/>
      </xdr:nvSpPr>
      <xdr:spPr>
        <a:xfrm>
          <a:off x="3530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92608</xdr:rowOff>
    </xdr:from>
    <xdr:to>
      <xdr:col>15</xdr:col>
      <xdr:colOff>50800</xdr:colOff>
      <xdr:row>97</xdr:row>
      <xdr:rowOff>45124</xdr:rowOff>
    </xdr:to>
    <xdr:cxnSp macro="">
      <xdr:nvCxnSpPr>
        <xdr:cNvPr id="243" name="直線コネクタ 242"/>
        <xdr:cNvCxnSpPr/>
      </xdr:nvCxnSpPr>
      <xdr:spPr>
        <a:xfrm>
          <a:off x="2019300" y="16551808"/>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4" name="フローチャート: 判断 243"/>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5" name="テキスト ボックス 244"/>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92608</xdr:rowOff>
    </xdr:from>
    <xdr:to>
      <xdr:col>10</xdr:col>
      <xdr:colOff>114300</xdr:colOff>
      <xdr:row>97</xdr:row>
      <xdr:rowOff>65405</xdr:rowOff>
    </xdr:to>
    <xdr:cxnSp macro="">
      <xdr:nvCxnSpPr>
        <xdr:cNvPr id="246" name="直線コネクタ 245"/>
        <xdr:cNvCxnSpPr/>
      </xdr:nvCxnSpPr>
      <xdr:spPr>
        <a:xfrm flipV="1">
          <a:off x="1130300" y="16551808"/>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129179</xdr:rowOff>
    </xdr:from>
    <xdr:ext cx="534377" cy="259045"/>
    <xdr:sp macro="" textlink="">
      <xdr:nvSpPr>
        <xdr:cNvPr id="248" name="テキスト ボックス 247"/>
        <xdr:cNvSpPr txBox="1"/>
      </xdr:nvSpPr>
      <xdr:spPr>
        <a:xfrm>
          <a:off x="1752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50" name="テキスト ボックス 249"/>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124758</xdr:rowOff>
    </xdr:from>
    <xdr:to>
      <xdr:col>24</xdr:col>
      <xdr:colOff>114300</xdr:colOff>
      <xdr:row>96</xdr:row>
      <xdr:rowOff>54908</xdr:rowOff>
    </xdr:to>
    <xdr:sp macro="" textlink="">
      <xdr:nvSpPr>
        <xdr:cNvPr id="256" name="楕円 255"/>
        <xdr:cNvSpPr/>
      </xdr:nvSpPr>
      <xdr:spPr>
        <a:xfrm>
          <a:off x="4584700" y="16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147635</xdr:rowOff>
    </xdr:from>
    <xdr:ext cx="534377" cy="259045"/>
    <xdr:sp macro="" textlink="">
      <xdr:nvSpPr>
        <xdr:cNvPr id="257" name="衛生費該当値テキスト"/>
        <xdr:cNvSpPr txBox="1"/>
      </xdr:nvSpPr>
      <xdr:spPr>
        <a:xfrm>
          <a:off x="4686300" y="162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136416</xdr:rowOff>
    </xdr:from>
    <xdr:to>
      <xdr:col>20</xdr:col>
      <xdr:colOff>38100</xdr:colOff>
      <xdr:row>96</xdr:row>
      <xdr:rowOff>66566</xdr:rowOff>
    </xdr:to>
    <xdr:sp macro="" textlink="">
      <xdr:nvSpPr>
        <xdr:cNvPr id="258" name="楕円 257"/>
        <xdr:cNvSpPr/>
      </xdr:nvSpPr>
      <xdr:spPr>
        <a:xfrm>
          <a:off x="3746500" y="164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83093</xdr:rowOff>
    </xdr:from>
    <xdr:ext cx="534377" cy="259045"/>
    <xdr:sp macro="" textlink="">
      <xdr:nvSpPr>
        <xdr:cNvPr id="259" name="テキスト ボックス 258"/>
        <xdr:cNvSpPr txBox="1"/>
      </xdr:nvSpPr>
      <xdr:spPr>
        <a:xfrm>
          <a:off x="3530111" y="161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165774</xdr:rowOff>
    </xdr:from>
    <xdr:to>
      <xdr:col>15</xdr:col>
      <xdr:colOff>101600</xdr:colOff>
      <xdr:row>97</xdr:row>
      <xdr:rowOff>95924</xdr:rowOff>
    </xdr:to>
    <xdr:sp macro="" textlink="">
      <xdr:nvSpPr>
        <xdr:cNvPr id="260" name="楕円 259"/>
        <xdr:cNvSpPr/>
      </xdr:nvSpPr>
      <xdr:spPr>
        <a:xfrm>
          <a:off x="28575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87051</xdr:rowOff>
    </xdr:from>
    <xdr:ext cx="534377" cy="259045"/>
    <xdr:sp macro="" textlink="">
      <xdr:nvSpPr>
        <xdr:cNvPr id="261" name="テキスト ボックス 260"/>
        <xdr:cNvSpPr txBox="1"/>
      </xdr:nvSpPr>
      <xdr:spPr>
        <a:xfrm>
          <a:off x="2641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41808</xdr:rowOff>
    </xdr:from>
    <xdr:to>
      <xdr:col>10</xdr:col>
      <xdr:colOff>165100</xdr:colOff>
      <xdr:row>96</xdr:row>
      <xdr:rowOff>143408</xdr:rowOff>
    </xdr:to>
    <xdr:sp macro="" textlink="">
      <xdr:nvSpPr>
        <xdr:cNvPr id="262" name="楕円 261"/>
        <xdr:cNvSpPr/>
      </xdr:nvSpPr>
      <xdr:spPr>
        <a:xfrm>
          <a:off x="1968500" y="165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159935</xdr:rowOff>
    </xdr:from>
    <xdr:ext cx="534377" cy="259045"/>
    <xdr:sp macro="" textlink="">
      <xdr:nvSpPr>
        <xdr:cNvPr id="263" name="テキスト ボックス 262"/>
        <xdr:cNvSpPr txBox="1"/>
      </xdr:nvSpPr>
      <xdr:spPr>
        <a:xfrm>
          <a:off x="1752111" y="162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14605</xdr:rowOff>
    </xdr:from>
    <xdr:to>
      <xdr:col>6</xdr:col>
      <xdr:colOff>38100</xdr:colOff>
      <xdr:row>97</xdr:row>
      <xdr:rowOff>116205</xdr:rowOff>
    </xdr:to>
    <xdr:sp macro="" textlink="">
      <xdr:nvSpPr>
        <xdr:cNvPr id="264" name="楕円 263"/>
        <xdr:cNvSpPr/>
      </xdr:nvSpPr>
      <xdr:spPr>
        <a:xfrm>
          <a:off x="107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132732</xdr:rowOff>
    </xdr:from>
    <xdr:ext cx="534377" cy="259045"/>
    <xdr:sp macro="" textlink="">
      <xdr:nvSpPr>
        <xdr:cNvPr id="265" name="テキスト ボックス 264"/>
        <xdr:cNvSpPr txBox="1"/>
      </xdr:nvSpPr>
      <xdr:spPr>
        <a:xfrm>
          <a:off x="863111" y="164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132385</xdr:rowOff>
    </xdr:from>
    <xdr:to>
      <xdr:col>50</xdr:col>
      <xdr:colOff>114300</xdr:colOff>
      <xdr:row>38</xdr:row>
      <xdr:rowOff>139700</xdr:rowOff>
    </xdr:to>
    <xdr:cxnSp macro="">
      <xdr:nvCxnSpPr>
        <xdr:cNvPr id="295" name="直線コネクタ 294"/>
        <xdr:cNvCxnSpPr/>
      </xdr:nvCxnSpPr>
      <xdr:spPr>
        <a:xfrm>
          <a:off x="8750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157480</xdr:rowOff>
    </xdr:from>
    <xdr:to>
      <xdr:col>50</xdr:col>
      <xdr:colOff>165100</xdr:colOff>
      <xdr:row>36</xdr:row>
      <xdr:rowOff>87630</xdr:rowOff>
    </xdr:to>
    <xdr:sp macro="" textlink="">
      <xdr:nvSpPr>
        <xdr:cNvPr id="296" name="フローチャート: 判断 295"/>
        <xdr:cNvSpPr/>
      </xdr:nvSpPr>
      <xdr:spPr>
        <a:xfrm>
          <a:off x="958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297" name="テキスト ボックス 296"/>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34087</xdr:rowOff>
    </xdr:from>
    <xdr:to>
      <xdr:col>45</xdr:col>
      <xdr:colOff>177800</xdr:colOff>
      <xdr:row>38</xdr:row>
      <xdr:rowOff>132385</xdr:rowOff>
    </xdr:to>
    <xdr:cxnSp macro="">
      <xdr:nvCxnSpPr>
        <xdr:cNvPr id="298" name="直線コネクタ 297"/>
        <xdr:cNvCxnSpPr/>
      </xdr:nvCxnSpPr>
      <xdr:spPr>
        <a:xfrm>
          <a:off x="7861300" y="654918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102616</xdr:rowOff>
    </xdr:from>
    <xdr:to>
      <xdr:col>46</xdr:col>
      <xdr:colOff>38100</xdr:colOff>
      <xdr:row>36</xdr:row>
      <xdr:rowOff>32766</xdr:rowOff>
    </xdr:to>
    <xdr:sp macro="" textlink="">
      <xdr:nvSpPr>
        <xdr:cNvPr id="299" name="フローチャート: 判断 298"/>
        <xdr:cNvSpPr/>
      </xdr:nvSpPr>
      <xdr:spPr>
        <a:xfrm>
          <a:off x="8699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49293</xdr:rowOff>
    </xdr:from>
    <xdr:ext cx="469744" cy="259045"/>
    <xdr:sp macro="" textlink="">
      <xdr:nvSpPr>
        <xdr:cNvPr id="300" name="テキスト ボックス 299"/>
        <xdr:cNvSpPr txBox="1"/>
      </xdr:nvSpPr>
      <xdr:spPr>
        <a:xfrm>
          <a:off x="8515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17170</xdr:rowOff>
    </xdr:from>
    <xdr:to>
      <xdr:col>41</xdr:col>
      <xdr:colOff>50800</xdr:colOff>
      <xdr:row>38</xdr:row>
      <xdr:rowOff>34087</xdr:rowOff>
    </xdr:to>
    <xdr:cxnSp macro="">
      <xdr:nvCxnSpPr>
        <xdr:cNvPr id="301" name="直線コネクタ 300"/>
        <xdr:cNvCxnSpPr/>
      </xdr:nvCxnSpPr>
      <xdr:spPr>
        <a:xfrm>
          <a:off x="6972300" y="6189370"/>
          <a:ext cx="889000" cy="3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2" name="フローチャート: 判断 301"/>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95928</xdr:rowOff>
    </xdr:from>
    <xdr:ext cx="469744" cy="259045"/>
    <xdr:sp macro="" textlink="">
      <xdr:nvSpPr>
        <xdr:cNvPr id="303" name="テキスト ボックス 302"/>
        <xdr:cNvSpPr txBox="1"/>
      </xdr:nvSpPr>
      <xdr:spPr>
        <a:xfrm>
          <a:off x="7626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81585</xdr:rowOff>
    </xdr:from>
    <xdr:to>
      <xdr:col>46</xdr:col>
      <xdr:colOff>38100</xdr:colOff>
      <xdr:row>39</xdr:row>
      <xdr:rowOff>11735</xdr:rowOff>
    </xdr:to>
    <xdr:sp macro="" textlink="">
      <xdr:nvSpPr>
        <xdr:cNvPr id="315" name="楕円 314"/>
        <xdr:cNvSpPr/>
      </xdr:nvSpPr>
      <xdr:spPr>
        <a:xfrm>
          <a:off x="8699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2862</xdr:rowOff>
    </xdr:from>
    <xdr:ext cx="313932" cy="259045"/>
    <xdr:sp macro="" textlink="">
      <xdr:nvSpPr>
        <xdr:cNvPr id="316" name="テキスト ボックス 315"/>
        <xdr:cNvSpPr txBox="1"/>
      </xdr:nvSpPr>
      <xdr:spPr>
        <a:xfrm>
          <a:off x="8593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154737</xdr:rowOff>
    </xdr:from>
    <xdr:to>
      <xdr:col>41</xdr:col>
      <xdr:colOff>101600</xdr:colOff>
      <xdr:row>38</xdr:row>
      <xdr:rowOff>84886</xdr:rowOff>
    </xdr:to>
    <xdr:sp macro="" textlink="">
      <xdr:nvSpPr>
        <xdr:cNvPr id="317" name="楕円 316"/>
        <xdr:cNvSpPr/>
      </xdr:nvSpPr>
      <xdr:spPr>
        <a:xfrm>
          <a:off x="7810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76014</xdr:rowOff>
    </xdr:from>
    <xdr:ext cx="378565" cy="259045"/>
    <xdr:sp macro="" textlink="">
      <xdr:nvSpPr>
        <xdr:cNvPr id="318" name="テキスト ボックス 317"/>
        <xdr:cNvSpPr txBox="1"/>
      </xdr:nvSpPr>
      <xdr:spPr>
        <a:xfrm>
          <a:off x="7672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137820</xdr:rowOff>
    </xdr:from>
    <xdr:to>
      <xdr:col>36</xdr:col>
      <xdr:colOff>165100</xdr:colOff>
      <xdr:row>36</xdr:row>
      <xdr:rowOff>67970</xdr:rowOff>
    </xdr:to>
    <xdr:sp macro="" textlink="">
      <xdr:nvSpPr>
        <xdr:cNvPr id="319" name="楕円 318"/>
        <xdr:cNvSpPr/>
      </xdr:nvSpPr>
      <xdr:spPr>
        <a:xfrm>
          <a:off x="6921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59097</xdr:rowOff>
    </xdr:from>
    <xdr:ext cx="469744" cy="259045"/>
    <xdr:sp macro="" textlink="">
      <xdr:nvSpPr>
        <xdr:cNvPr id="320" name="テキスト ボックス 319"/>
        <xdr:cNvSpPr txBox="1"/>
      </xdr:nvSpPr>
      <xdr:spPr>
        <a:xfrm>
          <a:off x="6737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574</xdr:rowOff>
    </xdr:from>
    <xdr:to>
      <xdr:col>55</xdr:col>
      <xdr:colOff>0</xdr:colOff>
      <xdr:row>54</xdr:row>
      <xdr:rowOff>30566</xdr:rowOff>
    </xdr:to>
    <xdr:cxnSp macro="">
      <xdr:nvCxnSpPr>
        <xdr:cNvPr id="347" name="直線コネクタ 346"/>
        <xdr:cNvCxnSpPr/>
      </xdr:nvCxnSpPr>
      <xdr:spPr>
        <a:xfrm>
          <a:off x="9639300" y="8915974"/>
          <a:ext cx="8382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574</xdr:rowOff>
    </xdr:from>
    <xdr:to>
      <xdr:col>50</xdr:col>
      <xdr:colOff>114300</xdr:colOff>
      <xdr:row>53</xdr:row>
      <xdr:rowOff>119309</xdr:rowOff>
    </xdr:to>
    <xdr:cxnSp macro="">
      <xdr:nvCxnSpPr>
        <xdr:cNvPr id="350" name="直線コネクタ 349"/>
        <xdr:cNvCxnSpPr/>
      </xdr:nvCxnSpPr>
      <xdr:spPr>
        <a:xfrm flipV="1">
          <a:off x="8750300" y="8915974"/>
          <a:ext cx="8890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1" name="フローチャート: 判断 35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52" name="テキスト ボックス 351"/>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169738</xdr:rowOff>
    </xdr:from>
    <xdr:to>
      <xdr:col>45</xdr:col>
      <xdr:colOff>177800</xdr:colOff>
      <xdr:row>53</xdr:row>
      <xdr:rowOff>119309</xdr:rowOff>
    </xdr:to>
    <xdr:cxnSp macro="">
      <xdr:nvCxnSpPr>
        <xdr:cNvPr id="353" name="直線コネクタ 352"/>
        <xdr:cNvCxnSpPr/>
      </xdr:nvCxnSpPr>
      <xdr:spPr>
        <a:xfrm>
          <a:off x="7861300" y="9085138"/>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4" name="フローチャート: 判断 35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55" name="テキスト ボックス 354"/>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169738</xdr:rowOff>
    </xdr:from>
    <xdr:to>
      <xdr:col>41</xdr:col>
      <xdr:colOff>50800</xdr:colOff>
      <xdr:row>53</xdr:row>
      <xdr:rowOff>151587</xdr:rowOff>
    </xdr:to>
    <xdr:cxnSp macro="">
      <xdr:nvCxnSpPr>
        <xdr:cNvPr id="356" name="直線コネクタ 355"/>
        <xdr:cNvCxnSpPr/>
      </xdr:nvCxnSpPr>
      <xdr:spPr>
        <a:xfrm flipV="1">
          <a:off x="6972300" y="9085138"/>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7" name="フローチャート: 判断 35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58" name="テキスト ボックス 357"/>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60" name="テキスト ボックス 35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151216</xdr:rowOff>
    </xdr:from>
    <xdr:to>
      <xdr:col>55</xdr:col>
      <xdr:colOff>50800</xdr:colOff>
      <xdr:row>54</xdr:row>
      <xdr:rowOff>81366</xdr:rowOff>
    </xdr:to>
    <xdr:sp macro="" textlink="">
      <xdr:nvSpPr>
        <xdr:cNvPr id="366" name="楕円 365"/>
        <xdr:cNvSpPr/>
      </xdr:nvSpPr>
      <xdr:spPr>
        <a:xfrm>
          <a:off x="10426700" y="92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2643</xdr:rowOff>
    </xdr:from>
    <xdr:ext cx="534377" cy="259045"/>
    <xdr:sp macro="" textlink="">
      <xdr:nvSpPr>
        <xdr:cNvPr id="367" name="農林水産業費該当値テキスト"/>
        <xdr:cNvSpPr txBox="1"/>
      </xdr:nvSpPr>
      <xdr:spPr>
        <a:xfrm>
          <a:off x="10528300" y="908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121224</xdr:rowOff>
    </xdr:from>
    <xdr:to>
      <xdr:col>50</xdr:col>
      <xdr:colOff>165100</xdr:colOff>
      <xdr:row>52</xdr:row>
      <xdr:rowOff>51374</xdr:rowOff>
    </xdr:to>
    <xdr:sp macro="" textlink="">
      <xdr:nvSpPr>
        <xdr:cNvPr id="368" name="楕円 367"/>
        <xdr:cNvSpPr/>
      </xdr:nvSpPr>
      <xdr:spPr>
        <a:xfrm>
          <a:off x="95885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67901</xdr:rowOff>
    </xdr:from>
    <xdr:ext cx="534377" cy="259045"/>
    <xdr:sp macro="" textlink="">
      <xdr:nvSpPr>
        <xdr:cNvPr id="369" name="テキスト ボックス 368"/>
        <xdr:cNvSpPr txBox="1"/>
      </xdr:nvSpPr>
      <xdr:spPr>
        <a:xfrm>
          <a:off x="9372111" y="86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68509</xdr:rowOff>
    </xdr:from>
    <xdr:to>
      <xdr:col>46</xdr:col>
      <xdr:colOff>38100</xdr:colOff>
      <xdr:row>53</xdr:row>
      <xdr:rowOff>170109</xdr:rowOff>
    </xdr:to>
    <xdr:sp macro="" textlink="">
      <xdr:nvSpPr>
        <xdr:cNvPr id="370" name="楕円 369"/>
        <xdr:cNvSpPr/>
      </xdr:nvSpPr>
      <xdr:spPr>
        <a:xfrm>
          <a:off x="8699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15186</xdr:rowOff>
    </xdr:from>
    <xdr:ext cx="534377" cy="259045"/>
    <xdr:sp macro="" textlink="">
      <xdr:nvSpPr>
        <xdr:cNvPr id="371" name="テキスト ボックス 370"/>
        <xdr:cNvSpPr txBox="1"/>
      </xdr:nvSpPr>
      <xdr:spPr>
        <a:xfrm>
          <a:off x="8483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118938</xdr:rowOff>
    </xdr:from>
    <xdr:to>
      <xdr:col>41</xdr:col>
      <xdr:colOff>101600</xdr:colOff>
      <xdr:row>53</xdr:row>
      <xdr:rowOff>49088</xdr:rowOff>
    </xdr:to>
    <xdr:sp macro="" textlink="">
      <xdr:nvSpPr>
        <xdr:cNvPr id="372" name="楕円 371"/>
        <xdr:cNvSpPr/>
      </xdr:nvSpPr>
      <xdr:spPr>
        <a:xfrm>
          <a:off x="7810500" y="90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65615</xdr:rowOff>
    </xdr:from>
    <xdr:ext cx="534377" cy="259045"/>
    <xdr:sp macro="" textlink="">
      <xdr:nvSpPr>
        <xdr:cNvPr id="373" name="テキスト ボックス 372"/>
        <xdr:cNvSpPr txBox="1"/>
      </xdr:nvSpPr>
      <xdr:spPr>
        <a:xfrm>
          <a:off x="7594111" y="88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100787</xdr:rowOff>
    </xdr:from>
    <xdr:to>
      <xdr:col>36</xdr:col>
      <xdr:colOff>165100</xdr:colOff>
      <xdr:row>54</xdr:row>
      <xdr:rowOff>30937</xdr:rowOff>
    </xdr:to>
    <xdr:sp macro="" textlink="">
      <xdr:nvSpPr>
        <xdr:cNvPr id="374" name="楕円 373"/>
        <xdr:cNvSpPr/>
      </xdr:nvSpPr>
      <xdr:spPr>
        <a:xfrm>
          <a:off x="69215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47464</xdr:rowOff>
    </xdr:from>
    <xdr:ext cx="534377" cy="259045"/>
    <xdr:sp macro="" textlink="">
      <xdr:nvSpPr>
        <xdr:cNvPr id="375" name="テキスト ボックス 374"/>
        <xdr:cNvSpPr txBox="1"/>
      </xdr:nvSpPr>
      <xdr:spPr>
        <a:xfrm>
          <a:off x="6705111" y="89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121850</xdr:rowOff>
    </xdr:from>
    <xdr:to>
      <xdr:col>54</xdr:col>
      <xdr:colOff>189865</xdr:colOff>
      <xdr:row>79</xdr:row>
      <xdr:rowOff>32238</xdr:rowOff>
    </xdr:to>
    <xdr:cxnSp macro="">
      <xdr:nvCxnSpPr>
        <xdr:cNvPr id="399" name="直線コネクタ 398"/>
        <xdr:cNvCxnSpPr/>
      </xdr:nvCxnSpPr>
      <xdr:spPr>
        <a:xfrm flipV="1">
          <a:off x="10475595" y="12466250"/>
          <a:ext cx="1270" cy="1110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36065</xdr:rowOff>
    </xdr:from>
    <xdr:ext cx="378565" cy="259045"/>
    <xdr:sp macro="" textlink="">
      <xdr:nvSpPr>
        <xdr:cNvPr id="400" name="商工費最小値テキスト"/>
        <xdr:cNvSpPr txBox="1"/>
      </xdr:nvSpPr>
      <xdr:spPr>
        <a:xfrm>
          <a:off x="10528300" y="1358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32238</xdr:rowOff>
    </xdr:from>
    <xdr:to>
      <xdr:col>55</xdr:col>
      <xdr:colOff>88900</xdr:colOff>
      <xdr:row>79</xdr:row>
      <xdr:rowOff>32238</xdr:rowOff>
    </xdr:to>
    <xdr:cxnSp macro="">
      <xdr:nvCxnSpPr>
        <xdr:cNvPr id="401" name="直線コネクタ 400"/>
        <xdr:cNvCxnSpPr/>
      </xdr:nvCxnSpPr>
      <xdr:spPr>
        <a:xfrm>
          <a:off x="10388600" y="135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68527</xdr:rowOff>
    </xdr:from>
    <xdr:ext cx="534377" cy="259045"/>
    <xdr:sp macro="" textlink="">
      <xdr:nvSpPr>
        <xdr:cNvPr id="402" name="商工費最大値テキスト"/>
        <xdr:cNvSpPr txBox="1"/>
      </xdr:nvSpPr>
      <xdr:spPr>
        <a:xfrm>
          <a:off x="10528300" y="122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121850</xdr:rowOff>
    </xdr:from>
    <xdr:to>
      <xdr:col>55</xdr:col>
      <xdr:colOff>88900</xdr:colOff>
      <xdr:row>72</xdr:row>
      <xdr:rowOff>121850</xdr:rowOff>
    </xdr:to>
    <xdr:cxnSp macro="">
      <xdr:nvCxnSpPr>
        <xdr:cNvPr id="403" name="直線コネクタ 402"/>
        <xdr:cNvCxnSpPr/>
      </xdr:nvCxnSpPr>
      <xdr:spPr>
        <a:xfrm>
          <a:off x="10388600" y="124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28696</xdr:rowOff>
    </xdr:from>
    <xdr:to>
      <xdr:col>55</xdr:col>
      <xdr:colOff>0</xdr:colOff>
      <xdr:row>72</xdr:row>
      <xdr:rowOff>121850</xdr:rowOff>
    </xdr:to>
    <xdr:cxnSp macro="">
      <xdr:nvCxnSpPr>
        <xdr:cNvPr id="404" name="直線コネクタ 403"/>
        <xdr:cNvCxnSpPr/>
      </xdr:nvCxnSpPr>
      <xdr:spPr>
        <a:xfrm>
          <a:off x="9639300" y="12201646"/>
          <a:ext cx="838200" cy="2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116571</xdr:rowOff>
    </xdr:from>
    <xdr:ext cx="534377" cy="259045"/>
    <xdr:sp macro="" textlink="">
      <xdr:nvSpPr>
        <xdr:cNvPr id="405" name="商工費平均値テキスト"/>
        <xdr:cNvSpPr txBox="1"/>
      </xdr:nvSpPr>
      <xdr:spPr>
        <a:xfrm>
          <a:off x="10528300" y="1331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138144</xdr:rowOff>
    </xdr:from>
    <xdr:to>
      <xdr:col>55</xdr:col>
      <xdr:colOff>50800</xdr:colOff>
      <xdr:row>78</xdr:row>
      <xdr:rowOff>68294</xdr:rowOff>
    </xdr:to>
    <xdr:sp macro="" textlink="">
      <xdr:nvSpPr>
        <xdr:cNvPr id="406" name="フローチャート: 判断 405"/>
        <xdr:cNvSpPr/>
      </xdr:nvSpPr>
      <xdr:spPr>
        <a:xfrm>
          <a:off x="10426700" y="133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75749</xdr:rowOff>
    </xdr:from>
    <xdr:to>
      <xdr:col>50</xdr:col>
      <xdr:colOff>114300</xdr:colOff>
      <xdr:row>71</xdr:row>
      <xdr:rowOff>28696</xdr:rowOff>
    </xdr:to>
    <xdr:cxnSp macro="">
      <xdr:nvCxnSpPr>
        <xdr:cNvPr id="407" name="直線コネクタ 406"/>
        <xdr:cNvCxnSpPr/>
      </xdr:nvCxnSpPr>
      <xdr:spPr>
        <a:xfrm>
          <a:off x="8750300" y="12077249"/>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6223</xdr:rowOff>
    </xdr:from>
    <xdr:to>
      <xdr:col>50</xdr:col>
      <xdr:colOff>165100</xdr:colOff>
      <xdr:row>78</xdr:row>
      <xdr:rowOff>107823</xdr:rowOff>
    </xdr:to>
    <xdr:sp macro="" textlink="">
      <xdr:nvSpPr>
        <xdr:cNvPr id="408" name="フローチャート: 判断 407"/>
        <xdr:cNvSpPr/>
      </xdr:nvSpPr>
      <xdr:spPr>
        <a:xfrm>
          <a:off x="95885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98950</xdr:rowOff>
    </xdr:from>
    <xdr:ext cx="469744" cy="259045"/>
    <xdr:sp macro="" textlink="">
      <xdr:nvSpPr>
        <xdr:cNvPr id="409" name="テキスト ボックス 408"/>
        <xdr:cNvSpPr txBox="1"/>
      </xdr:nvSpPr>
      <xdr:spPr>
        <a:xfrm>
          <a:off x="9404428" y="134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75749</xdr:rowOff>
    </xdr:from>
    <xdr:to>
      <xdr:col>45</xdr:col>
      <xdr:colOff>177800</xdr:colOff>
      <xdr:row>72</xdr:row>
      <xdr:rowOff>84722</xdr:rowOff>
    </xdr:to>
    <xdr:cxnSp macro="">
      <xdr:nvCxnSpPr>
        <xdr:cNvPr id="410" name="直線コネクタ 409"/>
        <xdr:cNvCxnSpPr/>
      </xdr:nvCxnSpPr>
      <xdr:spPr>
        <a:xfrm flipV="1">
          <a:off x="7861300" y="12077249"/>
          <a:ext cx="889000" cy="3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162280</xdr:rowOff>
    </xdr:from>
    <xdr:to>
      <xdr:col>46</xdr:col>
      <xdr:colOff>38100</xdr:colOff>
      <xdr:row>78</xdr:row>
      <xdr:rowOff>92430</xdr:rowOff>
    </xdr:to>
    <xdr:sp macro="" textlink="">
      <xdr:nvSpPr>
        <xdr:cNvPr id="411" name="フローチャート: 判断 410"/>
        <xdr:cNvSpPr/>
      </xdr:nvSpPr>
      <xdr:spPr>
        <a:xfrm>
          <a:off x="8699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83557</xdr:rowOff>
    </xdr:from>
    <xdr:ext cx="469744" cy="259045"/>
    <xdr:sp macro="" textlink="">
      <xdr:nvSpPr>
        <xdr:cNvPr id="412" name="テキスト ボックス 411"/>
        <xdr:cNvSpPr txBox="1"/>
      </xdr:nvSpPr>
      <xdr:spPr>
        <a:xfrm>
          <a:off x="8515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84722</xdr:rowOff>
    </xdr:from>
    <xdr:to>
      <xdr:col>41</xdr:col>
      <xdr:colOff>50800</xdr:colOff>
      <xdr:row>72</xdr:row>
      <xdr:rowOff>157550</xdr:rowOff>
    </xdr:to>
    <xdr:cxnSp macro="">
      <xdr:nvCxnSpPr>
        <xdr:cNvPr id="413" name="直線コネクタ 412"/>
        <xdr:cNvCxnSpPr/>
      </xdr:nvCxnSpPr>
      <xdr:spPr>
        <a:xfrm flipV="1">
          <a:off x="6972300" y="12429122"/>
          <a:ext cx="889000" cy="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125171</xdr:rowOff>
    </xdr:from>
    <xdr:to>
      <xdr:col>41</xdr:col>
      <xdr:colOff>101600</xdr:colOff>
      <xdr:row>78</xdr:row>
      <xdr:rowOff>55321</xdr:rowOff>
    </xdr:to>
    <xdr:sp macro="" textlink="">
      <xdr:nvSpPr>
        <xdr:cNvPr id="414" name="フローチャート: 判断 413"/>
        <xdr:cNvSpPr/>
      </xdr:nvSpPr>
      <xdr:spPr>
        <a:xfrm>
          <a:off x="7810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46448</xdr:rowOff>
    </xdr:from>
    <xdr:ext cx="534377" cy="259045"/>
    <xdr:sp macro="" textlink="">
      <xdr:nvSpPr>
        <xdr:cNvPr id="415" name="テキスト ボックス 414"/>
        <xdr:cNvSpPr txBox="1"/>
      </xdr:nvSpPr>
      <xdr:spPr>
        <a:xfrm>
          <a:off x="7594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142945</xdr:rowOff>
    </xdr:from>
    <xdr:to>
      <xdr:col>36</xdr:col>
      <xdr:colOff>165100</xdr:colOff>
      <xdr:row>78</xdr:row>
      <xdr:rowOff>73095</xdr:rowOff>
    </xdr:to>
    <xdr:sp macro="" textlink="">
      <xdr:nvSpPr>
        <xdr:cNvPr id="416" name="フローチャート: 判断 415"/>
        <xdr:cNvSpPr/>
      </xdr:nvSpPr>
      <xdr:spPr>
        <a:xfrm>
          <a:off x="6921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64222</xdr:rowOff>
    </xdr:from>
    <xdr:ext cx="534377" cy="259045"/>
    <xdr:sp macro="" textlink="">
      <xdr:nvSpPr>
        <xdr:cNvPr id="417" name="テキスト ボックス 416"/>
        <xdr:cNvSpPr txBox="1"/>
      </xdr:nvSpPr>
      <xdr:spPr>
        <a:xfrm>
          <a:off x="6705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71050</xdr:rowOff>
    </xdr:from>
    <xdr:to>
      <xdr:col>55</xdr:col>
      <xdr:colOff>50800</xdr:colOff>
      <xdr:row>73</xdr:row>
      <xdr:rowOff>1200</xdr:rowOff>
    </xdr:to>
    <xdr:sp macro="" textlink="">
      <xdr:nvSpPr>
        <xdr:cNvPr id="423" name="楕円 422"/>
        <xdr:cNvSpPr/>
      </xdr:nvSpPr>
      <xdr:spPr>
        <a:xfrm>
          <a:off x="10426700" y="124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24077</xdr:rowOff>
    </xdr:from>
    <xdr:ext cx="534377" cy="259045"/>
    <xdr:sp macro="" textlink="">
      <xdr:nvSpPr>
        <xdr:cNvPr id="424" name="商工費該当値テキスト"/>
        <xdr:cNvSpPr txBox="1"/>
      </xdr:nvSpPr>
      <xdr:spPr>
        <a:xfrm>
          <a:off x="10528300" y="123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149346</xdr:rowOff>
    </xdr:from>
    <xdr:to>
      <xdr:col>50</xdr:col>
      <xdr:colOff>165100</xdr:colOff>
      <xdr:row>71</xdr:row>
      <xdr:rowOff>79496</xdr:rowOff>
    </xdr:to>
    <xdr:sp macro="" textlink="">
      <xdr:nvSpPr>
        <xdr:cNvPr id="425" name="楕円 424"/>
        <xdr:cNvSpPr/>
      </xdr:nvSpPr>
      <xdr:spPr>
        <a:xfrm>
          <a:off x="9588500" y="12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96023</xdr:rowOff>
    </xdr:from>
    <xdr:ext cx="534377" cy="259045"/>
    <xdr:sp macro="" textlink="">
      <xdr:nvSpPr>
        <xdr:cNvPr id="426" name="テキスト ボックス 425"/>
        <xdr:cNvSpPr txBox="1"/>
      </xdr:nvSpPr>
      <xdr:spPr>
        <a:xfrm>
          <a:off x="9372111" y="119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24949</xdr:rowOff>
    </xdr:from>
    <xdr:to>
      <xdr:col>46</xdr:col>
      <xdr:colOff>38100</xdr:colOff>
      <xdr:row>70</xdr:row>
      <xdr:rowOff>126549</xdr:rowOff>
    </xdr:to>
    <xdr:sp macro="" textlink="">
      <xdr:nvSpPr>
        <xdr:cNvPr id="427" name="楕円 426"/>
        <xdr:cNvSpPr/>
      </xdr:nvSpPr>
      <xdr:spPr>
        <a:xfrm>
          <a:off x="8699500" y="12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143076</xdr:rowOff>
    </xdr:from>
    <xdr:ext cx="534377" cy="259045"/>
    <xdr:sp macro="" textlink="">
      <xdr:nvSpPr>
        <xdr:cNvPr id="428" name="テキスト ボックス 427"/>
        <xdr:cNvSpPr txBox="1"/>
      </xdr:nvSpPr>
      <xdr:spPr>
        <a:xfrm>
          <a:off x="8483111" y="118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33922</xdr:rowOff>
    </xdr:from>
    <xdr:to>
      <xdr:col>41</xdr:col>
      <xdr:colOff>101600</xdr:colOff>
      <xdr:row>72</xdr:row>
      <xdr:rowOff>135522</xdr:rowOff>
    </xdr:to>
    <xdr:sp macro="" textlink="">
      <xdr:nvSpPr>
        <xdr:cNvPr id="429" name="楕円 428"/>
        <xdr:cNvSpPr/>
      </xdr:nvSpPr>
      <xdr:spPr>
        <a:xfrm>
          <a:off x="7810500" y="123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152049</xdr:rowOff>
    </xdr:from>
    <xdr:ext cx="534377" cy="259045"/>
    <xdr:sp macro="" textlink="">
      <xdr:nvSpPr>
        <xdr:cNvPr id="430" name="テキスト ボックス 429"/>
        <xdr:cNvSpPr txBox="1"/>
      </xdr:nvSpPr>
      <xdr:spPr>
        <a:xfrm>
          <a:off x="7594111" y="121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106750</xdr:rowOff>
    </xdr:from>
    <xdr:to>
      <xdr:col>36</xdr:col>
      <xdr:colOff>165100</xdr:colOff>
      <xdr:row>73</xdr:row>
      <xdr:rowOff>36900</xdr:rowOff>
    </xdr:to>
    <xdr:sp macro="" textlink="">
      <xdr:nvSpPr>
        <xdr:cNvPr id="431" name="楕円 430"/>
        <xdr:cNvSpPr/>
      </xdr:nvSpPr>
      <xdr:spPr>
        <a:xfrm>
          <a:off x="6921500" y="124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53427</xdr:rowOff>
    </xdr:from>
    <xdr:ext cx="534377" cy="259045"/>
    <xdr:sp macro="" textlink="">
      <xdr:nvSpPr>
        <xdr:cNvPr id="432" name="テキスト ボックス 431"/>
        <xdr:cNvSpPr txBox="1"/>
      </xdr:nvSpPr>
      <xdr:spPr>
        <a:xfrm>
          <a:off x="6705111" y="122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81217</xdr:rowOff>
    </xdr:from>
    <xdr:to>
      <xdr:col>55</xdr:col>
      <xdr:colOff>0</xdr:colOff>
      <xdr:row>97</xdr:row>
      <xdr:rowOff>31096</xdr:rowOff>
    </xdr:to>
    <xdr:cxnSp macro="">
      <xdr:nvCxnSpPr>
        <xdr:cNvPr id="462" name="直線コネクタ 461"/>
        <xdr:cNvCxnSpPr/>
      </xdr:nvCxnSpPr>
      <xdr:spPr>
        <a:xfrm flipV="1">
          <a:off x="9639300" y="16540417"/>
          <a:ext cx="8382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3"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5435</xdr:rowOff>
    </xdr:from>
    <xdr:to>
      <xdr:col>50</xdr:col>
      <xdr:colOff>114300</xdr:colOff>
      <xdr:row>97</xdr:row>
      <xdr:rowOff>31096</xdr:rowOff>
    </xdr:to>
    <xdr:cxnSp macro="">
      <xdr:nvCxnSpPr>
        <xdr:cNvPr id="465" name="直線コネクタ 464"/>
        <xdr:cNvCxnSpPr/>
      </xdr:nvCxnSpPr>
      <xdr:spPr>
        <a:xfrm>
          <a:off x="8750300" y="16636085"/>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6" name="フローチャート: 判断 465"/>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67" name="テキスト ボックス 466"/>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5435</xdr:rowOff>
    </xdr:from>
    <xdr:to>
      <xdr:col>45</xdr:col>
      <xdr:colOff>177800</xdr:colOff>
      <xdr:row>97</xdr:row>
      <xdr:rowOff>53384</xdr:rowOff>
    </xdr:to>
    <xdr:cxnSp macro="">
      <xdr:nvCxnSpPr>
        <xdr:cNvPr id="468" name="直線コネクタ 467"/>
        <xdr:cNvCxnSpPr/>
      </xdr:nvCxnSpPr>
      <xdr:spPr>
        <a:xfrm flipV="1">
          <a:off x="7861300" y="16636085"/>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69" name="フローチャート: 判断 468"/>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0" name="テキスト ボックス 469"/>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27876</xdr:rowOff>
    </xdr:from>
    <xdr:to>
      <xdr:col>41</xdr:col>
      <xdr:colOff>50800</xdr:colOff>
      <xdr:row>97</xdr:row>
      <xdr:rowOff>53384</xdr:rowOff>
    </xdr:to>
    <xdr:cxnSp macro="">
      <xdr:nvCxnSpPr>
        <xdr:cNvPr id="471" name="直線コネクタ 470"/>
        <xdr:cNvCxnSpPr/>
      </xdr:nvCxnSpPr>
      <xdr:spPr>
        <a:xfrm>
          <a:off x="6972300" y="16658526"/>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2" name="フローチャート: 判断 471"/>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73" name="テキスト ボックス 472"/>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4" name="フローチャート: 判断 473"/>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75" name="テキスト ボックス 474"/>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30417</xdr:rowOff>
    </xdr:from>
    <xdr:to>
      <xdr:col>55</xdr:col>
      <xdr:colOff>50800</xdr:colOff>
      <xdr:row>96</xdr:row>
      <xdr:rowOff>132017</xdr:rowOff>
    </xdr:to>
    <xdr:sp macro="" textlink="">
      <xdr:nvSpPr>
        <xdr:cNvPr id="481" name="楕円 480"/>
        <xdr:cNvSpPr/>
      </xdr:nvSpPr>
      <xdr:spPr>
        <a:xfrm>
          <a:off x="104267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53294</xdr:rowOff>
    </xdr:from>
    <xdr:ext cx="534377" cy="259045"/>
    <xdr:sp macro="" textlink="">
      <xdr:nvSpPr>
        <xdr:cNvPr id="482" name="土木費該当値テキスト"/>
        <xdr:cNvSpPr txBox="1"/>
      </xdr:nvSpPr>
      <xdr:spPr>
        <a:xfrm>
          <a:off x="10528300" y="163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151746</xdr:rowOff>
    </xdr:from>
    <xdr:to>
      <xdr:col>50</xdr:col>
      <xdr:colOff>165100</xdr:colOff>
      <xdr:row>97</xdr:row>
      <xdr:rowOff>81896</xdr:rowOff>
    </xdr:to>
    <xdr:sp macro="" textlink="">
      <xdr:nvSpPr>
        <xdr:cNvPr id="483" name="楕円 482"/>
        <xdr:cNvSpPr/>
      </xdr:nvSpPr>
      <xdr:spPr>
        <a:xfrm>
          <a:off x="95885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73023</xdr:rowOff>
    </xdr:from>
    <xdr:ext cx="534377" cy="259045"/>
    <xdr:sp macro="" textlink="">
      <xdr:nvSpPr>
        <xdr:cNvPr id="484" name="テキスト ボックス 483"/>
        <xdr:cNvSpPr txBox="1"/>
      </xdr:nvSpPr>
      <xdr:spPr>
        <a:xfrm>
          <a:off x="9372111" y="167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126085</xdr:rowOff>
    </xdr:from>
    <xdr:to>
      <xdr:col>46</xdr:col>
      <xdr:colOff>38100</xdr:colOff>
      <xdr:row>97</xdr:row>
      <xdr:rowOff>56235</xdr:rowOff>
    </xdr:to>
    <xdr:sp macro="" textlink="">
      <xdr:nvSpPr>
        <xdr:cNvPr id="485" name="楕円 484"/>
        <xdr:cNvSpPr/>
      </xdr:nvSpPr>
      <xdr:spPr>
        <a:xfrm>
          <a:off x="8699500" y="165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47362</xdr:rowOff>
    </xdr:from>
    <xdr:ext cx="534377" cy="259045"/>
    <xdr:sp macro="" textlink="">
      <xdr:nvSpPr>
        <xdr:cNvPr id="486" name="テキスト ボックス 485"/>
        <xdr:cNvSpPr txBox="1"/>
      </xdr:nvSpPr>
      <xdr:spPr>
        <a:xfrm>
          <a:off x="8483111" y="166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2584</xdr:rowOff>
    </xdr:from>
    <xdr:to>
      <xdr:col>41</xdr:col>
      <xdr:colOff>101600</xdr:colOff>
      <xdr:row>97</xdr:row>
      <xdr:rowOff>104184</xdr:rowOff>
    </xdr:to>
    <xdr:sp macro="" textlink="">
      <xdr:nvSpPr>
        <xdr:cNvPr id="487" name="楕円 486"/>
        <xdr:cNvSpPr/>
      </xdr:nvSpPr>
      <xdr:spPr>
        <a:xfrm>
          <a:off x="7810500" y="166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95311</xdr:rowOff>
    </xdr:from>
    <xdr:ext cx="534377" cy="259045"/>
    <xdr:sp macro="" textlink="">
      <xdr:nvSpPr>
        <xdr:cNvPr id="488" name="テキスト ボックス 487"/>
        <xdr:cNvSpPr txBox="1"/>
      </xdr:nvSpPr>
      <xdr:spPr>
        <a:xfrm>
          <a:off x="7594111" y="167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148526</xdr:rowOff>
    </xdr:from>
    <xdr:to>
      <xdr:col>36</xdr:col>
      <xdr:colOff>165100</xdr:colOff>
      <xdr:row>97</xdr:row>
      <xdr:rowOff>78676</xdr:rowOff>
    </xdr:to>
    <xdr:sp macro="" textlink="">
      <xdr:nvSpPr>
        <xdr:cNvPr id="489" name="楕円 488"/>
        <xdr:cNvSpPr/>
      </xdr:nvSpPr>
      <xdr:spPr>
        <a:xfrm>
          <a:off x="6921500" y="166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69803</xdr:rowOff>
    </xdr:from>
    <xdr:ext cx="534377" cy="259045"/>
    <xdr:sp macro="" textlink="">
      <xdr:nvSpPr>
        <xdr:cNvPr id="490" name="テキスト ボックス 489"/>
        <xdr:cNvSpPr txBox="1"/>
      </xdr:nvSpPr>
      <xdr:spPr>
        <a:xfrm>
          <a:off x="6705111" y="167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11357</xdr:rowOff>
    </xdr:from>
    <xdr:to>
      <xdr:col>85</xdr:col>
      <xdr:colOff>127000</xdr:colOff>
      <xdr:row>36</xdr:row>
      <xdr:rowOff>72208</xdr:rowOff>
    </xdr:to>
    <xdr:cxnSp macro="">
      <xdr:nvCxnSpPr>
        <xdr:cNvPr id="522" name="直線コネクタ 521"/>
        <xdr:cNvCxnSpPr/>
      </xdr:nvCxnSpPr>
      <xdr:spPr>
        <a:xfrm flipV="1">
          <a:off x="15481300" y="6183557"/>
          <a:ext cx="8382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3"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51634</xdr:rowOff>
    </xdr:from>
    <xdr:to>
      <xdr:col>81</xdr:col>
      <xdr:colOff>50800</xdr:colOff>
      <xdr:row>36</xdr:row>
      <xdr:rowOff>72208</xdr:rowOff>
    </xdr:to>
    <xdr:cxnSp macro="">
      <xdr:nvCxnSpPr>
        <xdr:cNvPr id="525" name="直線コネクタ 524"/>
        <xdr:cNvCxnSpPr/>
      </xdr:nvCxnSpPr>
      <xdr:spPr>
        <a:xfrm>
          <a:off x="14592300" y="62238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26" name="フローチャート: 判断 525"/>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143309</xdr:rowOff>
    </xdr:from>
    <xdr:ext cx="534377" cy="259045"/>
    <xdr:sp macro="" textlink="">
      <xdr:nvSpPr>
        <xdr:cNvPr id="527" name="テキスト ボックス 526"/>
        <xdr:cNvSpPr txBox="1"/>
      </xdr:nvSpPr>
      <xdr:spPr>
        <a:xfrm>
          <a:off x="15214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33673</xdr:rowOff>
    </xdr:from>
    <xdr:to>
      <xdr:col>76</xdr:col>
      <xdr:colOff>114300</xdr:colOff>
      <xdr:row>36</xdr:row>
      <xdr:rowOff>51634</xdr:rowOff>
    </xdr:to>
    <xdr:cxnSp macro="">
      <xdr:nvCxnSpPr>
        <xdr:cNvPr id="528" name="直線コネクタ 527"/>
        <xdr:cNvCxnSpPr/>
      </xdr:nvCxnSpPr>
      <xdr:spPr>
        <a:xfrm>
          <a:off x="13703300" y="62058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29" name="フローチャート: 判断 528"/>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135362</xdr:rowOff>
    </xdr:from>
    <xdr:ext cx="534377" cy="259045"/>
    <xdr:sp macro="" textlink="">
      <xdr:nvSpPr>
        <xdr:cNvPr id="530" name="テキスト ボックス 529"/>
        <xdr:cNvSpPr txBox="1"/>
      </xdr:nvSpPr>
      <xdr:spPr>
        <a:xfrm>
          <a:off x="14325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33673</xdr:rowOff>
    </xdr:from>
    <xdr:to>
      <xdr:col>71</xdr:col>
      <xdr:colOff>177800</xdr:colOff>
      <xdr:row>36</xdr:row>
      <xdr:rowOff>123263</xdr:rowOff>
    </xdr:to>
    <xdr:cxnSp macro="">
      <xdr:nvCxnSpPr>
        <xdr:cNvPr id="531" name="直線コネクタ 530"/>
        <xdr:cNvCxnSpPr/>
      </xdr:nvCxnSpPr>
      <xdr:spPr>
        <a:xfrm flipV="1">
          <a:off x="12814300" y="6205873"/>
          <a:ext cx="889000" cy="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2" name="フローチャート: 判断 531"/>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38806</xdr:rowOff>
    </xdr:from>
    <xdr:ext cx="534377" cy="259045"/>
    <xdr:sp macro="" textlink="">
      <xdr:nvSpPr>
        <xdr:cNvPr id="533" name="テキスト ボックス 532"/>
        <xdr:cNvSpPr txBox="1"/>
      </xdr:nvSpPr>
      <xdr:spPr>
        <a:xfrm>
          <a:off x="13436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4" name="フローチャート: 判断 533"/>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70811</xdr:rowOff>
    </xdr:from>
    <xdr:ext cx="534377" cy="259045"/>
    <xdr:sp macro="" textlink="">
      <xdr:nvSpPr>
        <xdr:cNvPr id="535" name="テキスト ボックス 534"/>
        <xdr:cNvSpPr txBox="1"/>
      </xdr:nvSpPr>
      <xdr:spPr>
        <a:xfrm>
          <a:off x="12547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132007</xdr:rowOff>
    </xdr:from>
    <xdr:to>
      <xdr:col>85</xdr:col>
      <xdr:colOff>177800</xdr:colOff>
      <xdr:row>36</xdr:row>
      <xdr:rowOff>62157</xdr:rowOff>
    </xdr:to>
    <xdr:sp macro="" textlink="">
      <xdr:nvSpPr>
        <xdr:cNvPr id="541" name="楕円 540"/>
        <xdr:cNvSpPr/>
      </xdr:nvSpPr>
      <xdr:spPr>
        <a:xfrm>
          <a:off x="162687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154884</xdr:rowOff>
    </xdr:from>
    <xdr:ext cx="534377" cy="259045"/>
    <xdr:sp macro="" textlink="">
      <xdr:nvSpPr>
        <xdr:cNvPr id="542" name="消防費該当値テキスト"/>
        <xdr:cNvSpPr txBox="1"/>
      </xdr:nvSpPr>
      <xdr:spPr>
        <a:xfrm>
          <a:off x="16370300" y="5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21408</xdr:rowOff>
    </xdr:from>
    <xdr:to>
      <xdr:col>81</xdr:col>
      <xdr:colOff>101600</xdr:colOff>
      <xdr:row>36</xdr:row>
      <xdr:rowOff>123008</xdr:rowOff>
    </xdr:to>
    <xdr:sp macro="" textlink="">
      <xdr:nvSpPr>
        <xdr:cNvPr id="543" name="楕円 542"/>
        <xdr:cNvSpPr/>
      </xdr:nvSpPr>
      <xdr:spPr>
        <a:xfrm>
          <a:off x="15430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139535</xdr:rowOff>
    </xdr:from>
    <xdr:ext cx="534377" cy="259045"/>
    <xdr:sp macro="" textlink="">
      <xdr:nvSpPr>
        <xdr:cNvPr id="544" name="テキスト ボックス 543"/>
        <xdr:cNvSpPr txBox="1"/>
      </xdr:nvSpPr>
      <xdr:spPr>
        <a:xfrm>
          <a:off x="15214111" y="5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834</xdr:rowOff>
    </xdr:from>
    <xdr:to>
      <xdr:col>76</xdr:col>
      <xdr:colOff>165100</xdr:colOff>
      <xdr:row>36</xdr:row>
      <xdr:rowOff>102434</xdr:rowOff>
    </xdr:to>
    <xdr:sp macro="" textlink="">
      <xdr:nvSpPr>
        <xdr:cNvPr id="545" name="楕円 544"/>
        <xdr:cNvSpPr/>
      </xdr:nvSpPr>
      <xdr:spPr>
        <a:xfrm>
          <a:off x="14541500" y="61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118961</xdr:rowOff>
    </xdr:from>
    <xdr:ext cx="534377" cy="259045"/>
    <xdr:sp macro="" textlink="">
      <xdr:nvSpPr>
        <xdr:cNvPr id="546" name="テキスト ボックス 545"/>
        <xdr:cNvSpPr txBox="1"/>
      </xdr:nvSpPr>
      <xdr:spPr>
        <a:xfrm>
          <a:off x="14325111" y="59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154323</xdr:rowOff>
    </xdr:from>
    <xdr:to>
      <xdr:col>72</xdr:col>
      <xdr:colOff>38100</xdr:colOff>
      <xdr:row>36</xdr:row>
      <xdr:rowOff>84473</xdr:rowOff>
    </xdr:to>
    <xdr:sp macro="" textlink="">
      <xdr:nvSpPr>
        <xdr:cNvPr id="547" name="楕円 546"/>
        <xdr:cNvSpPr/>
      </xdr:nvSpPr>
      <xdr:spPr>
        <a:xfrm>
          <a:off x="13652500" y="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101000</xdr:rowOff>
    </xdr:from>
    <xdr:ext cx="534377" cy="259045"/>
    <xdr:sp macro="" textlink="">
      <xdr:nvSpPr>
        <xdr:cNvPr id="548" name="テキスト ボックス 547"/>
        <xdr:cNvSpPr txBox="1"/>
      </xdr:nvSpPr>
      <xdr:spPr>
        <a:xfrm>
          <a:off x="13436111" y="59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72463</xdr:rowOff>
    </xdr:from>
    <xdr:to>
      <xdr:col>67</xdr:col>
      <xdr:colOff>101600</xdr:colOff>
      <xdr:row>37</xdr:row>
      <xdr:rowOff>2613</xdr:rowOff>
    </xdr:to>
    <xdr:sp macro="" textlink="">
      <xdr:nvSpPr>
        <xdr:cNvPr id="549" name="楕円 548"/>
        <xdr:cNvSpPr/>
      </xdr:nvSpPr>
      <xdr:spPr>
        <a:xfrm>
          <a:off x="12763500" y="62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19140</xdr:rowOff>
    </xdr:from>
    <xdr:ext cx="534377" cy="259045"/>
    <xdr:sp macro="" textlink="">
      <xdr:nvSpPr>
        <xdr:cNvPr id="550" name="テキスト ボックス 549"/>
        <xdr:cNvSpPr txBox="1"/>
      </xdr:nvSpPr>
      <xdr:spPr>
        <a:xfrm>
          <a:off x="12547111" y="60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70271</xdr:rowOff>
    </xdr:from>
    <xdr:to>
      <xdr:col>85</xdr:col>
      <xdr:colOff>127000</xdr:colOff>
      <xdr:row>54</xdr:row>
      <xdr:rowOff>161940</xdr:rowOff>
    </xdr:to>
    <xdr:cxnSp macro="">
      <xdr:nvCxnSpPr>
        <xdr:cNvPr id="582" name="直線コネクタ 581"/>
        <xdr:cNvCxnSpPr/>
      </xdr:nvCxnSpPr>
      <xdr:spPr>
        <a:xfrm flipV="1">
          <a:off x="15481300" y="9328571"/>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122849</xdr:rowOff>
    </xdr:from>
    <xdr:to>
      <xdr:col>81</xdr:col>
      <xdr:colOff>50800</xdr:colOff>
      <xdr:row>54</xdr:row>
      <xdr:rowOff>161940</xdr:rowOff>
    </xdr:to>
    <xdr:cxnSp macro="">
      <xdr:nvCxnSpPr>
        <xdr:cNvPr id="585" name="直線コネクタ 584"/>
        <xdr:cNvCxnSpPr/>
      </xdr:nvCxnSpPr>
      <xdr:spPr>
        <a:xfrm>
          <a:off x="14592300" y="938114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6" name="フローチャート: 判断 585"/>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87" name="テキスト ボックス 586"/>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122849</xdr:rowOff>
    </xdr:from>
    <xdr:to>
      <xdr:col>76</xdr:col>
      <xdr:colOff>114300</xdr:colOff>
      <xdr:row>54</xdr:row>
      <xdr:rowOff>159033</xdr:rowOff>
    </xdr:to>
    <xdr:cxnSp macro="">
      <xdr:nvCxnSpPr>
        <xdr:cNvPr id="588" name="直線コネクタ 587"/>
        <xdr:cNvCxnSpPr/>
      </xdr:nvCxnSpPr>
      <xdr:spPr>
        <a:xfrm flipV="1">
          <a:off x="13703300" y="9381149"/>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9" name="フローチャート: 判断 588"/>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0" name="テキスト ボックス 589"/>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159033</xdr:rowOff>
    </xdr:from>
    <xdr:to>
      <xdr:col>71</xdr:col>
      <xdr:colOff>177800</xdr:colOff>
      <xdr:row>55</xdr:row>
      <xdr:rowOff>145154</xdr:rowOff>
    </xdr:to>
    <xdr:cxnSp macro="">
      <xdr:nvCxnSpPr>
        <xdr:cNvPr id="591" name="直線コネクタ 590"/>
        <xdr:cNvCxnSpPr/>
      </xdr:nvCxnSpPr>
      <xdr:spPr>
        <a:xfrm flipV="1">
          <a:off x="12814300" y="9417333"/>
          <a:ext cx="889000" cy="15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2" name="フローチャート: 判断 591"/>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3" name="テキスト ボックス 592"/>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4" name="フローチャート: 判断 593"/>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595" name="テキスト ボックス 594"/>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19471</xdr:rowOff>
    </xdr:from>
    <xdr:to>
      <xdr:col>85</xdr:col>
      <xdr:colOff>177800</xdr:colOff>
      <xdr:row>54</xdr:row>
      <xdr:rowOff>121071</xdr:rowOff>
    </xdr:to>
    <xdr:sp macro="" textlink="">
      <xdr:nvSpPr>
        <xdr:cNvPr id="601" name="楕円 600"/>
        <xdr:cNvSpPr/>
      </xdr:nvSpPr>
      <xdr:spPr>
        <a:xfrm>
          <a:off x="16268700" y="9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42348</xdr:rowOff>
    </xdr:from>
    <xdr:ext cx="534377" cy="259045"/>
    <xdr:sp macro="" textlink="">
      <xdr:nvSpPr>
        <xdr:cNvPr id="602" name="教育費該当値テキスト"/>
        <xdr:cNvSpPr txBox="1"/>
      </xdr:nvSpPr>
      <xdr:spPr>
        <a:xfrm>
          <a:off x="16370300" y="91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111140</xdr:rowOff>
    </xdr:from>
    <xdr:to>
      <xdr:col>81</xdr:col>
      <xdr:colOff>101600</xdr:colOff>
      <xdr:row>55</xdr:row>
      <xdr:rowOff>41290</xdr:rowOff>
    </xdr:to>
    <xdr:sp macro="" textlink="">
      <xdr:nvSpPr>
        <xdr:cNvPr id="603" name="楕円 602"/>
        <xdr:cNvSpPr/>
      </xdr:nvSpPr>
      <xdr:spPr>
        <a:xfrm>
          <a:off x="15430500" y="93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57817</xdr:rowOff>
    </xdr:from>
    <xdr:ext cx="534377" cy="259045"/>
    <xdr:sp macro="" textlink="">
      <xdr:nvSpPr>
        <xdr:cNvPr id="604" name="テキスト ボックス 603"/>
        <xdr:cNvSpPr txBox="1"/>
      </xdr:nvSpPr>
      <xdr:spPr>
        <a:xfrm>
          <a:off x="15214111" y="91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72049</xdr:rowOff>
    </xdr:from>
    <xdr:to>
      <xdr:col>76</xdr:col>
      <xdr:colOff>165100</xdr:colOff>
      <xdr:row>55</xdr:row>
      <xdr:rowOff>2199</xdr:rowOff>
    </xdr:to>
    <xdr:sp macro="" textlink="">
      <xdr:nvSpPr>
        <xdr:cNvPr id="605" name="楕円 604"/>
        <xdr:cNvSpPr/>
      </xdr:nvSpPr>
      <xdr:spPr>
        <a:xfrm>
          <a:off x="14541500" y="93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18726</xdr:rowOff>
    </xdr:from>
    <xdr:ext cx="534377" cy="259045"/>
    <xdr:sp macro="" textlink="">
      <xdr:nvSpPr>
        <xdr:cNvPr id="606" name="テキスト ボックス 605"/>
        <xdr:cNvSpPr txBox="1"/>
      </xdr:nvSpPr>
      <xdr:spPr>
        <a:xfrm>
          <a:off x="14325111" y="91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108233</xdr:rowOff>
    </xdr:from>
    <xdr:to>
      <xdr:col>72</xdr:col>
      <xdr:colOff>38100</xdr:colOff>
      <xdr:row>55</xdr:row>
      <xdr:rowOff>38383</xdr:rowOff>
    </xdr:to>
    <xdr:sp macro="" textlink="">
      <xdr:nvSpPr>
        <xdr:cNvPr id="607" name="楕円 606"/>
        <xdr:cNvSpPr/>
      </xdr:nvSpPr>
      <xdr:spPr>
        <a:xfrm>
          <a:off x="13652500" y="93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54910</xdr:rowOff>
    </xdr:from>
    <xdr:ext cx="534377" cy="259045"/>
    <xdr:sp macro="" textlink="">
      <xdr:nvSpPr>
        <xdr:cNvPr id="608" name="テキスト ボックス 607"/>
        <xdr:cNvSpPr txBox="1"/>
      </xdr:nvSpPr>
      <xdr:spPr>
        <a:xfrm>
          <a:off x="13436111" y="91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94354</xdr:rowOff>
    </xdr:from>
    <xdr:to>
      <xdr:col>67</xdr:col>
      <xdr:colOff>101600</xdr:colOff>
      <xdr:row>56</xdr:row>
      <xdr:rowOff>24504</xdr:rowOff>
    </xdr:to>
    <xdr:sp macro="" textlink="">
      <xdr:nvSpPr>
        <xdr:cNvPr id="609" name="楕円 608"/>
        <xdr:cNvSpPr/>
      </xdr:nvSpPr>
      <xdr:spPr>
        <a:xfrm>
          <a:off x="12763500" y="95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41031</xdr:rowOff>
    </xdr:from>
    <xdr:ext cx="534377" cy="259045"/>
    <xdr:sp macro="" textlink="">
      <xdr:nvSpPr>
        <xdr:cNvPr id="610" name="テキスト ボックス 609"/>
        <xdr:cNvSpPr txBox="1"/>
      </xdr:nvSpPr>
      <xdr:spPr>
        <a:xfrm>
          <a:off x="12547111" y="92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157531</xdr:rowOff>
    </xdr:from>
    <xdr:to>
      <xdr:col>85</xdr:col>
      <xdr:colOff>127000</xdr:colOff>
      <xdr:row>78</xdr:row>
      <xdr:rowOff>135432</xdr:rowOff>
    </xdr:to>
    <xdr:cxnSp macro="">
      <xdr:nvCxnSpPr>
        <xdr:cNvPr id="639" name="直線コネクタ 638"/>
        <xdr:cNvCxnSpPr/>
      </xdr:nvCxnSpPr>
      <xdr:spPr>
        <a:xfrm flipV="1">
          <a:off x="15481300" y="13359181"/>
          <a:ext cx="8382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40"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135432</xdr:rowOff>
    </xdr:from>
    <xdr:to>
      <xdr:col>81</xdr:col>
      <xdr:colOff>50800</xdr:colOff>
      <xdr:row>79</xdr:row>
      <xdr:rowOff>27687</xdr:rowOff>
    </xdr:to>
    <xdr:cxnSp macro="">
      <xdr:nvCxnSpPr>
        <xdr:cNvPr id="642" name="直線コネクタ 641"/>
        <xdr:cNvCxnSpPr/>
      </xdr:nvCxnSpPr>
      <xdr:spPr>
        <a:xfrm flipV="1">
          <a:off x="14592300" y="13508532"/>
          <a:ext cx="889000" cy="6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155042</xdr:rowOff>
    </xdr:from>
    <xdr:to>
      <xdr:col>81</xdr:col>
      <xdr:colOff>101600</xdr:colOff>
      <xdr:row>79</xdr:row>
      <xdr:rowOff>85192</xdr:rowOff>
    </xdr:to>
    <xdr:sp macro="" textlink="">
      <xdr:nvSpPr>
        <xdr:cNvPr id="643" name="フローチャート: 判断 642"/>
        <xdr:cNvSpPr/>
      </xdr:nvSpPr>
      <xdr:spPr>
        <a:xfrm>
          <a:off x="15430500" y="1352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76319</xdr:rowOff>
    </xdr:from>
    <xdr:ext cx="378565" cy="259045"/>
    <xdr:sp macro="" textlink="">
      <xdr:nvSpPr>
        <xdr:cNvPr id="644" name="テキスト ボックス 643"/>
        <xdr:cNvSpPr txBox="1"/>
      </xdr:nvSpPr>
      <xdr:spPr>
        <a:xfrm>
          <a:off x="15292017" y="1362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18162</xdr:rowOff>
    </xdr:from>
    <xdr:to>
      <xdr:col>76</xdr:col>
      <xdr:colOff>114300</xdr:colOff>
      <xdr:row>79</xdr:row>
      <xdr:rowOff>27687</xdr:rowOff>
    </xdr:to>
    <xdr:cxnSp macro="">
      <xdr:nvCxnSpPr>
        <xdr:cNvPr id="645" name="直線コネクタ 644"/>
        <xdr:cNvCxnSpPr/>
      </xdr:nvCxnSpPr>
      <xdr:spPr>
        <a:xfrm>
          <a:off x="13703300" y="1356271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161100</xdr:rowOff>
    </xdr:from>
    <xdr:to>
      <xdr:col>76</xdr:col>
      <xdr:colOff>165100</xdr:colOff>
      <xdr:row>79</xdr:row>
      <xdr:rowOff>91250</xdr:rowOff>
    </xdr:to>
    <xdr:sp macro="" textlink="">
      <xdr:nvSpPr>
        <xdr:cNvPr id="646" name="フローチャート: 判断 645"/>
        <xdr:cNvSpPr/>
      </xdr:nvSpPr>
      <xdr:spPr>
        <a:xfrm>
          <a:off x="14541500" y="135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82377</xdr:rowOff>
    </xdr:from>
    <xdr:ext cx="378565" cy="259045"/>
    <xdr:sp macro="" textlink="">
      <xdr:nvSpPr>
        <xdr:cNvPr id="647" name="テキスト ボックス 646"/>
        <xdr:cNvSpPr txBox="1"/>
      </xdr:nvSpPr>
      <xdr:spPr>
        <a:xfrm>
          <a:off x="144030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15684</xdr:rowOff>
    </xdr:from>
    <xdr:to>
      <xdr:col>71</xdr:col>
      <xdr:colOff>177800</xdr:colOff>
      <xdr:row>79</xdr:row>
      <xdr:rowOff>18162</xdr:rowOff>
    </xdr:to>
    <xdr:cxnSp macro="">
      <xdr:nvCxnSpPr>
        <xdr:cNvPr id="648" name="直線コネクタ 647"/>
        <xdr:cNvCxnSpPr/>
      </xdr:nvCxnSpPr>
      <xdr:spPr>
        <a:xfrm>
          <a:off x="12814300" y="1356023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9" name="フローチャート: 判断 648"/>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74756</xdr:rowOff>
    </xdr:from>
    <xdr:ext cx="378565" cy="259045"/>
    <xdr:sp macro="" textlink="">
      <xdr:nvSpPr>
        <xdr:cNvPr id="650" name="テキスト ボックス 649"/>
        <xdr:cNvSpPr txBox="1"/>
      </xdr:nvSpPr>
      <xdr:spPr>
        <a:xfrm>
          <a:off x="13514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51" name="フローチャート: 判断 650"/>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74032</xdr:rowOff>
    </xdr:from>
    <xdr:ext cx="378565" cy="259045"/>
    <xdr:sp macro="" textlink="">
      <xdr:nvSpPr>
        <xdr:cNvPr id="652" name="テキスト ボックス 651"/>
        <xdr:cNvSpPr txBox="1"/>
      </xdr:nvSpPr>
      <xdr:spPr>
        <a:xfrm>
          <a:off x="12625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106731</xdr:rowOff>
    </xdr:from>
    <xdr:to>
      <xdr:col>85</xdr:col>
      <xdr:colOff>177800</xdr:colOff>
      <xdr:row>78</xdr:row>
      <xdr:rowOff>36881</xdr:rowOff>
    </xdr:to>
    <xdr:sp macro="" textlink="">
      <xdr:nvSpPr>
        <xdr:cNvPr id="658" name="楕円 657"/>
        <xdr:cNvSpPr/>
      </xdr:nvSpPr>
      <xdr:spPr>
        <a:xfrm>
          <a:off x="162687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129608</xdr:rowOff>
    </xdr:from>
    <xdr:ext cx="469744" cy="259045"/>
    <xdr:sp macro="" textlink="">
      <xdr:nvSpPr>
        <xdr:cNvPr id="659" name="災害復旧費該当値テキスト"/>
        <xdr:cNvSpPr txBox="1"/>
      </xdr:nvSpPr>
      <xdr:spPr>
        <a:xfrm>
          <a:off x="16370300" y="1315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84632</xdr:rowOff>
    </xdr:from>
    <xdr:to>
      <xdr:col>81</xdr:col>
      <xdr:colOff>101600</xdr:colOff>
      <xdr:row>79</xdr:row>
      <xdr:rowOff>14782</xdr:rowOff>
    </xdr:to>
    <xdr:sp macro="" textlink="">
      <xdr:nvSpPr>
        <xdr:cNvPr id="660" name="楕円 659"/>
        <xdr:cNvSpPr/>
      </xdr:nvSpPr>
      <xdr:spPr>
        <a:xfrm>
          <a:off x="154305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31309</xdr:rowOff>
    </xdr:from>
    <xdr:ext cx="469744" cy="259045"/>
    <xdr:sp macro="" textlink="">
      <xdr:nvSpPr>
        <xdr:cNvPr id="661" name="テキスト ボックス 660"/>
        <xdr:cNvSpPr txBox="1"/>
      </xdr:nvSpPr>
      <xdr:spPr>
        <a:xfrm>
          <a:off x="15246428" y="132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148337</xdr:rowOff>
    </xdr:from>
    <xdr:to>
      <xdr:col>76</xdr:col>
      <xdr:colOff>165100</xdr:colOff>
      <xdr:row>79</xdr:row>
      <xdr:rowOff>78487</xdr:rowOff>
    </xdr:to>
    <xdr:sp macro="" textlink="">
      <xdr:nvSpPr>
        <xdr:cNvPr id="662" name="楕円 661"/>
        <xdr:cNvSpPr/>
      </xdr:nvSpPr>
      <xdr:spPr>
        <a:xfrm>
          <a:off x="14541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95014</xdr:rowOff>
    </xdr:from>
    <xdr:ext cx="378565" cy="259045"/>
    <xdr:sp macro="" textlink="">
      <xdr:nvSpPr>
        <xdr:cNvPr id="663" name="テキスト ボックス 662"/>
        <xdr:cNvSpPr txBox="1"/>
      </xdr:nvSpPr>
      <xdr:spPr>
        <a:xfrm>
          <a:off x="14403017" y="1329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138812</xdr:rowOff>
    </xdr:from>
    <xdr:to>
      <xdr:col>72</xdr:col>
      <xdr:colOff>38100</xdr:colOff>
      <xdr:row>79</xdr:row>
      <xdr:rowOff>68962</xdr:rowOff>
    </xdr:to>
    <xdr:sp macro="" textlink="">
      <xdr:nvSpPr>
        <xdr:cNvPr id="664" name="楕円 663"/>
        <xdr:cNvSpPr/>
      </xdr:nvSpPr>
      <xdr:spPr>
        <a:xfrm>
          <a:off x="13652500" y="135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85489</xdr:rowOff>
    </xdr:from>
    <xdr:ext cx="378565" cy="259045"/>
    <xdr:sp macro="" textlink="">
      <xdr:nvSpPr>
        <xdr:cNvPr id="665" name="テキスト ボックス 664"/>
        <xdr:cNvSpPr txBox="1"/>
      </xdr:nvSpPr>
      <xdr:spPr>
        <a:xfrm>
          <a:off x="13514017" y="132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136334</xdr:rowOff>
    </xdr:from>
    <xdr:to>
      <xdr:col>67</xdr:col>
      <xdr:colOff>101600</xdr:colOff>
      <xdr:row>79</xdr:row>
      <xdr:rowOff>66484</xdr:rowOff>
    </xdr:to>
    <xdr:sp macro="" textlink="">
      <xdr:nvSpPr>
        <xdr:cNvPr id="666" name="楕円 665"/>
        <xdr:cNvSpPr/>
      </xdr:nvSpPr>
      <xdr:spPr>
        <a:xfrm>
          <a:off x="12763500" y="13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83011</xdr:rowOff>
    </xdr:from>
    <xdr:ext cx="378565" cy="259045"/>
    <xdr:sp macro="" textlink="">
      <xdr:nvSpPr>
        <xdr:cNvPr id="667" name="テキスト ボックス 666"/>
        <xdr:cNvSpPr txBox="1"/>
      </xdr:nvSpPr>
      <xdr:spPr>
        <a:xfrm>
          <a:off x="12625017" y="1328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109325</xdr:rowOff>
    </xdr:from>
    <xdr:to>
      <xdr:col>85</xdr:col>
      <xdr:colOff>127000</xdr:colOff>
      <xdr:row>92</xdr:row>
      <xdr:rowOff>151416</xdr:rowOff>
    </xdr:to>
    <xdr:cxnSp macro="">
      <xdr:nvCxnSpPr>
        <xdr:cNvPr id="693" name="直線コネクタ 692"/>
        <xdr:cNvCxnSpPr/>
      </xdr:nvCxnSpPr>
      <xdr:spPr>
        <a:xfrm>
          <a:off x="15481300" y="15882725"/>
          <a:ext cx="8382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4"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109325</xdr:rowOff>
    </xdr:from>
    <xdr:to>
      <xdr:col>81</xdr:col>
      <xdr:colOff>50800</xdr:colOff>
      <xdr:row>92</xdr:row>
      <xdr:rowOff>121413</xdr:rowOff>
    </xdr:to>
    <xdr:cxnSp macro="">
      <xdr:nvCxnSpPr>
        <xdr:cNvPr id="696" name="直線コネクタ 695"/>
        <xdr:cNvCxnSpPr/>
      </xdr:nvCxnSpPr>
      <xdr:spPr>
        <a:xfrm flipV="1">
          <a:off x="14592300" y="15882725"/>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7" name="フローチャート: 判断 696"/>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84472</xdr:rowOff>
    </xdr:from>
    <xdr:ext cx="534377" cy="259045"/>
    <xdr:sp macro="" textlink="">
      <xdr:nvSpPr>
        <xdr:cNvPr id="698" name="テキスト ボックス 697"/>
        <xdr:cNvSpPr txBox="1"/>
      </xdr:nvSpPr>
      <xdr:spPr>
        <a:xfrm>
          <a:off x="15214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46089</xdr:rowOff>
    </xdr:from>
    <xdr:to>
      <xdr:col>76</xdr:col>
      <xdr:colOff>114300</xdr:colOff>
      <xdr:row>92</xdr:row>
      <xdr:rowOff>121413</xdr:rowOff>
    </xdr:to>
    <xdr:cxnSp macro="">
      <xdr:nvCxnSpPr>
        <xdr:cNvPr id="699" name="直線コネクタ 698"/>
        <xdr:cNvCxnSpPr/>
      </xdr:nvCxnSpPr>
      <xdr:spPr>
        <a:xfrm>
          <a:off x="13703300" y="15819489"/>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149507</xdr:rowOff>
    </xdr:from>
    <xdr:to>
      <xdr:col>76</xdr:col>
      <xdr:colOff>165100</xdr:colOff>
      <xdr:row>96</xdr:row>
      <xdr:rowOff>79657</xdr:rowOff>
    </xdr:to>
    <xdr:sp macro="" textlink="">
      <xdr:nvSpPr>
        <xdr:cNvPr id="700" name="フローチャート: 判断 699"/>
        <xdr:cNvSpPr/>
      </xdr:nvSpPr>
      <xdr:spPr>
        <a:xfrm>
          <a:off x="14541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70784</xdr:rowOff>
    </xdr:from>
    <xdr:ext cx="534377" cy="259045"/>
    <xdr:sp macro="" textlink="">
      <xdr:nvSpPr>
        <xdr:cNvPr id="701" name="テキスト ボックス 700"/>
        <xdr:cNvSpPr txBox="1"/>
      </xdr:nvSpPr>
      <xdr:spPr>
        <a:xfrm>
          <a:off x="14325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8055</xdr:rowOff>
    </xdr:from>
    <xdr:to>
      <xdr:col>71</xdr:col>
      <xdr:colOff>177800</xdr:colOff>
      <xdr:row>92</xdr:row>
      <xdr:rowOff>46089</xdr:rowOff>
    </xdr:to>
    <xdr:cxnSp macro="">
      <xdr:nvCxnSpPr>
        <xdr:cNvPr id="702" name="直線コネクタ 701"/>
        <xdr:cNvCxnSpPr/>
      </xdr:nvCxnSpPr>
      <xdr:spPr>
        <a:xfrm>
          <a:off x="12814300" y="15610005"/>
          <a:ext cx="889000" cy="20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703" name="フローチャート: 判断 702"/>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23350</xdr:rowOff>
    </xdr:from>
    <xdr:ext cx="534377" cy="259045"/>
    <xdr:sp macro="" textlink="">
      <xdr:nvSpPr>
        <xdr:cNvPr id="704" name="テキスト ボックス 703"/>
        <xdr:cNvSpPr txBox="1"/>
      </xdr:nvSpPr>
      <xdr:spPr>
        <a:xfrm>
          <a:off x="13436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5" name="フローチャート: 判断 704"/>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142679</xdr:rowOff>
    </xdr:from>
    <xdr:ext cx="534377" cy="259045"/>
    <xdr:sp macro="" textlink="">
      <xdr:nvSpPr>
        <xdr:cNvPr id="706" name="テキスト ボックス 705"/>
        <xdr:cNvSpPr txBox="1"/>
      </xdr:nvSpPr>
      <xdr:spPr>
        <a:xfrm>
          <a:off x="12547111" y="164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100616</xdr:rowOff>
    </xdr:from>
    <xdr:to>
      <xdr:col>85</xdr:col>
      <xdr:colOff>177800</xdr:colOff>
      <xdr:row>93</xdr:row>
      <xdr:rowOff>30766</xdr:rowOff>
    </xdr:to>
    <xdr:sp macro="" textlink="">
      <xdr:nvSpPr>
        <xdr:cNvPr id="712" name="楕円 711"/>
        <xdr:cNvSpPr/>
      </xdr:nvSpPr>
      <xdr:spPr>
        <a:xfrm>
          <a:off x="16268700" y="158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123493</xdr:rowOff>
    </xdr:from>
    <xdr:ext cx="534377" cy="259045"/>
    <xdr:sp macro="" textlink="">
      <xdr:nvSpPr>
        <xdr:cNvPr id="713" name="公債費該当値テキスト"/>
        <xdr:cNvSpPr txBox="1"/>
      </xdr:nvSpPr>
      <xdr:spPr>
        <a:xfrm>
          <a:off x="16370300" y="157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58525</xdr:rowOff>
    </xdr:from>
    <xdr:to>
      <xdr:col>81</xdr:col>
      <xdr:colOff>101600</xdr:colOff>
      <xdr:row>92</xdr:row>
      <xdr:rowOff>160125</xdr:rowOff>
    </xdr:to>
    <xdr:sp macro="" textlink="">
      <xdr:nvSpPr>
        <xdr:cNvPr id="714" name="楕円 713"/>
        <xdr:cNvSpPr/>
      </xdr:nvSpPr>
      <xdr:spPr>
        <a:xfrm>
          <a:off x="15430500" y="158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5202</xdr:rowOff>
    </xdr:from>
    <xdr:ext cx="534377" cy="259045"/>
    <xdr:sp macro="" textlink="">
      <xdr:nvSpPr>
        <xdr:cNvPr id="715" name="テキスト ボックス 714"/>
        <xdr:cNvSpPr txBox="1"/>
      </xdr:nvSpPr>
      <xdr:spPr>
        <a:xfrm>
          <a:off x="15214111" y="1560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70613</xdr:rowOff>
    </xdr:from>
    <xdr:to>
      <xdr:col>76</xdr:col>
      <xdr:colOff>165100</xdr:colOff>
      <xdr:row>93</xdr:row>
      <xdr:rowOff>763</xdr:rowOff>
    </xdr:to>
    <xdr:sp macro="" textlink="">
      <xdr:nvSpPr>
        <xdr:cNvPr id="716" name="楕円 715"/>
        <xdr:cNvSpPr/>
      </xdr:nvSpPr>
      <xdr:spPr>
        <a:xfrm>
          <a:off x="14541500" y="15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17290</xdr:rowOff>
    </xdr:from>
    <xdr:ext cx="534377" cy="259045"/>
    <xdr:sp macro="" textlink="">
      <xdr:nvSpPr>
        <xdr:cNvPr id="717" name="テキスト ボックス 716"/>
        <xdr:cNvSpPr txBox="1"/>
      </xdr:nvSpPr>
      <xdr:spPr>
        <a:xfrm>
          <a:off x="14325111" y="156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166739</xdr:rowOff>
    </xdr:from>
    <xdr:to>
      <xdr:col>72</xdr:col>
      <xdr:colOff>38100</xdr:colOff>
      <xdr:row>92</xdr:row>
      <xdr:rowOff>96889</xdr:rowOff>
    </xdr:to>
    <xdr:sp macro="" textlink="">
      <xdr:nvSpPr>
        <xdr:cNvPr id="718" name="楕円 717"/>
        <xdr:cNvSpPr/>
      </xdr:nvSpPr>
      <xdr:spPr>
        <a:xfrm>
          <a:off x="13652500" y="15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113416</xdr:rowOff>
    </xdr:from>
    <xdr:ext cx="534377" cy="259045"/>
    <xdr:sp macro="" textlink="">
      <xdr:nvSpPr>
        <xdr:cNvPr id="719" name="テキスト ボックス 718"/>
        <xdr:cNvSpPr txBox="1"/>
      </xdr:nvSpPr>
      <xdr:spPr>
        <a:xfrm>
          <a:off x="13436111" y="155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128705</xdr:rowOff>
    </xdr:from>
    <xdr:to>
      <xdr:col>67</xdr:col>
      <xdr:colOff>101600</xdr:colOff>
      <xdr:row>91</xdr:row>
      <xdr:rowOff>58855</xdr:rowOff>
    </xdr:to>
    <xdr:sp macro="" textlink="">
      <xdr:nvSpPr>
        <xdr:cNvPr id="720" name="楕円 719"/>
        <xdr:cNvSpPr/>
      </xdr:nvSpPr>
      <xdr:spPr>
        <a:xfrm>
          <a:off x="12763500" y="155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75382</xdr:rowOff>
    </xdr:from>
    <xdr:ext cx="534377" cy="259045"/>
    <xdr:sp macro="" textlink="">
      <xdr:nvSpPr>
        <xdr:cNvPr id="721" name="テキスト ボックス 720"/>
        <xdr:cNvSpPr txBox="1"/>
      </xdr:nvSpPr>
      <xdr:spPr>
        <a:xfrm>
          <a:off x="12547111" y="153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128524</xdr:rowOff>
    </xdr:from>
    <xdr:to>
      <xdr:col>112</xdr:col>
      <xdr:colOff>38100</xdr:colOff>
      <xdr:row>39</xdr:row>
      <xdr:rowOff>58674</xdr:rowOff>
    </xdr:to>
    <xdr:sp macro="" textlink="">
      <xdr:nvSpPr>
        <xdr:cNvPr id="754" name="フローチャート: 判断 753"/>
        <xdr:cNvSpPr/>
      </xdr:nvSpPr>
      <xdr:spPr>
        <a:xfrm>
          <a:off x="21272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75201</xdr:rowOff>
    </xdr:from>
    <xdr:ext cx="313932" cy="259045"/>
    <xdr:sp macro="" textlink="">
      <xdr:nvSpPr>
        <xdr:cNvPr id="755" name="テキスト ボックス 754"/>
        <xdr:cNvSpPr txBox="1"/>
      </xdr:nvSpPr>
      <xdr:spPr>
        <a:xfrm>
          <a:off x="21166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7" name="フローチャート: 判断 756"/>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39768</xdr:rowOff>
    </xdr:from>
    <xdr:ext cx="378565" cy="259045"/>
    <xdr:sp macro="" textlink="">
      <xdr:nvSpPr>
        <xdr:cNvPr id="758" name="テキスト ボックス 757"/>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60" name="フローチャート: 判断 759"/>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7764</xdr:rowOff>
    </xdr:from>
    <xdr:ext cx="378565" cy="259045"/>
    <xdr:sp macro="" textlink="">
      <xdr:nvSpPr>
        <xdr:cNvPr id="761" name="テキスト ボックス 760"/>
        <xdr:cNvSpPr txBox="1"/>
      </xdr:nvSpPr>
      <xdr:spPr>
        <a:xfrm>
          <a:off x="19356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2" name="フローチャート: 判断 761"/>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3" name="テキスト ボックス 762"/>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比べて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高い状況となっています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が、これは、新市庁舎整備や総合支所の耐震化整備を進めた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民生費は、歳出総額の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を占めており、住民一人当たり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円と類似団体平均に比べ高い状況となっています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これは、私立保育園運営費、保育園耐震改修事業費などの増が主な要因です。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円となっており、前年度より減少したものの、類似団体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い状況となっています。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これは、地域活性化のためのふるさと融資（地域総合整備資金貸付）や中小企業の経営の安定化を目的とした制度融資資金を積極的に行ったことが主な要因です。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円となっており、金額は他に比べると少額ですが前年度に比べて大きく増加し、類似団体平均に比べ高い状況となっています。これは、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月にかけて相次いで発生した台風や豪雨により、農林水産業施設災害復旧費、公共土木災害復旧費が共に増加したことが主な要因です。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財政調整基金残高は、取り崩しを回避しており、災害等の将来の不測の事態への備えとして引き続き適正な残高の確保に努めます。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行財政改革を着実に進めていることから、実質収支は黒字で推移して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実質単年度収支は、景気の回復基調などにより税収が増え、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活用を念頭に積み増してきた基金繰入金の増などにより黒字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今後とも歳入歳出のバランスを重視し、適正な財政運営を目指していきます。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実施した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料金改定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営業収益が増加したことなどにより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ポイント改善しています。平成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月には、中長期的な視点に立った「下水道等事業経営戦略」を策定し、人口減少や施設の老朽化に伴う大規模な更新時期の到来を見据えながら、今後も投資の合理化と財政の健全化の実現に向けて努めます。</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病院事業は、前年度よりも患者数が大幅に減少したことにより経常収支赤字となり、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ポイント悪化しています。</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年度は、救急科を新設して救急患者の受入れ件数が前年度よりも増加しており、今後は関連施設との連携を深め、患者の受入れ体制をさらに強化できるように努めます。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国民健康保険費特別会計は、平成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制度改正により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都道府県化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これにあわせ保険料を全面改定する中、収納率は前年度並みの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％と高止まりし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制度改正に伴い公費が拡充され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歳出は、制度改正に伴い保険給付費の財源を県が全額交付するなど、安定運営に努めています。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景気の回復基調によ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税収増などにより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歳入が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歳出も新市庁舎整備等の投資的経費の増により増加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しました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ポイント改善しています。今後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大型事業が控えていますが、有利な財源を活用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行財政改革の取り組みを行い、健全な財政運営に努めます。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100818251</v>
      </c>
      <c r="BO4" s="461"/>
      <c r="BP4" s="461"/>
      <c r="BQ4" s="461"/>
      <c r="BR4" s="461"/>
      <c r="BS4" s="461"/>
      <c r="BT4" s="461"/>
      <c r="BU4" s="462"/>
      <c r="BV4" s="460">
        <v>102870076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98272345</v>
      </c>
      <c r="BO5" s="466"/>
      <c r="BP5" s="466"/>
      <c r="BQ5" s="466"/>
      <c r="BR5" s="466"/>
      <c r="BS5" s="466"/>
      <c r="BT5" s="466"/>
      <c r="BU5" s="467"/>
      <c r="BV5" s="465">
        <v>100736674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87.8</v>
      </c>
      <c r="CU5" s="436"/>
      <c r="CV5" s="436"/>
      <c r="CW5" s="436"/>
      <c r="CX5" s="436"/>
      <c r="CY5" s="436"/>
      <c r="CZ5" s="436"/>
      <c r="DA5" s="437"/>
      <c r="DB5" s="435">
        <v>86.6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2545906</v>
      </c>
      <c r="BO6" s="466"/>
      <c r="BP6" s="466"/>
      <c r="BQ6" s="466"/>
      <c r="BR6" s="466"/>
      <c r="BS6" s="466"/>
      <c r="BT6" s="466"/>
      <c r="BU6" s="467"/>
      <c r="BV6" s="465">
        <v>2133402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93.7</v>
      </c>
      <c r="CU6" s="616"/>
      <c r="CV6" s="616"/>
      <c r="CW6" s="616"/>
      <c r="CX6" s="616"/>
      <c r="CY6" s="616"/>
      <c r="CZ6" s="616"/>
      <c r="DA6" s="617"/>
      <c r="DB6" s="615">
        <v>92.1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347948</v>
      </c>
      <c r="BO7" s="466"/>
      <c r="BP7" s="466"/>
      <c r="BQ7" s="466"/>
      <c r="BR7" s="466"/>
      <c r="BS7" s="466"/>
      <c r="BT7" s="466"/>
      <c r="BU7" s="467"/>
      <c r="BV7" s="465">
        <v>117436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50821675</v>
      </c>
      <c r="CU7" s="466"/>
      <c r="CV7" s="466"/>
      <c r="CW7" s="466"/>
      <c r="CX7" s="466"/>
      <c r="CY7" s="466"/>
      <c r="CZ7" s="466"/>
      <c r="DA7" s="467"/>
      <c r="DB7" s="465">
        <v>50211523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2197958</v>
      </c>
      <c r="BO8" s="466"/>
      <c r="BP8" s="466"/>
      <c r="BQ8" s="466"/>
      <c r="BR8" s="466"/>
      <c r="BS8" s="466"/>
      <c r="BT8" s="466"/>
      <c r="BU8" s="467"/>
      <c r="BV8" s="465">
        <v>2015966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193717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181992</v>
      </c>
      <c r="BO9" s="466"/>
      <c r="BP9" s="466"/>
      <c r="BQ9" s="466"/>
      <c r="BR9" s="466"/>
      <c r="BS9" s="466"/>
      <c r="BT9" s="466"/>
      <c r="BU9" s="467"/>
      <c r="BV9" s="465">
        <v>764917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15.6</v>
      </c>
      <c r="CU9" s="436"/>
      <c r="CV9" s="436"/>
      <c r="CW9" s="436"/>
      <c r="CX9" s="436"/>
      <c r="CY9" s="436"/>
      <c r="CZ9" s="436"/>
      <c r="DA9" s="437"/>
      <c r="DB9" s="435">
        <v>16.600000000000001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197449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13025</v>
      </c>
      <c r="BO10" s="466"/>
      <c r="BP10" s="466"/>
      <c r="BQ10" s="466"/>
      <c r="BR10" s="466"/>
      <c r="BS10" s="466"/>
      <c r="BT10" s="466"/>
      <c r="BU10" s="467"/>
      <c r="BV10" s="465">
        <v>13615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67271</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188286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120</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34716</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186864</v>
      </c>
      <c r="S13" s="569"/>
      <c r="T13" s="569"/>
      <c r="U13" s="569"/>
      <c r="V13" s="570"/>
      <c r="W13" s="556" t="s">
        <v>140</v>
      </c>
      <c r="X13" s="478"/>
      <c r="Y13" s="478"/>
      <c r="Z13" s="478"/>
      <c r="AA13" s="478"/>
      <c r="AB13" s="479"/>
      <c r="AC13" s="441">
        <v>5219</v>
      </c>
      <c r="AD13" s="442"/>
      <c r="AE13" s="442"/>
      <c r="AF13" s="442"/>
      <c r="AG13" s="443"/>
      <c r="AH13" s="441">
        <v>5321</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195017</v>
      </c>
      <c r="BO13" s="466"/>
      <c r="BP13" s="466"/>
      <c r="BQ13" s="466"/>
      <c r="BR13" s="466"/>
      <c r="BS13" s="466"/>
      <c r="BT13" s="466"/>
      <c r="BU13" s="467"/>
      <c r="BV13" s="465">
        <v>811087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10.8</v>
      </c>
      <c r="CU13" s="436"/>
      <c r="CV13" s="436"/>
      <c r="CW13" s="436"/>
      <c r="CX13" s="436"/>
      <c r="CY13" s="436"/>
      <c r="CZ13" s="436"/>
      <c r="DA13" s="437"/>
      <c r="DB13" s="435">
        <v>11.2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189799</v>
      </c>
      <c r="S14" s="569"/>
      <c r="T14" s="569"/>
      <c r="U14" s="569"/>
      <c r="V14" s="570"/>
      <c r="W14" s="571"/>
      <c r="X14" s="481"/>
      <c r="Y14" s="481"/>
      <c r="Z14" s="481"/>
      <c r="AA14" s="481"/>
      <c r="AB14" s="482"/>
      <c r="AC14" s="561">
        <v>5.9</v>
      </c>
      <c r="AD14" s="562"/>
      <c r="AE14" s="562"/>
      <c r="AF14" s="562"/>
      <c r="AG14" s="563"/>
      <c r="AH14" s="561">
        <v>6.1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63.1</v>
      </c>
      <c r="CU14" s="573"/>
      <c r="CV14" s="573"/>
      <c r="CW14" s="573"/>
      <c r="CX14" s="573"/>
      <c r="CY14" s="573"/>
      <c r="CZ14" s="573"/>
      <c r="DA14" s="574"/>
      <c r="DB14" s="572">
        <v>68.7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188465</v>
      </c>
      <c r="S15" s="569"/>
      <c r="T15" s="569"/>
      <c r="U15" s="569"/>
      <c r="V15" s="570"/>
      <c r="W15" s="556" t="s">
        <v>147</v>
      </c>
      <c r="X15" s="478"/>
      <c r="Y15" s="478"/>
      <c r="Z15" s="478"/>
      <c r="AA15" s="478"/>
      <c r="AB15" s="479"/>
      <c r="AC15" s="441">
        <v>19037</v>
      </c>
      <c r="AD15" s="442"/>
      <c r="AE15" s="442"/>
      <c r="AF15" s="442"/>
      <c r="AG15" s="443"/>
      <c r="AH15" s="441">
        <v>20825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20939121</v>
      </c>
      <c r="BO15" s="461"/>
      <c r="BP15" s="461"/>
      <c r="BQ15" s="461"/>
      <c r="BR15" s="461"/>
      <c r="BS15" s="461"/>
      <c r="BT15" s="461"/>
      <c r="BU15" s="462"/>
      <c r="BV15" s="460">
        <v>20625871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21.4</v>
      </c>
      <c r="AD16" s="562"/>
      <c r="AE16" s="562"/>
      <c r="AF16" s="562"/>
      <c r="AG16" s="563"/>
      <c r="AH16" s="561">
        <v>23.7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40581093</v>
      </c>
      <c r="BO16" s="466"/>
      <c r="BP16" s="466"/>
      <c r="BQ16" s="466"/>
      <c r="BR16" s="466"/>
      <c r="BS16" s="466"/>
      <c r="BT16" s="466"/>
      <c r="BU16" s="467"/>
      <c r="BV16" s="465">
        <v>39600006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151</v>
      </c>
      <c r="S17" s="554"/>
      <c r="T17" s="554"/>
      <c r="U17" s="554"/>
      <c r="V17" s="555"/>
      <c r="W17" s="556" t="s">
        <v>154</v>
      </c>
      <c r="X17" s="478"/>
      <c r="Y17" s="478"/>
      <c r="Z17" s="478"/>
      <c r="AA17" s="478"/>
      <c r="AB17" s="479"/>
      <c r="AC17" s="441">
        <v>64810</v>
      </c>
      <c r="AD17" s="442"/>
      <c r="AE17" s="442"/>
      <c r="AF17" s="442"/>
      <c r="AG17" s="443"/>
      <c r="AH17" s="441">
        <v>61790</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26678547</v>
      </c>
      <c r="BO17" s="466"/>
      <c r="BP17" s="466"/>
      <c r="BQ17" s="466"/>
      <c r="BR17" s="466"/>
      <c r="BS17" s="466"/>
      <c r="BT17" s="466"/>
      <c r="BU17" s="467"/>
      <c r="BV17" s="465">
        <v>26265813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765.31</v>
      </c>
      <c r="M18" s="530"/>
      <c r="N18" s="530"/>
      <c r="O18" s="530"/>
      <c r="P18" s="530"/>
      <c r="Q18" s="530"/>
      <c r="R18" s="531"/>
      <c r="S18" s="531"/>
      <c r="T18" s="531"/>
      <c r="U18" s="531"/>
      <c r="V18" s="532"/>
      <c r="W18" s="546"/>
      <c r="X18" s="547"/>
      <c r="Y18" s="547"/>
      <c r="Z18" s="547"/>
      <c r="AA18" s="547"/>
      <c r="AB18" s="557"/>
      <c r="AC18" s="429">
        <v>72.8</v>
      </c>
      <c r="AD18" s="430"/>
      <c r="AE18" s="430"/>
      <c r="AF18" s="430"/>
      <c r="AG18" s="533"/>
      <c r="AH18" s="429">
        <v>70.3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45855318</v>
      </c>
      <c r="BO18" s="466"/>
      <c r="BP18" s="466"/>
      <c r="BQ18" s="466"/>
      <c r="BR18" s="466"/>
      <c r="BS18" s="466"/>
      <c r="BT18" s="466"/>
      <c r="BU18" s="467"/>
      <c r="BV18" s="465">
        <v>44770200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253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57831125</v>
      </c>
      <c r="BO19" s="466"/>
      <c r="BP19" s="466"/>
      <c r="BQ19" s="466"/>
      <c r="BR19" s="466"/>
      <c r="BS19" s="466"/>
      <c r="BT19" s="466"/>
      <c r="BU19" s="467"/>
      <c r="BV19" s="465">
        <v>56645057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75941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104981447</v>
      </c>
      <c r="BO23" s="466"/>
      <c r="BP23" s="466"/>
      <c r="BQ23" s="466"/>
      <c r="BR23" s="466"/>
      <c r="BS23" s="466"/>
      <c r="BT23" s="466"/>
      <c r="BU23" s="467"/>
      <c r="BV23" s="465">
        <v>101278427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10260</v>
      </c>
      <c r="R24" s="442"/>
      <c r="S24" s="442"/>
      <c r="T24" s="442"/>
      <c r="U24" s="442"/>
      <c r="V24" s="443"/>
      <c r="W24" s="507"/>
      <c r="X24" s="498"/>
      <c r="Y24" s="499"/>
      <c r="Z24" s="438" t="s">
        <v>170</v>
      </c>
      <c r="AA24" s="439"/>
      <c r="AB24" s="439"/>
      <c r="AC24" s="439"/>
      <c r="AD24" s="439"/>
      <c r="AE24" s="439"/>
      <c r="AF24" s="439"/>
      <c r="AG24" s="440"/>
      <c r="AH24" s="441">
        <v>1170</v>
      </c>
      <c r="AI24" s="442"/>
      <c r="AJ24" s="442"/>
      <c r="AK24" s="442"/>
      <c r="AL24" s="443"/>
      <c r="AM24" s="441">
        <v>3701880</v>
      </c>
      <c r="AN24" s="442"/>
      <c r="AO24" s="442"/>
      <c r="AP24" s="442"/>
      <c r="AQ24" s="442"/>
      <c r="AR24" s="443"/>
      <c r="AS24" s="441">
        <v>3164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59928955</v>
      </c>
      <c r="BO24" s="466"/>
      <c r="BP24" s="466"/>
      <c r="BQ24" s="466"/>
      <c r="BR24" s="466"/>
      <c r="BS24" s="466"/>
      <c r="BT24" s="466"/>
      <c r="BU24" s="467"/>
      <c r="BV24" s="465">
        <v>59879491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8500</v>
      </c>
      <c r="R25" s="442"/>
      <c r="S25" s="442"/>
      <c r="T25" s="442"/>
      <c r="U25" s="442"/>
      <c r="V25" s="443"/>
      <c r="W25" s="507"/>
      <c r="X25" s="498"/>
      <c r="Y25" s="499"/>
      <c r="Z25" s="438" t="s">
        <v>173</v>
      </c>
      <c r="AA25" s="439"/>
      <c r="AB25" s="439"/>
      <c r="AC25" s="439"/>
      <c r="AD25" s="439"/>
      <c r="AE25" s="439"/>
      <c r="AF25" s="439"/>
      <c r="AG25" s="440"/>
      <c r="AH25" s="441" t="s">
        <v>130</v>
      </c>
      <c r="AI25" s="442"/>
      <c r="AJ25" s="442"/>
      <c r="AK25" s="442"/>
      <c r="AL25" s="443"/>
      <c r="AM25" s="441" t="s">
        <v>138</v>
      </c>
      <c r="AN25" s="442"/>
      <c r="AO25" s="442"/>
      <c r="AP25" s="442"/>
      <c r="AQ25" s="442"/>
      <c r="AR25" s="443"/>
      <c r="AS25" s="441" t="s">
        <v>138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13234369</v>
      </c>
      <c r="BO25" s="461"/>
      <c r="BP25" s="461"/>
      <c r="BQ25" s="461"/>
      <c r="BR25" s="461"/>
      <c r="BS25" s="461"/>
      <c r="BT25" s="461"/>
      <c r="BU25" s="462"/>
      <c r="BV25" s="460">
        <v>14508282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7220</v>
      </c>
      <c r="R26" s="442"/>
      <c r="S26" s="442"/>
      <c r="T26" s="442"/>
      <c r="U26" s="442"/>
      <c r="V26" s="443"/>
      <c r="W26" s="507"/>
      <c r="X26" s="498"/>
      <c r="Y26" s="499"/>
      <c r="Z26" s="438" t="s">
        <v>176</v>
      </c>
      <c r="AA26" s="520"/>
      <c r="AB26" s="520"/>
      <c r="AC26" s="520"/>
      <c r="AD26" s="520"/>
      <c r="AE26" s="520"/>
      <c r="AF26" s="520"/>
      <c r="AG26" s="521"/>
      <c r="AH26" s="441">
        <v>53</v>
      </c>
      <c r="AI26" s="442"/>
      <c r="AJ26" s="442"/>
      <c r="AK26" s="442"/>
      <c r="AL26" s="443"/>
      <c r="AM26" s="441">
        <v>174741</v>
      </c>
      <c r="AN26" s="442"/>
      <c r="AO26" s="442"/>
      <c r="AP26" s="442"/>
      <c r="AQ26" s="442"/>
      <c r="AR26" s="443"/>
      <c r="AS26" s="441">
        <v>3297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5840</v>
      </c>
      <c r="R27" s="442"/>
      <c r="S27" s="442"/>
      <c r="T27" s="442"/>
      <c r="U27" s="442"/>
      <c r="V27" s="443"/>
      <c r="W27" s="507"/>
      <c r="X27" s="498"/>
      <c r="Y27" s="499"/>
      <c r="Z27" s="438" t="s">
        <v>179</v>
      </c>
      <c r="AA27" s="439"/>
      <c r="AB27" s="439"/>
      <c r="AC27" s="439"/>
      <c r="AD27" s="439"/>
      <c r="AE27" s="439"/>
      <c r="AF27" s="439"/>
      <c r="AG27" s="440"/>
      <c r="AH27" s="441">
        <v>25</v>
      </c>
      <c r="AI27" s="442"/>
      <c r="AJ27" s="442"/>
      <c r="AK27" s="442"/>
      <c r="AL27" s="443"/>
      <c r="AM27" s="441">
        <v>89575</v>
      </c>
      <c r="AN27" s="442"/>
      <c r="AO27" s="442"/>
      <c r="AP27" s="442"/>
      <c r="AQ27" s="442"/>
      <c r="AR27" s="443"/>
      <c r="AS27" s="441">
        <v>3583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2232756</v>
      </c>
      <c r="BO27" s="469"/>
      <c r="BP27" s="469"/>
      <c r="BQ27" s="469"/>
      <c r="BR27" s="469"/>
      <c r="BS27" s="469"/>
      <c r="BT27" s="469"/>
      <c r="BU27" s="470"/>
      <c r="BV27" s="468">
        <v>2232448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5130</v>
      </c>
      <c r="R28" s="442"/>
      <c r="S28" s="442"/>
      <c r="T28" s="442"/>
      <c r="U28" s="442"/>
      <c r="V28" s="443"/>
      <c r="W28" s="507"/>
      <c r="X28" s="498"/>
      <c r="Y28" s="499"/>
      <c r="Z28" s="438" t="s">
        <v>182</v>
      </c>
      <c r="AA28" s="439"/>
      <c r="AB28" s="439"/>
      <c r="AC28" s="439"/>
      <c r="AD28" s="439"/>
      <c r="AE28" s="439"/>
      <c r="AF28" s="439"/>
      <c r="AG28" s="440"/>
      <c r="AH28" s="441">
        <v>31</v>
      </c>
      <c r="AI28" s="442"/>
      <c r="AJ28" s="442"/>
      <c r="AK28" s="442"/>
      <c r="AL28" s="443"/>
      <c r="AM28" s="441">
        <v>49662</v>
      </c>
      <c r="AN28" s="442"/>
      <c r="AO28" s="442"/>
      <c r="AP28" s="442"/>
      <c r="AQ28" s="442"/>
      <c r="AR28" s="443"/>
      <c r="AS28" s="441">
        <v>1602</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3424362</v>
      </c>
      <c r="BO28" s="461"/>
      <c r="BP28" s="461"/>
      <c r="BQ28" s="461"/>
      <c r="BR28" s="461"/>
      <c r="BS28" s="461"/>
      <c r="BT28" s="461"/>
      <c r="BU28" s="462"/>
      <c r="BV28" s="460">
        <v>3411337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30</v>
      </c>
      <c r="M29" s="442"/>
      <c r="N29" s="442"/>
      <c r="O29" s="442"/>
      <c r="P29" s="443"/>
      <c r="Q29" s="441">
        <v>4750</v>
      </c>
      <c r="R29" s="442"/>
      <c r="S29" s="442"/>
      <c r="T29" s="442"/>
      <c r="U29" s="442"/>
      <c r="V29" s="443"/>
      <c r="W29" s="508"/>
      <c r="X29" s="509"/>
      <c r="Y29" s="510"/>
      <c r="Z29" s="438" t="s">
        <v>185</v>
      </c>
      <c r="AA29" s="439"/>
      <c r="AB29" s="439"/>
      <c r="AC29" s="439"/>
      <c r="AD29" s="439"/>
      <c r="AE29" s="439"/>
      <c r="AF29" s="439"/>
      <c r="AG29" s="440"/>
      <c r="AH29" s="441">
        <v>1226</v>
      </c>
      <c r="AI29" s="442"/>
      <c r="AJ29" s="442"/>
      <c r="AK29" s="442"/>
      <c r="AL29" s="443"/>
      <c r="AM29" s="441">
        <v>3841117</v>
      </c>
      <c r="AN29" s="442"/>
      <c r="AO29" s="442"/>
      <c r="AP29" s="442"/>
      <c r="AQ29" s="442"/>
      <c r="AR29" s="443"/>
      <c r="AS29" s="441">
        <v>3133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1008095</v>
      </c>
      <c r="BO29" s="466"/>
      <c r="BP29" s="466"/>
      <c r="BQ29" s="466"/>
      <c r="BR29" s="466"/>
      <c r="BS29" s="466"/>
      <c r="BT29" s="466"/>
      <c r="BU29" s="467"/>
      <c r="BV29" s="465">
        <v>999345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8469433</v>
      </c>
      <c r="BO30" s="469"/>
      <c r="BP30" s="469"/>
      <c r="BQ30" s="469"/>
      <c r="BR30" s="469"/>
      <c r="BS30" s="469"/>
      <c r="BT30" s="469"/>
      <c r="BU30" s="470"/>
      <c r="BV30" s="468">
        <v>9067227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8</v>
      </c>
      <c r="V34" s="424"/>
      <c r="W34" s="423" t="str">
        <f>IF('各会計、関係団体の財政状況及び健全化判断比率'!B28="","",'各会計、関係団体の財政状況及び健全化判断比率'!B28)</f>
        <v>国民健康保険費</v>
      </c>
      <c r="X34" s="423"/>
      <c r="Y34" s="423"/>
      <c r="Z34" s="423"/>
      <c r="AA34" s="423"/>
      <c r="AB34" s="423"/>
      <c r="AC34" s="423"/>
      <c r="AD34" s="423"/>
      <c r="AE34" s="423"/>
      <c r="AF34" s="423"/>
      <c r="AG34" s="423"/>
      <c r="AH34" s="423"/>
      <c r="AI34" s="423"/>
      <c r="AJ34" s="423"/>
      <c r="AK34" s="423"/>
      <c r="AL34" s="213"/>
      <c r="AM34" s="424">
        <f>IF(AO34="","",MAX(C34:D43,U34:V43)+1)</f>
        <v>13</v>
      </c>
      <c r="AN34" s="424"/>
      <c r="AO34" s="423" t="str">
        <f>IF('各会計、関係団体の財政状況及び健全化判断比率'!B33="","",'各会計、関係団体の財政状況及び健全化判断比率'!B33)</f>
        <v>水道事業</v>
      </c>
      <c r="AP34" s="423"/>
      <c r="AQ34" s="423"/>
      <c r="AR34" s="423"/>
      <c r="AS34" s="423"/>
      <c r="AT34" s="423"/>
      <c r="AU34" s="423"/>
      <c r="AV34" s="423"/>
      <c r="AW34" s="423"/>
      <c r="AX34" s="423"/>
      <c r="AY34" s="423"/>
      <c r="AZ34" s="423"/>
      <c r="BA34" s="423"/>
      <c r="BB34" s="423"/>
      <c r="BC34" s="423"/>
      <c r="BD34" s="213"/>
      <c r="BE34" s="424">
        <f>IF(BG34="","",MAX(C34:D43,U34:V43,AM34:AN43)+1)</f>
        <v>17</v>
      </c>
      <c r="BF34" s="424"/>
      <c r="BG34" s="423" t="str">
        <f>IF('各会計、関係団体の財政状況及び健全化判断比率'!B37="","",'各会計、関係団体の財政状況及び健全化判断比率'!B37)</f>
        <v>電気事業費</v>
      </c>
      <c r="BH34" s="423"/>
      <c r="BI34" s="423"/>
      <c r="BJ34" s="423"/>
      <c r="BK34" s="423"/>
      <c r="BL34" s="423"/>
      <c r="BM34" s="423"/>
      <c r="BN34" s="423"/>
      <c r="BO34" s="423"/>
      <c r="BP34" s="423"/>
      <c r="BQ34" s="423"/>
      <c r="BR34" s="423"/>
      <c r="BS34" s="423"/>
      <c r="BT34" s="423"/>
      <c r="BU34" s="423"/>
      <c r="BV34" s="213"/>
      <c r="BW34" s="424">
        <f>IF(BY34="","",MAX(C34:D43,U34:V43,AM34:AN43,BE34:BF43)+1)</f>
        <v>21</v>
      </c>
      <c r="BX34" s="424"/>
      <c r="BY34" s="423" t="str">
        <f>IF('各会計、関係団体の財政状況及び健全化判断比率'!B68="","",'各会計、関係団体の財政状況及び健全化判断比率'!B68)</f>
        <v>鳥取県東部広域行政管理組合</v>
      </c>
      <c r="BZ34" s="423"/>
      <c r="CA34" s="423"/>
      <c r="CB34" s="423"/>
      <c r="CC34" s="423"/>
      <c r="CD34" s="423"/>
      <c r="CE34" s="423"/>
      <c r="CF34" s="423"/>
      <c r="CG34" s="423"/>
      <c r="CH34" s="423"/>
      <c r="CI34" s="423"/>
      <c r="CJ34" s="423"/>
      <c r="CK34" s="423"/>
      <c r="CL34" s="423"/>
      <c r="CM34" s="423"/>
      <c r="CN34" s="213"/>
      <c r="CO34" s="424">
        <f>IF(CQ34="","",MAX(C34:D43,U34:V43,AM34:AN43,BE34:BF43,BW34:BX43)+1)</f>
        <v>25</v>
      </c>
      <c r="CP34" s="424"/>
      <c r="CQ34" s="423" t="str">
        <f>IF('各会計、関係団体の財政状況及び健全化判断比率'!BS7="","",'各会計、関係団体の財政状況及び健全化判断比率'!BS7)</f>
        <v>（一財）鳥取開発公社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土地区画整理費</v>
      </c>
      <c r="F35" s="423"/>
      <c r="G35" s="423"/>
      <c r="H35" s="423"/>
      <c r="I35" s="423"/>
      <c r="J35" s="423"/>
      <c r="K35" s="423"/>
      <c r="L35" s="423"/>
      <c r="M35" s="423"/>
      <c r="N35" s="423"/>
      <c r="O35" s="423"/>
      <c r="P35" s="423"/>
      <c r="Q35" s="423"/>
      <c r="R35" s="423"/>
      <c r="S35" s="423"/>
      <c r="T35" s="213"/>
      <c r="U35" s="424">
        <f>IF(W35="","",U34+1)</f>
        <v>9</v>
      </c>
      <c r="V35" s="424"/>
      <c r="W35" s="423" t="str">
        <f>IF('各会計、関係団体の財政状況及び健全化判断比率'!B29="","",'各会計、関係団体の財政状況及び健全化判断比率'!B29)</f>
        <v>介護老人保健施設事業費</v>
      </c>
      <c r="X35" s="423"/>
      <c r="Y35" s="423"/>
      <c r="Z35" s="423"/>
      <c r="AA35" s="423"/>
      <c r="AB35" s="423"/>
      <c r="AC35" s="423"/>
      <c r="AD35" s="423"/>
      <c r="AE35" s="423"/>
      <c r="AF35" s="423"/>
      <c r="AG35" s="423"/>
      <c r="AH35" s="423"/>
      <c r="AI35" s="423"/>
      <c r="AJ35" s="423"/>
      <c r="AK35" s="423"/>
      <c r="AL35" s="213"/>
      <c r="AM35" s="424">
        <f t="shared" ref="AM35:AM43" si="0">IF(AO35="","",AM34+1)</f>
        <v>14</v>
      </c>
      <c r="AN35" s="424"/>
      <c r="AO35" s="423" t="str">
        <f>IF('各会計、関係団体の財政状況及び健全化判断比率'!B34="","",'各会計、関係団体の財政状況及び健全化判断比率'!B34)</f>
        <v>工業用水道事業</v>
      </c>
      <c r="AP35" s="423"/>
      <c r="AQ35" s="423"/>
      <c r="AR35" s="423"/>
      <c r="AS35" s="423"/>
      <c r="AT35" s="423"/>
      <c r="AU35" s="423"/>
      <c r="AV35" s="423"/>
      <c r="AW35" s="423"/>
      <c r="AX35" s="423"/>
      <c r="AY35" s="423"/>
      <c r="AZ35" s="423"/>
      <c r="BA35" s="423"/>
      <c r="BB35" s="423"/>
      <c r="BC35" s="423"/>
      <c r="BD35" s="213"/>
      <c r="BE35" s="424">
        <f t="shared" ref="BE35:BE43" si="1">IF(BG35="","",BE34+1)</f>
        <v>18</v>
      </c>
      <c r="BF35" s="424"/>
      <c r="BG35" s="423" t="str">
        <f>IF('各会計、関係団体の財政状況及び健全化判断比率'!B38="","",'各会計、関係団体の財政状況及び健全化判断比率'!B38)</f>
        <v>公設地方卸売市場事業費</v>
      </c>
      <c r="BH35" s="423"/>
      <c r="BI35" s="423"/>
      <c r="BJ35" s="423"/>
      <c r="BK35" s="423"/>
      <c r="BL35" s="423"/>
      <c r="BM35" s="423"/>
      <c r="BN35" s="423"/>
      <c r="BO35" s="423"/>
      <c r="BP35" s="423"/>
      <c r="BQ35" s="423"/>
      <c r="BR35" s="423"/>
      <c r="BS35" s="423"/>
      <c r="BT35" s="423"/>
      <c r="BU35" s="423"/>
      <c r="BV35" s="213"/>
      <c r="BW35" s="424">
        <f t="shared" ref="BW35:BW43" si="2">IF(BY35="","",BW34+1)</f>
        <v>22</v>
      </c>
      <c r="BX35" s="424"/>
      <c r="BY35" s="423" t="str">
        <f>IF('各会計、関係団体の財政状況及び健全化判断比率'!B69="","",'各会計、関係団体の財政状況及び健全化判断比率'!B69)</f>
        <v>鳥取県東部広域行政管理組合</v>
      </c>
      <c r="BZ35" s="423"/>
      <c r="CA35" s="423"/>
      <c r="CB35" s="423"/>
      <c r="CC35" s="423"/>
      <c r="CD35" s="423"/>
      <c r="CE35" s="423"/>
      <c r="CF35" s="423"/>
      <c r="CG35" s="423"/>
      <c r="CH35" s="423"/>
      <c r="CI35" s="423"/>
      <c r="CJ35" s="423"/>
      <c r="CK35" s="423"/>
      <c r="CL35" s="423"/>
      <c r="CM35" s="423"/>
      <c r="CN35" s="213"/>
      <c r="CO35" s="424">
        <f t="shared" ref="CO35:CO43" si="3">IF(CQ35="","",CO34+1)</f>
        <v>26</v>
      </c>
      <c r="CP35" s="424"/>
      <c r="CQ35" s="423" t="str">
        <f>IF('各会計、関係団体の財政状況及び健全化判断比率'!BS8="","",'各会計、関係団体の財政状況及び健全化判断比率'!BS8)</f>
        <v>（公財）鳥取市公園・スポーツ施設協会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高齢者・障害者住宅整備資金貸付事業費</v>
      </c>
      <c r="F36" s="423"/>
      <c r="G36" s="423"/>
      <c r="H36" s="423"/>
      <c r="I36" s="423"/>
      <c r="J36" s="423"/>
      <c r="K36" s="423"/>
      <c r="L36" s="423"/>
      <c r="M36" s="423"/>
      <c r="N36" s="423"/>
      <c r="O36" s="423"/>
      <c r="P36" s="423"/>
      <c r="Q36" s="423"/>
      <c r="R36" s="423"/>
      <c r="S36" s="423"/>
      <c r="T36" s="213"/>
      <c r="U36" s="424">
        <f t="shared" ref="U36:U43" si="4">IF(W36="","",U35+1)</f>
        <v>10</v>
      </c>
      <c r="V36" s="424"/>
      <c r="W36" s="423" t="str">
        <f>IF('各会計、関係団体の財政状況及び健全化判断比率'!B30="","",'各会計、関係団体の財政状況及び健全化判断比率'!B30)</f>
        <v>介護保険費</v>
      </c>
      <c r="X36" s="423"/>
      <c r="Y36" s="423"/>
      <c r="Z36" s="423"/>
      <c r="AA36" s="423"/>
      <c r="AB36" s="423"/>
      <c r="AC36" s="423"/>
      <c r="AD36" s="423"/>
      <c r="AE36" s="423"/>
      <c r="AF36" s="423"/>
      <c r="AG36" s="423"/>
      <c r="AH36" s="423"/>
      <c r="AI36" s="423"/>
      <c r="AJ36" s="423"/>
      <c r="AK36" s="423"/>
      <c r="AL36" s="213"/>
      <c r="AM36" s="424">
        <f t="shared" si="0"/>
        <v>15</v>
      </c>
      <c r="AN36" s="424"/>
      <c r="AO36" s="423" t="str">
        <f>IF('各会計、関係団体の財政状況及び健全化判断比率'!B35="","",'各会計、関係団体の財政状況及び健全化判断比率'!B35)</f>
        <v>病院事業</v>
      </c>
      <c r="AP36" s="423"/>
      <c r="AQ36" s="423"/>
      <c r="AR36" s="423"/>
      <c r="AS36" s="423"/>
      <c r="AT36" s="423"/>
      <c r="AU36" s="423"/>
      <c r="AV36" s="423"/>
      <c r="AW36" s="423"/>
      <c r="AX36" s="423"/>
      <c r="AY36" s="423"/>
      <c r="AZ36" s="423"/>
      <c r="BA36" s="423"/>
      <c r="BB36" s="423"/>
      <c r="BC36" s="423"/>
      <c r="BD36" s="213"/>
      <c r="BE36" s="424">
        <f t="shared" si="1"/>
        <v>19</v>
      </c>
      <c r="BF36" s="424"/>
      <c r="BG36" s="423" t="str">
        <f>IF('各会計、関係団体の財政状況及び健全化判断比率'!B39="","",'各会計、関係団体の財政状況及び健全化判断比率'!B39)</f>
        <v>観光施設運営事業費</v>
      </c>
      <c r="BH36" s="423"/>
      <c r="BI36" s="423"/>
      <c r="BJ36" s="423"/>
      <c r="BK36" s="423"/>
      <c r="BL36" s="423"/>
      <c r="BM36" s="423"/>
      <c r="BN36" s="423"/>
      <c r="BO36" s="423"/>
      <c r="BP36" s="423"/>
      <c r="BQ36" s="423"/>
      <c r="BR36" s="423"/>
      <c r="BS36" s="423"/>
      <c r="BT36" s="423"/>
      <c r="BU36" s="423"/>
      <c r="BV36" s="213"/>
      <c r="BW36" s="424">
        <f t="shared" si="2"/>
        <v>23</v>
      </c>
      <c r="BX36" s="424"/>
      <c r="BY36" s="423" t="str">
        <f>IF('各会計、関係団体の財政状況及び健全化判断比率'!B70="","",'各会計、関係団体の財政状況及び健全化判断比率'!B70)</f>
        <v>鳥取県後期高齢者医療広域連合</v>
      </c>
      <c r="BZ36" s="423"/>
      <c r="CA36" s="423"/>
      <c r="CB36" s="423"/>
      <c r="CC36" s="423"/>
      <c r="CD36" s="423"/>
      <c r="CE36" s="423"/>
      <c r="CF36" s="423"/>
      <c r="CG36" s="423"/>
      <c r="CH36" s="423"/>
      <c r="CI36" s="423"/>
      <c r="CJ36" s="423"/>
      <c r="CK36" s="423"/>
      <c r="CL36" s="423"/>
      <c r="CM36" s="423"/>
      <c r="CN36" s="213"/>
      <c r="CO36" s="424">
        <f t="shared" si="3"/>
        <v>27</v>
      </c>
      <c r="CP36" s="424"/>
      <c r="CQ36" s="423" t="str">
        <f>IF('各会計、関係団体の財政状況及び健全化判断比率'!BS9="","",'各会計、関係団体の財政状況及び健全化判断比率'!BS9)</f>
        <v>（一財）鳥取市中小企業勤労者福祉サービスセンター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住宅新築資金等貸付事業費</v>
      </c>
      <c r="F37" s="423"/>
      <c r="G37" s="423"/>
      <c r="H37" s="423"/>
      <c r="I37" s="423"/>
      <c r="J37" s="423"/>
      <c r="K37" s="423"/>
      <c r="L37" s="423"/>
      <c r="M37" s="423"/>
      <c r="N37" s="423"/>
      <c r="O37" s="423"/>
      <c r="P37" s="423"/>
      <c r="Q37" s="423"/>
      <c r="R37" s="423"/>
      <c r="S37" s="423"/>
      <c r="T37" s="213"/>
      <c r="U37" s="424">
        <f t="shared" si="4"/>
        <v>11</v>
      </c>
      <c r="V37" s="424"/>
      <c r="W37" s="423" t="str">
        <f>IF('各会計、関係団体の財政状況及び健全化判断比率'!B31="","",'各会計、関係団体の財政状況及び健全化判断比率'!B31)</f>
        <v>駐車場事業費</v>
      </c>
      <c r="X37" s="423"/>
      <c r="Y37" s="423"/>
      <c r="Z37" s="423"/>
      <c r="AA37" s="423"/>
      <c r="AB37" s="423"/>
      <c r="AC37" s="423"/>
      <c r="AD37" s="423"/>
      <c r="AE37" s="423"/>
      <c r="AF37" s="423"/>
      <c r="AG37" s="423"/>
      <c r="AH37" s="423"/>
      <c r="AI37" s="423"/>
      <c r="AJ37" s="423"/>
      <c r="AK37" s="423"/>
      <c r="AL37" s="213"/>
      <c r="AM37" s="424">
        <f t="shared" si="0"/>
        <v>16</v>
      </c>
      <c r="AN37" s="424"/>
      <c r="AO37" s="423" t="str">
        <f>IF('各会計、関係団体の財政状況及び健全化判断比率'!B36="","",'各会計、関係団体の財政状況及び健全化判断比率'!B36)</f>
        <v>下水道等事業</v>
      </c>
      <c r="AP37" s="423"/>
      <c r="AQ37" s="423"/>
      <c r="AR37" s="423"/>
      <c r="AS37" s="423"/>
      <c r="AT37" s="423"/>
      <c r="AU37" s="423"/>
      <c r="AV37" s="423"/>
      <c r="AW37" s="423"/>
      <c r="AX37" s="423"/>
      <c r="AY37" s="423"/>
      <c r="AZ37" s="423"/>
      <c r="BA37" s="423"/>
      <c r="BB37" s="423"/>
      <c r="BC37" s="423"/>
      <c r="BD37" s="213"/>
      <c r="BE37" s="424">
        <f t="shared" si="1"/>
        <v>20</v>
      </c>
      <c r="BF37" s="424"/>
      <c r="BG37" s="423" t="str">
        <f>IF('各会計、関係団体の財政状況及び健全化判断比率'!B40="","",'各会計、関係団体の財政状況及び健全化判断比率'!B40)</f>
        <v>温泉事業費</v>
      </c>
      <c r="BH37" s="423"/>
      <c r="BI37" s="423"/>
      <c r="BJ37" s="423"/>
      <c r="BK37" s="423"/>
      <c r="BL37" s="423"/>
      <c r="BM37" s="423"/>
      <c r="BN37" s="423"/>
      <c r="BO37" s="423"/>
      <c r="BP37" s="423"/>
      <c r="BQ37" s="423"/>
      <c r="BR37" s="423"/>
      <c r="BS37" s="423"/>
      <c r="BT37" s="423"/>
      <c r="BU37" s="423"/>
      <c r="BV37" s="213"/>
      <c r="BW37" s="424">
        <f t="shared" si="2"/>
        <v>24</v>
      </c>
      <c r="BX37" s="424"/>
      <c r="BY37" s="423" t="str">
        <f>IF('各会計、関係団体の財政状況及び健全化判断比率'!B71="","",'各会計、関係団体の財政状況及び健全化判断比率'!B71)</f>
        <v>鳥取県後期高齢者医療広域連合</v>
      </c>
      <c r="BZ37" s="423"/>
      <c r="CA37" s="423"/>
      <c r="CB37" s="423"/>
      <c r="CC37" s="423"/>
      <c r="CD37" s="423"/>
      <c r="CE37" s="423"/>
      <c r="CF37" s="423"/>
      <c r="CG37" s="423"/>
      <c r="CH37" s="423"/>
      <c r="CI37" s="423"/>
      <c r="CJ37" s="423"/>
      <c r="CK37" s="423"/>
      <c r="CL37" s="423"/>
      <c r="CM37" s="423"/>
      <c r="CN37" s="213"/>
      <c r="CO37" s="424">
        <f t="shared" si="3"/>
        <v>28</v>
      </c>
      <c r="CP37" s="424"/>
      <c r="CQ37" s="423" t="str">
        <f>IF('各会計、関係団体の財政状況及び健全化判断比率'!BS10="","",'各会計、関係団体の財政状況及び健全化判断比率'!BS10)</f>
        <v>（公財）鳥取市環境事業公社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土地取得費</v>
      </c>
      <c r="F38" s="423"/>
      <c r="G38" s="423"/>
      <c r="H38" s="423"/>
      <c r="I38" s="423"/>
      <c r="J38" s="423"/>
      <c r="K38" s="423"/>
      <c r="L38" s="423"/>
      <c r="M38" s="423"/>
      <c r="N38" s="423"/>
      <c r="O38" s="423"/>
      <c r="P38" s="423"/>
      <c r="Q38" s="423"/>
      <c r="R38" s="423"/>
      <c r="S38" s="423"/>
      <c r="T38" s="213"/>
      <c r="U38" s="424">
        <f t="shared" si="4"/>
        <v>12</v>
      </c>
      <c r="V38" s="424"/>
      <c r="W38" s="423" t="str">
        <f>IF('各会計、関係団体の財政状況及び健全化判断比率'!B32="","",'各会計、関係団体の財政状況及び健全化判断比率'!B32)</f>
        <v>後期高齢者医療費</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29</v>
      </c>
      <c r="CP38" s="424"/>
      <c r="CQ38" s="423" t="str">
        <f>IF('各会計、関係団体の財政状況及び健全化判断比率'!BS11="","",'各会計、関係団体の財政状況及び健全化判断比率'!BS11)</f>
        <v>（公財）鳥取県東部環境管理公社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f t="shared" si="5"/>
        <v>6</v>
      </c>
      <c r="D39" s="424"/>
      <c r="E39" s="423" t="str">
        <f>IF('各会計、関係団体の財政状況及び健全化判断比率'!B12="","",'各会計、関係団体の財政状況及び健全化判断比率'!B12)</f>
        <v>墓苑事業費</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30</v>
      </c>
      <c r="CP39" s="424"/>
      <c r="CQ39" s="423" t="str">
        <f>IF('各会計、関係団体の財政状況及び健全化判断比率'!BS12="","",'各会計、関係団体の財政状況及び健全化判断比率'!BS12)</f>
        <v>（一財）鳥取市教育福祉振興会</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f t="shared" si="5"/>
        <v>7</v>
      </c>
      <c r="D40" s="424"/>
      <c r="E40" s="423" t="str">
        <f>IF('各会計、関係団体の財政状況及び健全化判断比率'!B13="","",'各会計、関係団体の財政状況及び健全化判断比率'!B13)</f>
        <v>母子父子寡婦福祉資金貸付事業費</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31</v>
      </c>
      <c r="CP40" s="424"/>
      <c r="CQ40" s="423" t="str">
        <f>IF('各会計、関係団体の財政状況及び健全化判断比率'!BS13="","",'各会計、関係団体の財政状況及び健全化判断比率'!BS13)</f>
        <v>（公財）鳥取市学校給食会</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32</v>
      </c>
      <c r="CP41" s="424"/>
      <c r="CQ41" s="423" t="str">
        <f>IF('各会計、関係団体の財政状況及び健全化判断比率'!BS14="","",'各会計、関係団体の財政状況及び健全化判断比率'!BS14)</f>
        <v>（公財）鳥取市文化財団</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33</v>
      </c>
      <c r="CP42" s="424"/>
      <c r="CQ42" s="423" t="str">
        <f>IF('各会計、関係団体の財政状況及び健全化判断比率'!BS15="","",'各会計、関係団体の財政状況及び健全化判断比率'!BS15)</f>
        <v>（公財）鳥取童謡・おもちゃ館</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34</v>
      </c>
      <c r="CP43" s="424"/>
      <c r="CQ43" s="423" t="str">
        <f>IF('各会計、関係団体の財政状況及び健全化判断比率'!BS16="","",'各会計、関係団体の財政状況及び健全化判断比率'!BS16)</f>
        <v>（公財）鳥取市人権情報センター</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4g97Vj/KgRstfoIofXBW0Mq0DcdEZuZwtXNRFi96KKgAWlLIYDxVe/Ys3Zeq/ldKMIf//CTNixfk9fklS90vw==" saltValue="Od6c7b4+CB9zdaCRF8UU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564</v>
      </c>
      <c r="D34" s="1244"/>
      <c r="E34" s="1245"/>
      <c r="F34" s="32">
        <v>2</v>
      </c>
      <c r="G34" s="33">
        <v>3.04</v>
      </c>
      <c r="H34" s="33">
        <v>3.47</v>
      </c>
      <c r="I34" s="33">
        <v>4.3600000000000003</v>
      </c>
      <c r="J34" s="34">
        <v>5.27</v>
      </c>
      <c r="K34" s="22"/>
      <c r="L34" s="22"/>
      <c r="M34" s="22"/>
      <c r="N34" s="22"/>
      <c r="O34" s="22"/>
      <c r="P34" s="22"/>
    </row>
    <row r="35" spans="1:16" ht="39" customHeight="1" x14ac:dyDescent="0.15">
      <c r="A35" s="22"/>
      <c r="B35" s="35"/>
      <c r="C35" s="1238" t="s">
        <v>565</v>
      </c>
      <c r="D35" s="1239"/>
      <c r="E35" s="1240"/>
      <c r="F35" s="36">
        <v>6.96</v>
      </c>
      <c r="G35" s="37">
        <v>6.68</v>
      </c>
      <c r="H35" s="37">
        <v>6.76</v>
      </c>
      <c r="I35" s="37">
        <v>5.48</v>
      </c>
      <c r="J35" s="38">
        <v>4.54</v>
      </c>
      <c r="K35" s="22"/>
      <c r="L35" s="22"/>
      <c r="M35" s="22"/>
      <c r="N35" s="22"/>
      <c r="O35" s="22"/>
      <c r="P35" s="22"/>
    </row>
    <row r="36" spans="1:16" ht="39" customHeight="1" x14ac:dyDescent="0.15">
      <c r="A36" s="22"/>
      <c r="B36" s="35"/>
      <c r="C36" s="1238" t="s">
        <v>566</v>
      </c>
      <c r="D36" s="1239"/>
      <c r="E36" s="1240"/>
      <c r="F36" s="36">
        <v>2.97</v>
      </c>
      <c r="G36" s="37">
        <v>3.3</v>
      </c>
      <c r="H36" s="37">
        <v>2.46</v>
      </c>
      <c r="I36" s="37">
        <v>3.99</v>
      </c>
      <c r="J36" s="38">
        <v>4.28</v>
      </c>
      <c r="K36" s="22"/>
      <c r="L36" s="22"/>
      <c r="M36" s="22"/>
      <c r="N36" s="22"/>
      <c r="O36" s="22"/>
      <c r="P36" s="22"/>
    </row>
    <row r="37" spans="1:16" ht="39" customHeight="1" x14ac:dyDescent="0.15">
      <c r="A37" s="22"/>
      <c r="B37" s="35"/>
      <c r="C37" s="1238" t="s">
        <v>567</v>
      </c>
      <c r="D37" s="1239"/>
      <c r="E37" s="1240"/>
      <c r="F37" s="36">
        <v>3.31</v>
      </c>
      <c r="G37" s="37">
        <v>3.45</v>
      </c>
      <c r="H37" s="37">
        <v>3.21</v>
      </c>
      <c r="I37" s="37">
        <v>3.64</v>
      </c>
      <c r="J37" s="38">
        <v>4.22</v>
      </c>
      <c r="K37" s="22"/>
      <c r="L37" s="22"/>
      <c r="M37" s="22"/>
      <c r="N37" s="22"/>
      <c r="O37" s="22"/>
      <c r="P37" s="22"/>
    </row>
    <row r="38" spans="1:16" ht="39" customHeight="1" x14ac:dyDescent="0.15">
      <c r="A38" s="22"/>
      <c r="B38" s="35"/>
      <c r="C38" s="1238" t="s">
        <v>568</v>
      </c>
      <c r="D38" s="1239"/>
      <c r="E38" s="1240"/>
      <c r="F38" s="36">
        <v>0.93</v>
      </c>
      <c r="G38" s="37">
        <v>0.71</v>
      </c>
      <c r="H38" s="37">
        <v>0.96</v>
      </c>
      <c r="I38" s="37">
        <v>1.39</v>
      </c>
      <c r="J38" s="38">
        <v>1.05</v>
      </c>
      <c r="K38" s="22"/>
      <c r="L38" s="22"/>
      <c r="M38" s="22"/>
      <c r="N38" s="22"/>
      <c r="O38" s="22"/>
      <c r="P38" s="22"/>
    </row>
    <row r="39" spans="1:16" ht="39" customHeight="1" x14ac:dyDescent="0.15">
      <c r="A39" s="22"/>
      <c r="B39" s="35"/>
      <c r="C39" s="1238" t="s">
        <v>569</v>
      </c>
      <c r="D39" s="1239"/>
      <c r="E39" s="1240"/>
      <c r="F39" s="36">
        <v>1.1000000000000001</v>
      </c>
      <c r="G39" s="37">
        <v>1.17</v>
      </c>
      <c r="H39" s="37">
        <v>1.66</v>
      </c>
      <c r="I39" s="37">
        <v>1.79</v>
      </c>
      <c r="J39" s="38">
        <v>1.04</v>
      </c>
      <c r="K39" s="22"/>
      <c r="L39" s="22"/>
      <c r="M39" s="22"/>
      <c r="N39" s="22"/>
      <c r="O39" s="22"/>
      <c r="P39" s="22"/>
    </row>
    <row r="40" spans="1:16" ht="39" customHeight="1" x14ac:dyDescent="0.15">
      <c r="A40" s="22"/>
      <c r="B40" s="35"/>
      <c r="C40" s="1238" t="s">
        <v>570</v>
      </c>
      <c r="D40" s="1239"/>
      <c r="E40" s="1240"/>
      <c r="F40" s="36" t="s">
        <v>531</v>
      </c>
      <c r="G40" s="37" t="s">
        <v>531</v>
      </c>
      <c r="H40" s="37" t="s">
        <v>531</v>
      </c>
      <c r="I40" s="37" t="s">
        <v>531</v>
      </c>
      <c r="J40" s="38">
        <v>0.03</v>
      </c>
      <c r="K40" s="22"/>
      <c r="L40" s="22"/>
      <c r="M40" s="22"/>
      <c r="N40" s="22"/>
      <c r="O40" s="22"/>
      <c r="P40" s="22"/>
    </row>
    <row r="41" spans="1:16" ht="39" customHeight="1" x14ac:dyDescent="0.15">
      <c r="A41" s="22"/>
      <c r="B41" s="35"/>
      <c r="C41" s="1238" t="s">
        <v>571</v>
      </c>
      <c r="D41" s="1239"/>
      <c r="E41" s="1240"/>
      <c r="F41" s="36">
        <v>0.18</v>
      </c>
      <c r="G41" s="37">
        <v>0.11</v>
      </c>
      <c r="H41" s="37">
        <v>0.02</v>
      </c>
      <c r="I41" s="37">
        <v>0.02</v>
      </c>
      <c r="J41" s="38">
        <v>0.03</v>
      </c>
      <c r="K41" s="22"/>
      <c r="L41" s="22"/>
      <c r="M41" s="22"/>
      <c r="N41" s="22"/>
      <c r="O41" s="22"/>
      <c r="P41" s="22"/>
    </row>
    <row r="42" spans="1:16" ht="39" customHeight="1" x14ac:dyDescent="0.15">
      <c r="A42" s="22"/>
      <c r="B42" s="39"/>
      <c r="C42" s="1238" t="s">
        <v>572</v>
      </c>
      <c r="D42" s="1239"/>
      <c r="E42" s="1240"/>
      <c r="F42" s="36" t="s">
        <v>531</v>
      </c>
      <c r="G42" s="37" t="s">
        <v>531</v>
      </c>
      <c r="H42" s="37" t="s">
        <v>531</v>
      </c>
      <c r="I42" s="37" t="s">
        <v>531</v>
      </c>
      <c r="J42" s="38" t="s">
        <v>531</v>
      </c>
      <c r="K42" s="22"/>
      <c r="L42" s="22"/>
      <c r="M42" s="22"/>
      <c r="N42" s="22"/>
      <c r="O42" s="22"/>
      <c r="P42" s="22"/>
    </row>
    <row r="43" spans="1:16" ht="39" customHeight="1" thickBot="1" x14ac:dyDescent="0.2">
      <c r="A43" s="22"/>
      <c r="B43" s="40"/>
      <c r="C43" s="1241" t="s">
        <v>573</v>
      </c>
      <c r="D43" s="1242"/>
      <c r="E43" s="1243"/>
      <c r="F43" s="41">
        <v>0.06</v>
      </c>
      <c r="G43" s="42">
        <v>0.08</v>
      </c>
      <c r="H43" s="42">
        <v>0.34</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humq6hYs90zlzopW2Reo9oXIDiLtTZlscu2RJlJz28B9HPbouSEChtrA8J5M4pNAShA+6EZqu29O7l9wkFGQ==" saltValue="IUlTwQeGKQV1QNaUmRTY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11260</v>
      </c>
      <c r="L45" s="60">
        <v>10590</v>
      </c>
      <c r="M45" s="60">
        <v>10028</v>
      </c>
      <c r="N45" s="60">
        <v>9997</v>
      </c>
      <c r="O45" s="61">
        <v>9712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531</v>
      </c>
      <c r="L46" s="64" t="s">
        <v>531</v>
      </c>
      <c r="M46" s="64" t="s">
        <v>531</v>
      </c>
      <c r="N46" s="64" t="s">
        <v>531</v>
      </c>
      <c r="O46" s="65" t="s">
        <v>531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531</v>
      </c>
      <c r="L47" s="64" t="s">
        <v>531</v>
      </c>
      <c r="M47" s="64" t="s">
        <v>531</v>
      </c>
      <c r="N47" s="64" t="s">
        <v>531</v>
      </c>
      <c r="O47" s="65" t="s">
        <v>531</v>
      </c>
      <c r="P47" s="48"/>
      <c r="Q47" s="48"/>
      <c r="R47" s="48"/>
      <c r="S47" s="48"/>
      <c r="T47" s="48"/>
      <c r="U47" s="48"/>
    </row>
    <row r="48" spans="1:21" ht="30.75" customHeight="1" x14ac:dyDescent="0.15">
      <c r="A48" s="48"/>
      <c r="B48" s="1266"/>
      <c r="C48" s="1267"/>
      <c r="D48" s="62"/>
      <c r="E48" s="1248" t="s">
        <v>15</v>
      </c>
      <c r="F48" s="1248"/>
      <c r="G48" s="1248"/>
      <c r="H48" s="1248"/>
      <c r="I48" s="1248"/>
      <c r="J48" s="1249"/>
      <c r="K48" s="63">
        <v>4439</v>
      </c>
      <c r="L48" s="64">
        <v>5024</v>
      </c>
      <c r="M48" s="64">
        <v>4494</v>
      </c>
      <c r="N48" s="64">
        <v>4528</v>
      </c>
      <c r="O48" s="65">
        <v>4612</v>
      </c>
      <c r="P48" s="48"/>
      <c r="Q48" s="48"/>
      <c r="R48" s="48"/>
      <c r="S48" s="48"/>
      <c r="T48" s="48"/>
      <c r="U48" s="48"/>
    </row>
    <row r="49" spans="1:21" ht="30.75" customHeight="1" x14ac:dyDescent="0.15">
      <c r="A49" s="48"/>
      <c r="B49" s="1266"/>
      <c r="C49" s="1267"/>
      <c r="D49" s="62"/>
      <c r="E49" s="1248" t="s">
        <v>16</v>
      </c>
      <c r="F49" s="1248"/>
      <c r="G49" s="1248"/>
      <c r="H49" s="1248"/>
      <c r="I49" s="1248"/>
      <c r="J49" s="1249"/>
      <c r="K49" s="63">
        <v>258</v>
      </c>
      <c r="L49" s="64">
        <v>310</v>
      </c>
      <c r="M49" s="64">
        <v>328</v>
      </c>
      <c r="N49" s="64">
        <v>329</v>
      </c>
      <c r="O49" s="65">
        <v>343</v>
      </c>
      <c r="P49" s="48"/>
      <c r="Q49" s="48"/>
      <c r="R49" s="48"/>
      <c r="S49" s="48"/>
      <c r="T49" s="48"/>
      <c r="U49" s="48"/>
    </row>
    <row r="50" spans="1:21" ht="30.75" customHeight="1" x14ac:dyDescent="0.15">
      <c r="A50" s="48"/>
      <c r="B50" s="1266"/>
      <c r="C50" s="1267"/>
      <c r="D50" s="62"/>
      <c r="E50" s="1248" t="s">
        <v>17</v>
      </c>
      <c r="F50" s="1248"/>
      <c r="G50" s="1248"/>
      <c r="H50" s="1248"/>
      <c r="I50" s="1248"/>
      <c r="J50" s="1249"/>
      <c r="K50" s="63">
        <v>183</v>
      </c>
      <c r="L50" s="64">
        <v>110</v>
      </c>
      <c r="M50" s="64">
        <v>73</v>
      </c>
      <c r="N50" s="64">
        <v>56</v>
      </c>
      <c r="O50" s="65">
        <v>34</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t="s">
        <v>531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11467</v>
      </c>
      <c r="L52" s="64">
        <v>11200</v>
      </c>
      <c r="M52" s="64">
        <v>10255</v>
      </c>
      <c r="N52" s="64">
        <v>10451</v>
      </c>
      <c r="O52" s="65">
        <v>10439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4673</v>
      </c>
      <c r="L53" s="69">
        <v>4834</v>
      </c>
      <c r="M53" s="69">
        <v>4668</v>
      </c>
      <c r="N53" s="69">
        <v>4459</v>
      </c>
      <c r="O53" s="70">
        <v>4262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wMuz80JaPmo+n5K0scupy163x/1GjsK+1RITcyvmJp4JLrvjRoGrbrBy4oA1ybbz1NW+5fCO2+5wWGbvctnA==" saltValue="gmE/zfCumlqFzmhrtvoT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97409</v>
      </c>
      <c r="J41" s="103">
        <v>96377</v>
      </c>
      <c r="K41" s="103">
        <v>96779</v>
      </c>
      <c r="L41" s="103">
        <v>101278</v>
      </c>
      <c r="M41" s="104">
        <v>104981</v>
      </c>
    </row>
    <row r="42" spans="2:13" ht="27.75" customHeight="1" x14ac:dyDescent="0.15">
      <c r="B42" s="1274"/>
      <c r="C42" s="1275"/>
      <c r="D42" s="105"/>
      <c r="E42" s="1278" t="s">
        <v>32</v>
      </c>
      <c r="F42" s="1278"/>
      <c r="G42" s="1278"/>
      <c r="H42" s="1279"/>
      <c r="I42" s="106">
        <v>697</v>
      </c>
      <c r="J42" s="107">
        <v>670</v>
      </c>
      <c r="K42" s="107">
        <v>774</v>
      </c>
      <c r="L42" s="107">
        <v>719</v>
      </c>
      <c r="M42" s="108">
        <v>662</v>
      </c>
    </row>
    <row r="43" spans="2:13" ht="27.75" customHeight="1" x14ac:dyDescent="0.15">
      <c r="B43" s="1274"/>
      <c r="C43" s="1275"/>
      <c r="D43" s="105"/>
      <c r="E43" s="1278" t="s">
        <v>33</v>
      </c>
      <c r="F43" s="1278"/>
      <c r="G43" s="1278"/>
      <c r="H43" s="1279"/>
      <c r="I43" s="106">
        <v>57594</v>
      </c>
      <c r="J43" s="107">
        <v>57616</v>
      </c>
      <c r="K43" s="107">
        <v>54205</v>
      </c>
      <c r="L43" s="107">
        <v>51133</v>
      </c>
      <c r="M43" s="108">
        <v>48588</v>
      </c>
    </row>
    <row r="44" spans="2:13" ht="27.75" customHeight="1" x14ac:dyDescent="0.15">
      <c r="B44" s="1274"/>
      <c r="C44" s="1275"/>
      <c r="D44" s="105"/>
      <c r="E44" s="1278" t="s">
        <v>34</v>
      </c>
      <c r="F44" s="1278"/>
      <c r="G44" s="1278"/>
      <c r="H44" s="1279"/>
      <c r="I44" s="106">
        <v>1933</v>
      </c>
      <c r="J44" s="107">
        <v>2024</v>
      </c>
      <c r="K44" s="107">
        <v>1948</v>
      </c>
      <c r="L44" s="107">
        <v>1891</v>
      </c>
      <c r="M44" s="108">
        <v>1986</v>
      </c>
    </row>
    <row r="45" spans="2:13" ht="27.75" customHeight="1" x14ac:dyDescent="0.15">
      <c r="B45" s="1274"/>
      <c r="C45" s="1275"/>
      <c r="D45" s="105"/>
      <c r="E45" s="1278" t="s">
        <v>35</v>
      </c>
      <c r="F45" s="1278"/>
      <c r="G45" s="1278"/>
      <c r="H45" s="1279"/>
      <c r="I45" s="106">
        <v>10808</v>
      </c>
      <c r="J45" s="107">
        <v>10112</v>
      </c>
      <c r="K45" s="107">
        <v>9995</v>
      </c>
      <c r="L45" s="107">
        <v>9931</v>
      </c>
      <c r="M45" s="108">
        <v>9290</v>
      </c>
    </row>
    <row r="46" spans="2:13" ht="27.75" customHeight="1" x14ac:dyDescent="0.15">
      <c r="B46" s="1274"/>
      <c r="C46" s="1275"/>
      <c r="D46" s="109"/>
      <c r="E46" s="1278" t="s">
        <v>36</v>
      </c>
      <c r="F46" s="1278"/>
      <c r="G46" s="1278"/>
      <c r="H46" s="1279"/>
      <c r="I46" s="106">
        <v>1700</v>
      </c>
      <c r="J46" s="107">
        <v>1730</v>
      </c>
      <c r="K46" s="107">
        <v>2220</v>
      </c>
      <c r="L46" s="107">
        <v>1915</v>
      </c>
      <c r="M46" s="108">
        <v>1938</v>
      </c>
    </row>
    <row r="47" spans="2:13" ht="27.75" customHeight="1" x14ac:dyDescent="0.15">
      <c r="B47" s="1274"/>
      <c r="C47" s="1275"/>
      <c r="D47" s="110"/>
      <c r="E47" s="1288" t="s">
        <v>37</v>
      </c>
      <c r="F47" s="1289"/>
      <c r="G47" s="1289"/>
      <c r="H47" s="1290"/>
      <c r="I47" s="106" t="s">
        <v>531</v>
      </c>
      <c r="J47" s="107" t="s">
        <v>531</v>
      </c>
      <c r="K47" s="107" t="s">
        <v>531</v>
      </c>
      <c r="L47" s="107" t="s">
        <v>531</v>
      </c>
      <c r="M47" s="108" t="s">
        <v>531</v>
      </c>
    </row>
    <row r="48" spans="2:13" ht="27.75" customHeight="1" x14ac:dyDescent="0.15">
      <c r="B48" s="1274"/>
      <c r="C48" s="1275"/>
      <c r="D48" s="105"/>
      <c r="E48" s="1278" t="s">
        <v>38</v>
      </c>
      <c r="F48" s="1278"/>
      <c r="G48" s="1278"/>
      <c r="H48" s="1279"/>
      <c r="I48" s="106" t="s">
        <v>531</v>
      </c>
      <c r="J48" s="107" t="s">
        <v>531</v>
      </c>
      <c r="K48" s="107" t="s">
        <v>531</v>
      </c>
      <c r="L48" s="107" t="s">
        <v>531</v>
      </c>
      <c r="M48" s="108" t="s">
        <v>531</v>
      </c>
    </row>
    <row r="49" spans="2:13" ht="27.75" customHeight="1" x14ac:dyDescent="0.15">
      <c r="B49" s="1276"/>
      <c r="C49" s="1277"/>
      <c r="D49" s="105"/>
      <c r="E49" s="1278" t="s">
        <v>39</v>
      </c>
      <c r="F49" s="1278"/>
      <c r="G49" s="1278"/>
      <c r="H49" s="1279"/>
      <c r="I49" s="106" t="s">
        <v>531</v>
      </c>
      <c r="J49" s="107" t="s">
        <v>531</v>
      </c>
      <c r="K49" s="107" t="s">
        <v>531</v>
      </c>
      <c r="L49" s="107" t="s">
        <v>531</v>
      </c>
      <c r="M49" s="108" t="s">
        <v>531</v>
      </c>
    </row>
    <row r="50" spans="2:13" ht="27.75" customHeight="1" x14ac:dyDescent="0.15">
      <c r="B50" s="1272" t="s">
        <v>40</v>
      </c>
      <c r="C50" s="1273"/>
      <c r="D50" s="111"/>
      <c r="E50" s="1278" t="s">
        <v>41</v>
      </c>
      <c r="F50" s="1278"/>
      <c r="G50" s="1278"/>
      <c r="H50" s="1279"/>
      <c r="I50" s="106">
        <v>11669</v>
      </c>
      <c r="J50" s="107">
        <v>13594</v>
      </c>
      <c r="K50" s="107">
        <v>13730</v>
      </c>
      <c r="L50" s="107">
        <v>12903</v>
      </c>
      <c r="M50" s="108">
        <v>13648</v>
      </c>
    </row>
    <row r="51" spans="2:13" ht="27.75" customHeight="1" x14ac:dyDescent="0.15">
      <c r="B51" s="1274"/>
      <c r="C51" s="1275"/>
      <c r="D51" s="105"/>
      <c r="E51" s="1278" t="s">
        <v>42</v>
      </c>
      <c r="F51" s="1278"/>
      <c r="G51" s="1278"/>
      <c r="H51" s="1279"/>
      <c r="I51" s="106">
        <v>13180</v>
      </c>
      <c r="J51" s="107">
        <v>14489</v>
      </c>
      <c r="K51" s="107">
        <v>15205</v>
      </c>
      <c r="L51" s="107">
        <v>17501</v>
      </c>
      <c r="M51" s="108">
        <v>18726</v>
      </c>
    </row>
    <row r="52" spans="2:13" ht="27.75" customHeight="1" x14ac:dyDescent="0.15">
      <c r="B52" s="1276"/>
      <c r="C52" s="1277"/>
      <c r="D52" s="105"/>
      <c r="E52" s="1278" t="s">
        <v>43</v>
      </c>
      <c r="F52" s="1278"/>
      <c r="G52" s="1278"/>
      <c r="H52" s="1279"/>
      <c r="I52" s="106">
        <v>109205</v>
      </c>
      <c r="J52" s="107">
        <v>107853</v>
      </c>
      <c r="K52" s="107">
        <v>107237</v>
      </c>
      <c r="L52" s="107">
        <v>108287</v>
      </c>
      <c r="M52" s="108">
        <v>108813</v>
      </c>
    </row>
    <row r="53" spans="2:13" ht="27.75" customHeight="1" thickBot="1" x14ac:dyDescent="0.2">
      <c r="B53" s="1280" t="s">
        <v>44</v>
      </c>
      <c r="C53" s="1281"/>
      <c r="D53" s="112"/>
      <c r="E53" s="1282" t="s">
        <v>45</v>
      </c>
      <c r="F53" s="1282"/>
      <c r="G53" s="1282"/>
      <c r="H53" s="1283"/>
      <c r="I53" s="113">
        <v>36087</v>
      </c>
      <c r="J53" s="114">
        <v>32592</v>
      </c>
      <c r="K53" s="114">
        <v>29749</v>
      </c>
      <c r="L53" s="114">
        <v>28178</v>
      </c>
      <c r="M53" s="115">
        <v>26259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lkcyLNPimHErr202XUgYsfD+QUoW24mSwNtYu91+xAK22jHD2EYuZ/+929TVyjg6ZUFqvq2ta2HHMElme2mg==" saltValue="z0fb4MxMpx99atSe1FoX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3432</v>
      </c>
      <c r="G55" s="127">
        <v>3411</v>
      </c>
      <c r="H55" s="128">
        <v>3424</v>
      </c>
    </row>
    <row r="56" spans="2:8" ht="52.5" customHeight="1" x14ac:dyDescent="0.15">
      <c r="B56" s="129"/>
      <c r="C56" s="1301" t="s">
        <v>49</v>
      </c>
      <c r="D56" s="1301"/>
      <c r="E56" s="1302"/>
      <c r="F56" s="130">
        <v>991</v>
      </c>
      <c r="G56" s="130">
        <v>999</v>
      </c>
      <c r="H56" s="131">
        <v>1008</v>
      </c>
    </row>
    <row r="57" spans="2:8" ht="53.25" customHeight="1" x14ac:dyDescent="0.15">
      <c r="B57" s="129"/>
      <c r="C57" s="1303" t="s">
        <v>50</v>
      </c>
      <c r="D57" s="1303"/>
      <c r="E57" s="1304"/>
      <c r="F57" s="132">
        <v>11021</v>
      </c>
      <c r="G57" s="132">
        <v>9067</v>
      </c>
      <c r="H57" s="133">
        <v>8469</v>
      </c>
    </row>
    <row r="58" spans="2:8" ht="45.75" customHeight="1" x14ac:dyDescent="0.15">
      <c r="B58" s="134"/>
      <c r="C58" s="1291" t="s">
        <v>579</v>
      </c>
      <c r="D58" s="1292"/>
      <c r="E58" s="1293"/>
      <c r="F58" s="135">
        <v>4277</v>
      </c>
      <c r="G58" s="135">
        <v>3817</v>
      </c>
      <c r="H58" s="136">
        <v>3593</v>
      </c>
    </row>
    <row r="59" spans="2:8" ht="45.75" customHeight="1" x14ac:dyDescent="0.15">
      <c r="B59" s="134"/>
      <c r="C59" s="1291" t="s">
        <v>580</v>
      </c>
      <c r="D59" s="1292"/>
      <c r="E59" s="1293"/>
      <c r="F59" s="135">
        <v>3885</v>
      </c>
      <c r="G59" s="135">
        <v>2886</v>
      </c>
      <c r="H59" s="136">
        <v>2326</v>
      </c>
    </row>
    <row r="60" spans="2:8" ht="45.75" customHeight="1" x14ac:dyDescent="0.15">
      <c r="B60" s="134"/>
      <c r="C60" s="1291" t="s">
        <v>581</v>
      </c>
      <c r="D60" s="1292"/>
      <c r="E60" s="1293"/>
      <c r="F60" s="135">
        <v>984</v>
      </c>
      <c r="G60" s="135">
        <v>645</v>
      </c>
      <c r="H60" s="136">
        <v>873</v>
      </c>
    </row>
    <row r="61" spans="2:8" ht="45.75" customHeight="1" x14ac:dyDescent="0.15">
      <c r="B61" s="134"/>
      <c r="C61" s="1291" t="s">
        <v>582</v>
      </c>
      <c r="D61" s="1292"/>
      <c r="E61" s="1293"/>
      <c r="F61" s="135">
        <v>331</v>
      </c>
      <c r="G61" s="135">
        <v>331</v>
      </c>
      <c r="H61" s="136">
        <v>331</v>
      </c>
    </row>
    <row r="62" spans="2:8" ht="45.75" customHeight="1" thickBot="1" x14ac:dyDescent="0.2">
      <c r="B62" s="137"/>
      <c r="C62" s="1294" t="s">
        <v>583</v>
      </c>
      <c r="D62" s="1295"/>
      <c r="E62" s="1296"/>
      <c r="F62" s="138">
        <v>303</v>
      </c>
      <c r="G62" s="138">
        <v>289</v>
      </c>
      <c r="H62" s="139">
        <v>276</v>
      </c>
    </row>
    <row r="63" spans="2:8" ht="52.5" customHeight="1" thickBot="1" x14ac:dyDescent="0.2">
      <c r="B63" s="140"/>
      <c r="C63" s="1297" t="s">
        <v>51</v>
      </c>
      <c r="D63" s="1297"/>
      <c r="E63" s="1298"/>
      <c r="F63" s="141">
        <v>15443</v>
      </c>
      <c r="G63" s="141">
        <v>13478</v>
      </c>
      <c r="H63" s="142">
        <v>12902</v>
      </c>
    </row>
    <row r="64" spans="2:8" ht="15" customHeight="1" x14ac:dyDescent="0.15"/>
    <row r="65" ht="0" hidden="1" customHeight="1" x14ac:dyDescent="0.15"/>
    <row r="66" ht="0" hidden="1" customHeight="1" x14ac:dyDescent="0.15"/>
  </sheetData>
  <sheetProtection algorithmName="SHA-512" hashValue="kKO/QQA4cRh9tpsZjMcR9oMoRuCNWtNh5BEkyuB8qXCEFg/GdNv5R1CUyyF5rXum/Z2HmEdoSefOi7NDJsqZdA==" saltValue="120uzrJyJhjtuZt7b7kb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620</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613</v>
      </c>
      <c r="AO51" s="1322"/>
      <c r="AP51" s="1322"/>
      <c r="AQ51" s="1322"/>
      <c r="AR51" s="1322"/>
      <c r="AS51" s="1322"/>
      <c r="AT51" s="1322"/>
      <c r="AU51" s="1322"/>
      <c r="AV51" s="1322"/>
      <c r="AW51" s="1322"/>
      <c r="AX51" s="1322"/>
      <c r="AY51" s="1322"/>
      <c r="AZ51" s="1322"/>
      <c r="BA51" s="1322"/>
      <c r="BB51" s="1322" t="s">
        <v>614</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78.400000000000006</v>
      </c>
      <c r="BY51" s="1305"/>
      <c r="BZ51" s="1305"/>
      <c r="CA51" s="1305"/>
      <c r="CB51" s="1305"/>
      <c r="CC51" s="1305"/>
      <c r="CD51" s="1305"/>
      <c r="CE51" s="1305"/>
      <c r="CF51" s="1305">
        <v>72.099999999999994</v>
      </c>
      <c r="CG51" s="1305"/>
      <c r="CH51" s="1305"/>
      <c r="CI51" s="1305"/>
      <c r="CJ51" s="1305"/>
      <c r="CK51" s="1305"/>
      <c r="CL51" s="1305"/>
      <c r="CM51" s="1305"/>
      <c r="CN51" s="1305">
        <v>68.7</v>
      </c>
      <c r="CO51" s="1305"/>
      <c r="CP51" s="1305"/>
      <c r="CQ51" s="1305"/>
      <c r="CR51" s="1305"/>
      <c r="CS51" s="1305"/>
      <c r="CT51" s="1305"/>
      <c r="CU51" s="1305"/>
      <c r="CV51" s="1305">
        <v>63.1</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615</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48.6</v>
      </c>
      <c r="BY53" s="1305"/>
      <c r="BZ53" s="1305"/>
      <c r="CA53" s="1305"/>
      <c r="CB53" s="1305"/>
      <c r="CC53" s="1305"/>
      <c r="CD53" s="1305"/>
      <c r="CE53" s="1305"/>
      <c r="CF53" s="1305">
        <v>50.1</v>
      </c>
      <c r="CG53" s="1305"/>
      <c r="CH53" s="1305"/>
      <c r="CI53" s="1305"/>
      <c r="CJ53" s="1305"/>
      <c r="CK53" s="1305"/>
      <c r="CL53" s="1305"/>
      <c r="CM53" s="1305"/>
      <c r="CN53" s="1305">
        <v>46.6</v>
      </c>
      <c r="CO53" s="1305"/>
      <c r="CP53" s="1305"/>
      <c r="CQ53" s="1305"/>
      <c r="CR53" s="1305"/>
      <c r="CS53" s="1305"/>
      <c r="CT53" s="1305"/>
      <c r="CU53" s="1305"/>
      <c r="CV53" s="1305">
        <v>47.9</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616</v>
      </c>
      <c r="AO55" s="1319"/>
      <c r="AP55" s="1319"/>
      <c r="AQ55" s="1319"/>
      <c r="AR55" s="1319"/>
      <c r="AS55" s="1319"/>
      <c r="AT55" s="1319"/>
      <c r="AU55" s="1319"/>
      <c r="AV55" s="1319"/>
      <c r="AW55" s="1319"/>
      <c r="AX55" s="1319"/>
      <c r="AY55" s="1319"/>
      <c r="AZ55" s="1319"/>
      <c r="BA55" s="1319"/>
      <c r="BB55" s="1322" t="s">
        <v>614</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37.4</v>
      </c>
      <c r="BY55" s="1305"/>
      <c r="BZ55" s="1305"/>
      <c r="CA55" s="1305"/>
      <c r="CB55" s="1305"/>
      <c r="CC55" s="1305"/>
      <c r="CD55" s="1305"/>
      <c r="CE55" s="1305"/>
      <c r="CF55" s="1305">
        <v>31</v>
      </c>
      <c r="CG55" s="1305"/>
      <c r="CH55" s="1305"/>
      <c r="CI55" s="1305"/>
      <c r="CJ55" s="1305"/>
      <c r="CK55" s="1305"/>
      <c r="CL55" s="1305"/>
      <c r="CM55" s="1305"/>
      <c r="CN55" s="1305">
        <v>30</v>
      </c>
      <c r="CO55" s="1305"/>
      <c r="CP55" s="1305"/>
      <c r="CQ55" s="1305"/>
      <c r="CR55" s="1305"/>
      <c r="CS55" s="1305"/>
      <c r="CT55" s="1305"/>
      <c r="CU55" s="1305"/>
      <c r="CV55" s="1305">
        <v>34</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615</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54.4</v>
      </c>
      <c r="BY57" s="1305"/>
      <c r="BZ57" s="1305"/>
      <c r="CA57" s="1305"/>
      <c r="CB57" s="1305"/>
      <c r="CC57" s="1305"/>
      <c r="CD57" s="1305"/>
      <c r="CE57" s="1305"/>
      <c r="CF57" s="1305">
        <v>57.4</v>
      </c>
      <c r="CG57" s="1305"/>
      <c r="CH57" s="1305"/>
      <c r="CI57" s="1305"/>
      <c r="CJ57" s="1305"/>
      <c r="CK57" s="1305"/>
      <c r="CL57" s="1305"/>
      <c r="CM57" s="1305"/>
      <c r="CN57" s="1305">
        <v>58.3</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621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613</v>
      </c>
      <c r="AO73" s="1322"/>
      <c r="AP73" s="1322"/>
      <c r="AQ73" s="1322"/>
      <c r="AR73" s="1322"/>
      <c r="AS73" s="1322"/>
      <c r="AT73" s="1322"/>
      <c r="AU73" s="1322"/>
      <c r="AV73" s="1322"/>
      <c r="AW73" s="1322"/>
      <c r="AX73" s="1322"/>
      <c r="AY73" s="1322"/>
      <c r="AZ73" s="1322"/>
      <c r="BA73" s="1322"/>
      <c r="BB73" s="1322" t="s">
        <v>614</v>
      </c>
      <c r="BC73" s="1322"/>
      <c r="BD73" s="1322"/>
      <c r="BE73" s="1322"/>
      <c r="BF73" s="1322"/>
      <c r="BG73" s="1322"/>
      <c r="BH73" s="1322"/>
      <c r="BI73" s="1322"/>
      <c r="BJ73" s="1322"/>
      <c r="BK73" s="1322"/>
      <c r="BL73" s="1322"/>
      <c r="BM73" s="1322"/>
      <c r="BN73" s="1322"/>
      <c r="BO73" s="1322"/>
      <c r="BP73" s="1305">
        <v>87.3</v>
      </c>
      <c r="BQ73" s="1305"/>
      <c r="BR73" s="1305"/>
      <c r="BS73" s="1305"/>
      <c r="BT73" s="1305"/>
      <c r="BU73" s="1305"/>
      <c r="BV73" s="1305"/>
      <c r="BW73" s="1305"/>
      <c r="BX73" s="1305">
        <v>78.400000000000006</v>
      </c>
      <c r="BY73" s="1305"/>
      <c r="BZ73" s="1305"/>
      <c r="CA73" s="1305"/>
      <c r="CB73" s="1305"/>
      <c r="CC73" s="1305"/>
      <c r="CD73" s="1305"/>
      <c r="CE73" s="1305"/>
      <c r="CF73" s="1305">
        <v>72.099999999999994</v>
      </c>
      <c r="CG73" s="1305"/>
      <c r="CH73" s="1305"/>
      <c r="CI73" s="1305"/>
      <c r="CJ73" s="1305"/>
      <c r="CK73" s="1305"/>
      <c r="CL73" s="1305"/>
      <c r="CM73" s="1305"/>
      <c r="CN73" s="1305">
        <v>68.7</v>
      </c>
      <c r="CO73" s="1305"/>
      <c r="CP73" s="1305"/>
      <c r="CQ73" s="1305"/>
      <c r="CR73" s="1305"/>
      <c r="CS73" s="1305"/>
      <c r="CT73" s="1305"/>
      <c r="CU73" s="1305"/>
      <c r="CV73" s="1305">
        <v>63.1</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618</v>
      </c>
      <c r="BC75" s="1322"/>
      <c r="BD75" s="1322"/>
      <c r="BE75" s="1322"/>
      <c r="BF75" s="1322"/>
      <c r="BG75" s="1322"/>
      <c r="BH75" s="1322"/>
      <c r="BI75" s="1322"/>
      <c r="BJ75" s="1322"/>
      <c r="BK75" s="1322"/>
      <c r="BL75" s="1322"/>
      <c r="BM75" s="1322"/>
      <c r="BN75" s="1322"/>
      <c r="BO75" s="1322"/>
      <c r="BP75" s="1305">
        <v>12.9</v>
      </c>
      <c r="BQ75" s="1305"/>
      <c r="BR75" s="1305"/>
      <c r="BS75" s="1305"/>
      <c r="BT75" s="1305"/>
      <c r="BU75" s="1305"/>
      <c r="BV75" s="1305"/>
      <c r="BW75" s="1305"/>
      <c r="BX75" s="1305">
        <v>12.1</v>
      </c>
      <c r="BY75" s="1305"/>
      <c r="BZ75" s="1305"/>
      <c r="CA75" s="1305"/>
      <c r="CB75" s="1305"/>
      <c r="CC75" s="1305"/>
      <c r="CD75" s="1305"/>
      <c r="CE75" s="1305"/>
      <c r="CF75" s="1305">
        <v>11.4</v>
      </c>
      <c r="CG75" s="1305"/>
      <c r="CH75" s="1305"/>
      <c r="CI75" s="1305"/>
      <c r="CJ75" s="1305"/>
      <c r="CK75" s="1305"/>
      <c r="CL75" s="1305"/>
      <c r="CM75" s="1305"/>
      <c r="CN75" s="1305">
        <v>11.2</v>
      </c>
      <c r="CO75" s="1305"/>
      <c r="CP75" s="1305"/>
      <c r="CQ75" s="1305"/>
      <c r="CR75" s="1305"/>
      <c r="CS75" s="1305"/>
      <c r="CT75" s="1305"/>
      <c r="CU75" s="1305"/>
      <c r="CV75" s="1305">
        <v>10.8</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616</v>
      </c>
      <c r="AO77" s="1319"/>
      <c r="AP77" s="1319"/>
      <c r="AQ77" s="1319"/>
      <c r="AR77" s="1319"/>
      <c r="AS77" s="1319"/>
      <c r="AT77" s="1319"/>
      <c r="AU77" s="1319"/>
      <c r="AV77" s="1319"/>
      <c r="AW77" s="1319"/>
      <c r="AX77" s="1319"/>
      <c r="AY77" s="1319"/>
      <c r="AZ77" s="1319"/>
      <c r="BA77" s="1319"/>
      <c r="BB77" s="1322" t="s">
        <v>614</v>
      </c>
      <c r="BC77" s="1322"/>
      <c r="BD77" s="1322"/>
      <c r="BE77" s="1322"/>
      <c r="BF77" s="1322"/>
      <c r="BG77" s="1322"/>
      <c r="BH77" s="1322"/>
      <c r="BI77" s="1322"/>
      <c r="BJ77" s="1322"/>
      <c r="BK77" s="1322"/>
      <c r="BL77" s="1322"/>
      <c r="BM77" s="1322"/>
      <c r="BN77" s="1322"/>
      <c r="BO77" s="1322"/>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34</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618</v>
      </c>
      <c r="BC79" s="1322"/>
      <c r="BD79" s="1322"/>
      <c r="BE79" s="1322"/>
      <c r="BF79" s="1322"/>
      <c r="BG79" s="1322"/>
      <c r="BH79" s="1322"/>
      <c r="BI79" s="1322"/>
      <c r="BJ79" s="1322"/>
      <c r="BK79" s="1322"/>
      <c r="BL79" s="1322"/>
      <c r="BM79" s="1322"/>
      <c r="BN79" s="1322"/>
      <c r="BO79" s="1322"/>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5.9</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eGyf+3OO8KDrukS8faBZoDlRWLR5CPy/fqJm/95gcQoB4FxTITomY5KjanbWlkO24PY3ItF3a3MWwvWkaU0Sg==" saltValue="S1jtZJ5RyhgBSBhxOhWw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A22" sqref="BA2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iapxIYHt5fve0L5iq6YuYn5LLQLZAr8EZg6wUq42I4IOfGftmeJKWoVXuPKGyiiY8EVSMYp9caaDmruhoWI/Q==" saltValue="+jOUvmJn3DerlBCNAicO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CZ16" sqref="CZ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go+TEJVlMosKbSiIi5je1yzCJ/dkrcQfXIWty+p+Rkb5d1OJRcKwTLHXuLQMlVzKCO3DuqwjTRgzuJdSpzIOA==" saltValue="T/1B3IGWzKTmrT6hKMUd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58"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37104</v>
      </c>
      <c r="E3" s="161"/>
      <c r="F3" s="162">
        <v>41862</v>
      </c>
      <c r="G3" s="163"/>
      <c r="H3" s="164"/>
    </row>
    <row r="4" spans="1:8" x14ac:dyDescent="0.15">
      <c r="A4" s="165"/>
      <c r="B4" s="166"/>
      <c r="C4" s="167"/>
      <c r="D4" s="168">
        <v>15383</v>
      </c>
      <c r="E4" s="169"/>
      <c r="F4" s="170">
        <v>23710</v>
      </c>
      <c r="G4" s="171"/>
      <c r="H4" s="172"/>
    </row>
    <row r="5" spans="1:8" x14ac:dyDescent="0.15">
      <c r="A5" s="153" t="s">
        <v>550</v>
      </c>
      <c r="B5" s="158"/>
      <c r="C5" s="159"/>
      <c r="D5" s="160">
        <v>41189</v>
      </c>
      <c r="E5" s="161"/>
      <c r="F5" s="162">
        <v>43554</v>
      </c>
      <c r="G5" s="163"/>
      <c r="H5" s="164"/>
    </row>
    <row r="6" spans="1:8" x14ac:dyDescent="0.15">
      <c r="A6" s="165"/>
      <c r="B6" s="166"/>
      <c r="C6" s="167"/>
      <c r="D6" s="168">
        <v>19018</v>
      </c>
      <c r="E6" s="169"/>
      <c r="F6" s="170">
        <v>24811</v>
      </c>
      <c r="G6" s="171"/>
      <c r="H6" s="172"/>
    </row>
    <row r="7" spans="1:8" x14ac:dyDescent="0.15">
      <c r="A7" s="153" t="s">
        <v>551</v>
      </c>
      <c r="B7" s="158"/>
      <c r="C7" s="159"/>
      <c r="D7" s="160">
        <v>48161</v>
      </c>
      <c r="E7" s="161"/>
      <c r="F7" s="162">
        <v>42581</v>
      </c>
      <c r="G7" s="163"/>
      <c r="H7" s="164"/>
    </row>
    <row r="8" spans="1:8" x14ac:dyDescent="0.15">
      <c r="A8" s="165"/>
      <c r="B8" s="166"/>
      <c r="C8" s="167"/>
      <c r="D8" s="168">
        <v>30087</v>
      </c>
      <c r="E8" s="169"/>
      <c r="F8" s="170">
        <v>24354</v>
      </c>
      <c r="G8" s="171"/>
      <c r="H8" s="172"/>
    </row>
    <row r="9" spans="1:8" x14ac:dyDescent="0.15">
      <c r="A9" s="153" t="s">
        <v>552</v>
      </c>
      <c r="B9" s="158"/>
      <c r="C9" s="159"/>
      <c r="D9" s="160">
        <v>71640</v>
      </c>
      <c r="E9" s="161"/>
      <c r="F9" s="162">
        <v>45426</v>
      </c>
      <c r="G9" s="163"/>
      <c r="H9" s="164"/>
    </row>
    <row r="10" spans="1:8" x14ac:dyDescent="0.15">
      <c r="A10" s="165"/>
      <c r="B10" s="166"/>
      <c r="C10" s="167"/>
      <c r="D10" s="168">
        <v>44637</v>
      </c>
      <c r="E10" s="169"/>
      <c r="F10" s="170">
        <v>24508</v>
      </c>
      <c r="G10" s="171"/>
      <c r="H10" s="172"/>
    </row>
    <row r="11" spans="1:8" x14ac:dyDescent="0.15">
      <c r="A11" s="153" t="s">
        <v>553</v>
      </c>
      <c r="B11" s="158"/>
      <c r="C11" s="159"/>
      <c r="D11" s="160">
        <v>57541</v>
      </c>
      <c r="E11" s="161"/>
      <c r="F11" s="162">
        <v>46457</v>
      </c>
      <c r="G11" s="163"/>
      <c r="H11" s="164"/>
    </row>
    <row r="12" spans="1:8" x14ac:dyDescent="0.15">
      <c r="A12" s="165"/>
      <c r="B12" s="166"/>
      <c r="C12" s="173"/>
      <c r="D12" s="168">
        <v>39666</v>
      </c>
      <c r="E12" s="169"/>
      <c r="F12" s="170">
        <v>24020</v>
      </c>
      <c r="G12" s="171"/>
      <c r="H12" s="172"/>
    </row>
    <row r="13" spans="1:8" x14ac:dyDescent="0.15">
      <c r="A13" s="153"/>
      <c r="B13" s="158"/>
      <c r="C13" s="174"/>
      <c r="D13" s="175">
        <v>51127</v>
      </c>
      <c r="E13" s="176"/>
      <c r="F13" s="177">
        <v>43976</v>
      </c>
      <c r="G13" s="178"/>
      <c r="H13" s="164"/>
    </row>
    <row r="14" spans="1:8" x14ac:dyDescent="0.15">
      <c r="A14" s="165"/>
      <c r="B14" s="166"/>
      <c r="C14" s="167"/>
      <c r="D14" s="168">
        <v>29758</v>
      </c>
      <c r="E14" s="169"/>
      <c r="F14" s="170">
        <v>24281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2.99</v>
      </c>
      <c r="C19" s="179">
        <f>ROUND(VALUE(SUBSTITUTE(実質収支比率等に係る経年分析!G$48,"▲","-")),2)</f>
        <v>3.33</v>
      </c>
      <c r="D19" s="179">
        <f>ROUND(VALUE(SUBSTITUTE(実質収支比率等に係る経年分析!H$48,"▲","-")),2)</f>
        <v>2.48</v>
      </c>
      <c r="E19" s="179">
        <f>ROUND(VALUE(SUBSTITUTE(実質収支比率等に係る経年分析!I$48,"▲","-")),2)</f>
        <v>4.01</v>
      </c>
      <c r="F19" s="179">
        <f>ROUND(VALUE(SUBSTITUTE(実質収支比率等に係る経年分析!J$48,"▲","-")),2)</f>
        <v>4.32</v>
      </c>
    </row>
    <row r="20" spans="1:11" x14ac:dyDescent="0.15">
      <c r="A20" s="179" t="s">
        <v>55</v>
      </c>
      <c r="B20" s="179">
        <f>ROUND(VALUE(SUBSTITUTE(実質収支比率等に係る経年分析!F$47,"▲","-")),2)</f>
        <v>3.83</v>
      </c>
      <c r="C20" s="179">
        <f>ROUND(VALUE(SUBSTITUTE(実質収支比率等に係る経年分析!G$47,"▲","-")),2)</f>
        <v>6.35</v>
      </c>
      <c r="D20" s="179">
        <f>ROUND(VALUE(SUBSTITUTE(実質収支比率等に係る経年分析!H$47,"▲","-")),2)</f>
        <v>6.73</v>
      </c>
      <c r="E20" s="179">
        <f>ROUND(VALUE(SUBSTITUTE(実質収支比率等に係る経年分析!I$47,"▲","-")),2)</f>
        <v>6.79</v>
      </c>
      <c r="F20" s="179">
        <f>ROUND(VALUE(SUBSTITUTE(実質収支比率等に係る経年分析!J$47,"▲","-")),2)</f>
        <v>6.74</v>
      </c>
    </row>
    <row r="21" spans="1:11" x14ac:dyDescent="0.15">
      <c r="A21" s="179" t="s">
        <v>56</v>
      </c>
      <c r="B21" s="179">
        <f>IF(ISNUMBER(VALUE(SUBSTITUTE(実質収支比率等に係る経年分析!F$49,"▲","-"))),ROUND(VALUE(SUBSTITUTE(実質収支比率等に係る経年分析!F$49,"▲","-")),2),NA())</f>
        <v>1.17</v>
      </c>
      <c r="C21" s="179">
        <f>IF(ISNUMBER(VALUE(SUBSTITUTE(実質収支比率等に係る経年分析!G$49,"▲","-"))),ROUND(VALUE(SUBSTITUTE(実質収支比率等に係る経年分析!G$49,"▲","-")),2),NA())</f>
        <v>2.9</v>
      </c>
      <c r="D21" s="179">
        <f>IF(ISNUMBER(VALUE(SUBSTITUTE(実質収支比率等に係る経年分析!H$49,"▲","-"))),ROUND(VALUE(SUBSTITUTE(実質収支比率等に係る経年分析!H$49,"▲","-")),2),NA())</f>
        <v>-0.68</v>
      </c>
      <c r="E21" s="179">
        <f>IF(ISNUMBER(VALUE(SUBSTITUTE(実質収支比率等に係る経年分析!I$49,"▲","-"))),ROUND(VALUE(SUBSTITUTE(実質収支比率等に係る経年分析!I$49,"▲","-")),2),NA())</f>
        <v>1.62</v>
      </c>
      <c r="F21" s="179">
        <f>IF(ISNUMBER(VALUE(SUBSTITUTE(実質収支比率等に係る経年分析!J$49,"▲","-"))),ROUND(VALUE(SUBSTITUTE(実質収支比率等に係る経年分析!J$49,"▲","-")),2),NA())</f>
        <v>0.38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土地区画整理費</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母子父子寡婦福祉資金貸付事業費</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介護保険費</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1.04</v>
      </c>
    </row>
    <row r="32" spans="1:11" x14ac:dyDescent="0.15">
      <c r="A32" s="180" t="str">
        <f>IF(連結実質赤字比率に係る赤字・黒字の構成分析!C$38="",NA(),連結実質赤字比率に係る赤字・黒字の構成分析!C$38)</f>
        <v>国民健康保険費</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1.05</v>
      </c>
    </row>
    <row r="33" spans="1:16" x14ac:dyDescent="0.15">
      <c r="A33" s="180" t="str">
        <f>IF(連結実質赤字比率に係る赤字・黒字の構成分析!C$37="",NA(),連結実質赤字比率に係る赤字・黒字の構成分析!C$37)</f>
        <v>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4.22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4.28</v>
      </c>
    </row>
    <row r="35" spans="1:16" x14ac:dyDescent="0.15">
      <c r="A35" s="180" t="str">
        <f>IF(連結実質赤字比率に係る赤字・黒字の構成分析!C$35="",NA(),連結実質赤字比率に係る赤字・黒字の構成分析!C$35)</f>
        <v>病院事業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4.54</v>
      </c>
    </row>
    <row r="36" spans="1:16" x14ac:dyDescent="0.15">
      <c r="A36" s="180" t="str">
        <f>IF(連結実質赤字比率に係る赤字・黒字の構成分析!C$34="",NA(),連結実質赤字比率に係る赤字・黒字の構成分析!C$34)</f>
        <v>下水道等事業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4.3600000000000003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5.27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11467</v>
      </c>
      <c r="E42" s="181"/>
      <c r="F42" s="181"/>
      <c r="G42" s="181">
        <f>'実質公債費比率（分子）の構造'!L$52</f>
        <v>11200</v>
      </c>
      <c r="H42" s="181"/>
      <c r="I42" s="181"/>
      <c r="J42" s="181">
        <f>'実質公債費比率（分子）の構造'!M$52</f>
        <v>10255</v>
      </c>
      <c r="K42" s="181"/>
      <c r="L42" s="181"/>
      <c r="M42" s="181">
        <f>'実質公債費比率（分子）の構造'!N$52</f>
        <v>10451</v>
      </c>
      <c r="N42" s="181"/>
      <c r="O42" s="181"/>
      <c r="P42" s="181">
        <f>'実質公債費比率（分子）の構造'!O$52</f>
        <v>10439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183</v>
      </c>
      <c r="C44" s="181"/>
      <c r="D44" s="181"/>
      <c r="E44" s="181">
        <f>'実質公債費比率（分子）の構造'!L$50</f>
        <v>110</v>
      </c>
      <c r="F44" s="181"/>
      <c r="G44" s="181"/>
      <c r="H44" s="181">
        <f>'実質公債費比率（分子）の構造'!M$50</f>
        <v>73</v>
      </c>
      <c r="I44" s="181"/>
      <c r="J44" s="181"/>
      <c r="K44" s="181">
        <f>'実質公債費比率（分子）の構造'!N$50</f>
        <v>56</v>
      </c>
      <c r="L44" s="181"/>
      <c r="M44" s="181"/>
      <c r="N44" s="181">
        <f>'実質公債費比率（分子）の構造'!O$50</f>
        <v>34</v>
      </c>
      <c r="O44" s="181"/>
      <c r="P44" s="181"/>
    </row>
    <row r="45" spans="1:16" x14ac:dyDescent="0.15">
      <c r="A45" s="181" t="s">
        <v>66</v>
      </c>
      <c r="B45" s="181">
        <f>'実質公債費比率（分子）の構造'!K$49</f>
        <v>258</v>
      </c>
      <c r="C45" s="181"/>
      <c r="D45" s="181"/>
      <c r="E45" s="181">
        <f>'実質公債費比率（分子）の構造'!L$49</f>
        <v>310</v>
      </c>
      <c r="F45" s="181"/>
      <c r="G45" s="181"/>
      <c r="H45" s="181">
        <f>'実質公債費比率（分子）の構造'!M$49</f>
        <v>328</v>
      </c>
      <c r="I45" s="181"/>
      <c r="J45" s="181"/>
      <c r="K45" s="181">
        <f>'実質公債費比率（分子）の構造'!N$49</f>
        <v>329</v>
      </c>
      <c r="L45" s="181"/>
      <c r="M45" s="181"/>
      <c r="N45" s="181">
        <f>'実質公債費比率（分子）の構造'!O$49</f>
        <v>343</v>
      </c>
      <c r="O45" s="181"/>
      <c r="P45" s="181"/>
    </row>
    <row r="46" spans="1:16" x14ac:dyDescent="0.15">
      <c r="A46" s="181" t="s">
        <v>67</v>
      </c>
      <c r="B46" s="181">
        <f>'実質公債費比率（分子）の構造'!K$48</f>
        <v>4439</v>
      </c>
      <c r="C46" s="181"/>
      <c r="D46" s="181"/>
      <c r="E46" s="181">
        <f>'実質公債費比率（分子）の構造'!L$48</f>
        <v>5024</v>
      </c>
      <c r="F46" s="181"/>
      <c r="G46" s="181"/>
      <c r="H46" s="181">
        <f>'実質公債費比率（分子）の構造'!M$48</f>
        <v>4494</v>
      </c>
      <c r="I46" s="181"/>
      <c r="J46" s="181"/>
      <c r="K46" s="181">
        <f>'実質公債費比率（分子）の構造'!N$48</f>
        <v>4528</v>
      </c>
      <c r="L46" s="181"/>
      <c r="M46" s="181"/>
      <c r="N46" s="181">
        <f>'実質公債費比率（分子）の構造'!O$48</f>
        <v>4612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11260</v>
      </c>
      <c r="C49" s="181"/>
      <c r="D49" s="181"/>
      <c r="E49" s="181">
        <f>'実質公債費比率（分子）の構造'!L$45</f>
        <v>10590</v>
      </c>
      <c r="F49" s="181"/>
      <c r="G49" s="181"/>
      <c r="H49" s="181">
        <f>'実質公債費比率（分子）の構造'!M$45</f>
        <v>10028</v>
      </c>
      <c r="I49" s="181"/>
      <c r="J49" s="181"/>
      <c r="K49" s="181">
        <f>'実質公債費比率（分子）の構造'!N$45</f>
        <v>9997</v>
      </c>
      <c r="L49" s="181"/>
      <c r="M49" s="181"/>
      <c r="N49" s="181">
        <f>'実質公債費比率（分子）の構造'!O$45</f>
        <v>9712</v>
      </c>
      <c r="O49" s="181"/>
      <c r="P49" s="181"/>
    </row>
    <row r="50" spans="1:16" x14ac:dyDescent="0.15">
      <c r="A50" s="181" t="s">
        <v>71</v>
      </c>
      <c r="B50" s="181" t="e">
        <f>NA()</f>
        <v>#N/A</v>
      </c>
      <c r="C50" s="181">
        <f>IF(ISNUMBER('実質公債費比率（分子）の構造'!K$53),'実質公債費比率（分子）の構造'!K$53,NA())</f>
        <v>4673</v>
      </c>
      <c r="D50" s="181" t="e">
        <f>NA()</f>
        <v>#N/A</v>
      </c>
      <c r="E50" s="181" t="e">
        <f>NA()</f>
        <v>#N/A</v>
      </c>
      <c r="F50" s="181">
        <f>IF(ISNUMBER('実質公債費比率（分子）の構造'!L$53),'実質公債費比率（分子）の構造'!L$53,NA())</f>
        <v>4834</v>
      </c>
      <c r="G50" s="181" t="e">
        <f>NA()</f>
        <v>#N/A</v>
      </c>
      <c r="H50" s="181" t="e">
        <f>NA()</f>
        <v>#N/A</v>
      </c>
      <c r="I50" s="181">
        <f>IF(ISNUMBER('実質公債費比率（分子）の構造'!M$53),'実質公債費比率（分子）の構造'!M$53,NA())</f>
        <v>4668</v>
      </c>
      <c r="J50" s="181" t="e">
        <f>NA()</f>
        <v>#N/A</v>
      </c>
      <c r="K50" s="181" t="e">
        <f>NA()</f>
        <v>#N/A</v>
      </c>
      <c r="L50" s="181">
        <f>IF(ISNUMBER('実質公債費比率（分子）の構造'!N$53),'実質公債費比率（分子）の構造'!N$53,NA())</f>
        <v>4459</v>
      </c>
      <c r="M50" s="181" t="e">
        <f>NA()</f>
        <v>#N/A</v>
      </c>
      <c r="N50" s="181" t="e">
        <f>NA()</f>
        <v>#N/A</v>
      </c>
      <c r="O50" s="181">
        <f>IF(ISNUMBER('実質公債費比率（分子）の構造'!O$53),'実質公債費比率（分子）の構造'!O$53,NA())</f>
        <v>4262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109205</v>
      </c>
      <c r="E56" s="180"/>
      <c r="F56" s="180"/>
      <c r="G56" s="180">
        <f>'将来負担比率（分子）の構造'!J$52</f>
        <v>107853</v>
      </c>
      <c r="H56" s="180"/>
      <c r="I56" s="180"/>
      <c r="J56" s="180">
        <f>'将来負担比率（分子）の構造'!K$52</f>
        <v>107237</v>
      </c>
      <c r="K56" s="180"/>
      <c r="L56" s="180"/>
      <c r="M56" s="180">
        <f>'将来負担比率（分子）の構造'!L$52</f>
        <v>108287</v>
      </c>
      <c r="N56" s="180"/>
      <c r="O56" s="180"/>
      <c r="P56" s="180">
        <f>'将来負担比率（分子）の構造'!M$52</f>
        <v>108813</v>
      </c>
    </row>
    <row r="57" spans="1:16" x14ac:dyDescent="0.15">
      <c r="A57" s="180" t="s">
        <v>42</v>
      </c>
      <c r="B57" s="180"/>
      <c r="C57" s="180"/>
      <c r="D57" s="180">
        <f>'将来負担比率（分子）の構造'!I$51</f>
        <v>13180</v>
      </c>
      <c r="E57" s="180"/>
      <c r="F57" s="180"/>
      <c r="G57" s="180">
        <f>'将来負担比率（分子）の構造'!J$51</f>
        <v>14489</v>
      </c>
      <c r="H57" s="180"/>
      <c r="I57" s="180"/>
      <c r="J57" s="180">
        <f>'将来負担比率（分子）の構造'!K$51</f>
        <v>15205</v>
      </c>
      <c r="K57" s="180"/>
      <c r="L57" s="180"/>
      <c r="M57" s="180">
        <f>'将来負担比率（分子）の構造'!L$51</f>
        <v>17501</v>
      </c>
      <c r="N57" s="180"/>
      <c r="O57" s="180"/>
      <c r="P57" s="180">
        <f>'将来負担比率（分子）の構造'!M$51</f>
        <v>18726</v>
      </c>
    </row>
    <row r="58" spans="1:16" x14ac:dyDescent="0.15">
      <c r="A58" s="180" t="s">
        <v>41</v>
      </c>
      <c r="B58" s="180"/>
      <c r="C58" s="180"/>
      <c r="D58" s="180">
        <f>'将来負担比率（分子）の構造'!I$50</f>
        <v>11669</v>
      </c>
      <c r="E58" s="180"/>
      <c r="F58" s="180"/>
      <c r="G58" s="180">
        <f>'将来負担比率（分子）の構造'!J$50</f>
        <v>13594</v>
      </c>
      <c r="H58" s="180"/>
      <c r="I58" s="180"/>
      <c r="J58" s="180">
        <f>'将来負担比率（分子）の構造'!K$50</f>
        <v>13730</v>
      </c>
      <c r="K58" s="180"/>
      <c r="L58" s="180"/>
      <c r="M58" s="180">
        <f>'将来負担比率（分子）の構造'!L$50</f>
        <v>12903</v>
      </c>
      <c r="N58" s="180"/>
      <c r="O58" s="180"/>
      <c r="P58" s="180">
        <f>'将来負担比率（分子）の構造'!M$50</f>
        <v>13648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1700</v>
      </c>
      <c r="C61" s="180"/>
      <c r="D61" s="180"/>
      <c r="E61" s="180">
        <f>'将来負担比率（分子）の構造'!J$46</f>
        <v>1730</v>
      </c>
      <c r="F61" s="180"/>
      <c r="G61" s="180"/>
      <c r="H61" s="180">
        <f>'将来負担比率（分子）の構造'!K$46</f>
        <v>2220</v>
      </c>
      <c r="I61" s="180"/>
      <c r="J61" s="180"/>
      <c r="K61" s="180">
        <f>'将来負担比率（分子）の構造'!L$46</f>
        <v>1915</v>
      </c>
      <c r="L61" s="180"/>
      <c r="M61" s="180"/>
      <c r="N61" s="180">
        <f>'将来負担比率（分子）の構造'!M$46</f>
        <v>1938</v>
      </c>
      <c r="O61" s="180"/>
      <c r="P61" s="180"/>
    </row>
    <row r="62" spans="1:16" x14ac:dyDescent="0.15">
      <c r="A62" s="180" t="s">
        <v>35</v>
      </c>
      <c r="B62" s="180">
        <f>'将来負担比率（分子）の構造'!I$45</f>
        <v>10808</v>
      </c>
      <c r="C62" s="180"/>
      <c r="D62" s="180"/>
      <c r="E62" s="180">
        <f>'将来負担比率（分子）の構造'!J$45</f>
        <v>10112</v>
      </c>
      <c r="F62" s="180"/>
      <c r="G62" s="180"/>
      <c r="H62" s="180">
        <f>'将来負担比率（分子）の構造'!K$45</f>
        <v>9995</v>
      </c>
      <c r="I62" s="180"/>
      <c r="J62" s="180"/>
      <c r="K62" s="180">
        <f>'将来負担比率（分子）の構造'!L$45</f>
        <v>9931</v>
      </c>
      <c r="L62" s="180"/>
      <c r="M62" s="180"/>
      <c r="N62" s="180">
        <f>'将来負担比率（分子）の構造'!M$45</f>
        <v>9290</v>
      </c>
      <c r="O62" s="180"/>
      <c r="P62" s="180"/>
    </row>
    <row r="63" spans="1:16" x14ac:dyDescent="0.15">
      <c r="A63" s="180" t="s">
        <v>34</v>
      </c>
      <c r="B63" s="180">
        <f>'将来負担比率（分子）の構造'!I$44</f>
        <v>1933</v>
      </c>
      <c r="C63" s="180"/>
      <c r="D63" s="180"/>
      <c r="E63" s="180">
        <f>'将来負担比率（分子）の構造'!J$44</f>
        <v>2024</v>
      </c>
      <c r="F63" s="180"/>
      <c r="G63" s="180"/>
      <c r="H63" s="180">
        <f>'将来負担比率（分子）の構造'!K$44</f>
        <v>1948</v>
      </c>
      <c r="I63" s="180"/>
      <c r="J63" s="180"/>
      <c r="K63" s="180">
        <f>'将来負担比率（分子）の構造'!L$44</f>
        <v>1891</v>
      </c>
      <c r="L63" s="180"/>
      <c r="M63" s="180"/>
      <c r="N63" s="180">
        <f>'将来負担比率（分子）の構造'!M$44</f>
        <v>1986</v>
      </c>
      <c r="O63" s="180"/>
      <c r="P63" s="180"/>
    </row>
    <row r="64" spans="1:16" x14ac:dyDescent="0.15">
      <c r="A64" s="180" t="s">
        <v>33</v>
      </c>
      <c r="B64" s="180">
        <f>'将来負担比率（分子）の構造'!I$43</f>
        <v>57594</v>
      </c>
      <c r="C64" s="180"/>
      <c r="D64" s="180"/>
      <c r="E64" s="180">
        <f>'将来負担比率（分子）の構造'!J$43</f>
        <v>57616</v>
      </c>
      <c r="F64" s="180"/>
      <c r="G64" s="180"/>
      <c r="H64" s="180">
        <f>'将来負担比率（分子）の構造'!K$43</f>
        <v>54205</v>
      </c>
      <c r="I64" s="180"/>
      <c r="J64" s="180"/>
      <c r="K64" s="180">
        <f>'将来負担比率（分子）の構造'!L$43</f>
        <v>51133</v>
      </c>
      <c r="L64" s="180"/>
      <c r="M64" s="180"/>
      <c r="N64" s="180">
        <f>'将来負担比率（分子）の構造'!M$43</f>
        <v>48588</v>
      </c>
      <c r="O64" s="180"/>
      <c r="P64" s="180"/>
    </row>
    <row r="65" spans="1:16" x14ac:dyDescent="0.15">
      <c r="A65" s="180" t="s">
        <v>32</v>
      </c>
      <c r="B65" s="180">
        <f>'将来負担比率（分子）の構造'!I$42</f>
        <v>697</v>
      </c>
      <c r="C65" s="180"/>
      <c r="D65" s="180"/>
      <c r="E65" s="180">
        <f>'将来負担比率（分子）の構造'!J$42</f>
        <v>670</v>
      </c>
      <c r="F65" s="180"/>
      <c r="G65" s="180"/>
      <c r="H65" s="180">
        <f>'将来負担比率（分子）の構造'!K$42</f>
        <v>774</v>
      </c>
      <c r="I65" s="180"/>
      <c r="J65" s="180"/>
      <c r="K65" s="180">
        <f>'将来負担比率（分子）の構造'!L$42</f>
        <v>719</v>
      </c>
      <c r="L65" s="180"/>
      <c r="M65" s="180"/>
      <c r="N65" s="180">
        <f>'将来負担比率（分子）の構造'!M$42</f>
        <v>662</v>
      </c>
      <c r="O65" s="180"/>
      <c r="P65" s="180"/>
    </row>
    <row r="66" spans="1:16" x14ac:dyDescent="0.15">
      <c r="A66" s="180" t="s">
        <v>31</v>
      </c>
      <c r="B66" s="180">
        <f>'将来負担比率（分子）の構造'!I$41</f>
        <v>97409</v>
      </c>
      <c r="C66" s="180"/>
      <c r="D66" s="180"/>
      <c r="E66" s="180">
        <f>'将来負担比率（分子）の構造'!J$41</f>
        <v>96377</v>
      </c>
      <c r="F66" s="180"/>
      <c r="G66" s="180"/>
      <c r="H66" s="180">
        <f>'将来負担比率（分子）の構造'!K$41</f>
        <v>96779</v>
      </c>
      <c r="I66" s="180"/>
      <c r="J66" s="180"/>
      <c r="K66" s="180">
        <f>'将来負担比率（分子）の構造'!L$41</f>
        <v>101278</v>
      </c>
      <c r="L66" s="180"/>
      <c r="M66" s="180"/>
      <c r="N66" s="180">
        <f>'将来負担比率（分子）の構造'!M$41</f>
        <v>104981</v>
      </c>
      <c r="O66" s="180"/>
      <c r="P66" s="180"/>
    </row>
    <row r="67" spans="1:16" x14ac:dyDescent="0.15">
      <c r="A67" s="180" t="s">
        <v>75</v>
      </c>
      <c r="B67" s="180" t="e">
        <f>NA()</f>
        <v>#N/A</v>
      </c>
      <c r="C67" s="180">
        <f>IF(ISNUMBER('将来負担比率（分子）の構造'!I$53), IF('将来負担比率（分子）の構造'!I$53 &lt; 0, 0, '将来負担比率（分子）の構造'!I$53), NA())</f>
        <v>36087</v>
      </c>
      <c r="D67" s="180" t="e">
        <f>NA()</f>
        <v>#N/A</v>
      </c>
      <c r="E67" s="180" t="e">
        <f>NA()</f>
        <v>#N/A</v>
      </c>
      <c r="F67" s="180">
        <f>IF(ISNUMBER('将来負担比率（分子）の構造'!J$53), IF('将来負担比率（分子）の構造'!J$53 &lt; 0, 0, '将来負担比率（分子）の構造'!J$53), NA())</f>
        <v>32592</v>
      </c>
      <c r="G67" s="180" t="e">
        <f>NA()</f>
        <v>#N/A</v>
      </c>
      <c r="H67" s="180" t="e">
        <f>NA()</f>
        <v>#N/A</v>
      </c>
      <c r="I67" s="180">
        <f>IF(ISNUMBER('将来負担比率（分子）の構造'!K$53), IF('将来負担比率（分子）の構造'!K$53 &lt; 0, 0, '将来負担比率（分子）の構造'!K$53), NA())</f>
        <v>29749</v>
      </c>
      <c r="J67" s="180" t="e">
        <f>NA()</f>
        <v>#N/A</v>
      </c>
      <c r="K67" s="180" t="e">
        <f>NA()</f>
        <v>#N/A</v>
      </c>
      <c r="L67" s="180">
        <f>IF(ISNUMBER('将来負担比率（分子）の構造'!L$53), IF('将来負担比率（分子）の構造'!L$53 &lt; 0, 0, '将来負担比率（分子）の構造'!L$53), NA())</f>
        <v>28178</v>
      </c>
      <c r="M67" s="180" t="e">
        <f>NA()</f>
        <v>#N/A</v>
      </c>
      <c r="N67" s="180" t="e">
        <f>NA()</f>
        <v>#N/A</v>
      </c>
      <c r="O67" s="180">
        <f>IF(ISNUMBER('将来負担比率（分子）の構造'!M$53), IF('将来負担比率（分子）の構造'!M$53 &lt; 0, 0, '将来負担比率（分子）の構造'!M$53), NA())</f>
        <v>26259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3432</v>
      </c>
      <c r="C72" s="184">
        <f>基金残高に係る経年分析!G55</f>
        <v>3411</v>
      </c>
      <c r="D72" s="184">
        <f>基金残高に係る経年分析!H55</f>
        <v>3424</v>
      </c>
    </row>
    <row r="73" spans="1:16" x14ac:dyDescent="0.15">
      <c r="A73" s="183" t="s">
        <v>78</v>
      </c>
      <c r="B73" s="184">
        <f>基金残高に係る経年分析!F56</f>
        <v>991</v>
      </c>
      <c r="C73" s="184">
        <f>基金残高に係る経年分析!G56</f>
        <v>999</v>
      </c>
      <c r="D73" s="184">
        <f>基金残高に係る経年分析!H56</f>
        <v>1008</v>
      </c>
    </row>
    <row r="74" spans="1:16" x14ac:dyDescent="0.15">
      <c r="A74" s="183" t="s">
        <v>79</v>
      </c>
      <c r="B74" s="184">
        <f>基金残高に係る経年分析!F57</f>
        <v>11021</v>
      </c>
      <c r="C74" s="184">
        <f>基金残高に係る経年分析!G57</f>
        <v>9067</v>
      </c>
      <c r="D74" s="184">
        <f>基金残高に係る経年分析!H57</f>
        <v>8469</v>
      </c>
    </row>
  </sheetData>
  <sheetProtection algorithmName="SHA-512" hashValue="If2i+8Mf4ceyO1+ysdhi70FAfnyLr4i4Fe5v+Tq6NfFbMuOUoDDj44MKNxd/P47rtUy3QjSknFSk5t7MC3FxuA==" saltValue="ErZQLU86oSk9hqcVtCn9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23737535</v>
      </c>
      <c r="S5" s="727"/>
      <c r="T5" s="727"/>
      <c r="U5" s="727"/>
      <c r="V5" s="727"/>
      <c r="W5" s="727"/>
      <c r="X5" s="727"/>
      <c r="Y5" s="773"/>
      <c r="Z5" s="791">
        <v>23.5</v>
      </c>
      <c r="AA5" s="791"/>
      <c r="AB5" s="791"/>
      <c r="AC5" s="791"/>
      <c r="AD5" s="792">
        <v>23207722</v>
      </c>
      <c r="AE5" s="792"/>
      <c r="AF5" s="792"/>
      <c r="AG5" s="792"/>
      <c r="AH5" s="792"/>
      <c r="AI5" s="792"/>
      <c r="AJ5" s="792"/>
      <c r="AK5" s="792"/>
      <c r="AL5" s="774">
        <v>47.4</v>
      </c>
      <c r="AM5" s="743"/>
      <c r="AN5" s="743"/>
      <c r="AO5" s="775"/>
      <c r="AP5" s="760" t="s">
        <v>225</v>
      </c>
      <c r="AQ5" s="761"/>
      <c r="AR5" s="761"/>
      <c r="AS5" s="761"/>
      <c r="AT5" s="761"/>
      <c r="AU5" s="761"/>
      <c r="AV5" s="761"/>
      <c r="AW5" s="761"/>
      <c r="AX5" s="761"/>
      <c r="AY5" s="761"/>
      <c r="AZ5" s="761"/>
      <c r="BA5" s="761"/>
      <c r="BB5" s="761"/>
      <c r="BC5" s="761"/>
      <c r="BD5" s="761"/>
      <c r="BE5" s="761"/>
      <c r="BF5" s="762"/>
      <c r="BG5" s="661">
        <v>23186496</v>
      </c>
      <c r="BH5" s="664"/>
      <c r="BI5" s="664"/>
      <c r="BJ5" s="664"/>
      <c r="BK5" s="664"/>
      <c r="BL5" s="664"/>
      <c r="BM5" s="664"/>
      <c r="BN5" s="665"/>
      <c r="BO5" s="723">
        <v>97.7</v>
      </c>
      <c r="BP5" s="723"/>
      <c r="BQ5" s="723"/>
      <c r="BR5" s="723"/>
      <c r="BS5" s="724">
        <v>1132427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610553</v>
      </c>
      <c r="S6" s="664"/>
      <c r="T6" s="664"/>
      <c r="U6" s="664"/>
      <c r="V6" s="664"/>
      <c r="W6" s="664"/>
      <c r="X6" s="664"/>
      <c r="Y6" s="665"/>
      <c r="Z6" s="723">
        <v>0.6</v>
      </c>
      <c r="AA6" s="723"/>
      <c r="AB6" s="723"/>
      <c r="AC6" s="723"/>
      <c r="AD6" s="724">
        <v>610553</v>
      </c>
      <c r="AE6" s="724"/>
      <c r="AF6" s="724"/>
      <c r="AG6" s="724"/>
      <c r="AH6" s="724"/>
      <c r="AI6" s="724"/>
      <c r="AJ6" s="724"/>
      <c r="AK6" s="724"/>
      <c r="AL6" s="666">
        <v>1.2</v>
      </c>
      <c r="AM6" s="667"/>
      <c r="AN6" s="667"/>
      <c r="AO6" s="725"/>
      <c r="AP6" s="658" t="s">
        <v>230</v>
      </c>
      <c r="AQ6" s="659"/>
      <c r="AR6" s="659"/>
      <c r="AS6" s="659"/>
      <c r="AT6" s="659"/>
      <c r="AU6" s="659"/>
      <c r="AV6" s="659"/>
      <c r="AW6" s="659"/>
      <c r="AX6" s="659"/>
      <c r="AY6" s="659"/>
      <c r="AZ6" s="659"/>
      <c r="BA6" s="659"/>
      <c r="BB6" s="659"/>
      <c r="BC6" s="659"/>
      <c r="BD6" s="659"/>
      <c r="BE6" s="659"/>
      <c r="BF6" s="660"/>
      <c r="BG6" s="661">
        <v>23186496</v>
      </c>
      <c r="BH6" s="664"/>
      <c r="BI6" s="664"/>
      <c r="BJ6" s="664"/>
      <c r="BK6" s="664"/>
      <c r="BL6" s="664"/>
      <c r="BM6" s="664"/>
      <c r="BN6" s="665"/>
      <c r="BO6" s="723">
        <v>97.7</v>
      </c>
      <c r="BP6" s="723"/>
      <c r="BQ6" s="723"/>
      <c r="BR6" s="723"/>
      <c r="BS6" s="724">
        <v>1132427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446958</v>
      </c>
      <c r="CS6" s="664"/>
      <c r="CT6" s="664"/>
      <c r="CU6" s="664"/>
      <c r="CV6" s="664"/>
      <c r="CW6" s="664"/>
      <c r="CX6" s="664"/>
      <c r="CY6" s="665"/>
      <c r="CZ6" s="774">
        <v>0.5</v>
      </c>
      <c r="DA6" s="743"/>
      <c r="DB6" s="743"/>
      <c r="DC6" s="777"/>
      <c r="DD6" s="669" t="s">
        <v>232</v>
      </c>
      <c r="DE6" s="664"/>
      <c r="DF6" s="664"/>
      <c r="DG6" s="664"/>
      <c r="DH6" s="664"/>
      <c r="DI6" s="664"/>
      <c r="DJ6" s="664"/>
      <c r="DK6" s="664"/>
      <c r="DL6" s="664"/>
      <c r="DM6" s="664"/>
      <c r="DN6" s="664"/>
      <c r="DO6" s="664"/>
      <c r="DP6" s="665"/>
      <c r="DQ6" s="669">
        <v>446958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55562</v>
      </c>
      <c r="S7" s="664"/>
      <c r="T7" s="664"/>
      <c r="U7" s="664"/>
      <c r="V7" s="664"/>
      <c r="W7" s="664"/>
      <c r="X7" s="664"/>
      <c r="Y7" s="665"/>
      <c r="Z7" s="723">
        <v>0.1</v>
      </c>
      <c r="AA7" s="723"/>
      <c r="AB7" s="723"/>
      <c r="AC7" s="723"/>
      <c r="AD7" s="724">
        <v>55562</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10460369</v>
      </c>
      <c r="BH7" s="664"/>
      <c r="BI7" s="664"/>
      <c r="BJ7" s="664"/>
      <c r="BK7" s="664"/>
      <c r="BL7" s="664"/>
      <c r="BM7" s="664"/>
      <c r="BN7" s="665"/>
      <c r="BO7" s="723">
        <v>44.1</v>
      </c>
      <c r="BP7" s="723"/>
      <c r="BQ7" s="723"/>
      <c r="BR7" s="723"/>
      <c r="BS7" s="724">
        <v>415007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11682292</v>
      </c>
      <c r="CS7" s="664"/>
      <c r="CT7" s="664"/>
      <c r="CU7" s="664"/>
      <c r="CV7" s="664"/>
      <c r="CW7" s="664"/>
      <c r="CX7" s="664"/>
      <c r="CY7" s="665"/>
      <c r="CZ7" s="723">
        <v>11.9</v>
      </c>
      <c r="DA7" s="723"/>
      <c r="DB7" s="723"/>
      <c r="DC7" s="723"/>
      <c r="DD7" s="669">
        <v>3396297</v>
      </c>
      <c r="DE7" s="664"/>
      <c r="DF7" s="664"/>
      <c r="DG7" s="664"/>
      <c r="DH7" s="664"/>
      <c r="DI7" s="664"/>
      <c r="DJ7" s="664"/>
      <c r="DK7" s="664"/>
      <c r="DL7" s="664"/>
      <c r="DM7" s="664"/>
      <c r="DN7" s="664"/>
      <c r="DO7" s="664"/>
      <c r="DP7" s="665"/>
      <c r="DQ7" s="669">
        <v>7048312</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78735</v>
      </c>
      <c r="S8" s="664"/>
      <c r="T8" s="664"/>
      <c r="U8" s="664"/>
      <c r="V8" s="664"/>
      <c r="W8" s="664"/>
      <c r="X8" s="664"/>
      <c r="Y8" s="665"/>
      <c r="Z8" s="723">
        <v>0.1</v>
      </c>
      <c r="AA8" s="723"/>
      <c r="AB8" s="723"/>
      <c r="AC8" s="723"/>
      <c r="AD8" s="724">
        <v>78735</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315586</v>
      </c>
      <c r="BH8" s="664"/>
      <c r="BI8" s="664"/>
      <c r="BJ8" s="664"/>
      <c r="BK8" s="664"/>
      <c r="BL8" s="664"/>
      <c r="BM8" s="664"/>
      <c r="BN8" s="665"/>
      <c r="BO8" s="723">
        <v>1.3</v>
      </c>
      <c r="BP8" s="723"/>
      <c r="BQ8" s="723"/>
      <c r="BR8" s="723"/>
      <c r="BS8" s="669" t="s">
        <v>138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33550262</v>
      </c>
      <c r="CS8" s="664"/>
      <c r="CT8" s="664"/>
      <c r="CU8" s="664"/>
      <c r="CV8" s="664"/>
      <c r="CW8" s="664"/>
      <c r="CX8" s="664"/>
      <c r="CY8" s="665"/>
      <c r="CZ8" s="723">
        <v>34.1</v>
      </c>
      <c r="DA8" s="723"/>
      <c r="DB8" s="723"/>
      <c r="DC8" s="723"/>
      <c r="DD8" s="669">
        <v>1603771</v>
      </c>
      <c r="DE8" s="664"/>
      <c r="DF8" s="664"/>
      <c r="DG8" s="664"/>
      <c r="DH8" s="664"/>
      <c r="DI8" s="664"/>
      <c r="DJ8" s="664"/>
      <c r="DK8" s="664"/>
      <c r="DL8" s="664"/>
      <c r="DM8" s="664"/>
      <c r="DN8" s="664"/>
      <c r="DO8" s="664"/>
      <c r="DP8" s="665"/>
      <c r="DQ8" s="669">
        <v>15828850</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61567</v>
      </c>
      <c r="S9" s="664"/>
      <c r="T9" s="664"/>
      <c r="U9" s="664"/>
      <c r="V9" s="664"/>
      <c r="W9" s="664"/>
      <c r="X9" s="664"/>
      <c r="Y9" s="665"/>
      <c r="Z9" s="723">
        <v>0.1</v>
      </c>
      <c r="AA9" s="723"/>
      <c r="AB9" s="723"/>
      <c r="AC9" s="723"/>
      <c r="AD9" s="724">
        <v>61567</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7940127</v>
      </c>
      <c r="BH9" s="664"/>
      <c r="BI9" s="664"/>
      <c r="BJ9" s="664"/>
      <c r="BK9" s="664"/>
      <c r="BL9" s="664"/>
      <c r="BM9" s="664"/>
      <c r="BN9" s="665"/>
      <c r="BO9" s="723">
        <v>33.4</v>
      </c>
      <c r="BP9" s="723"/>
      <c r="BQ9" s="723"/>
      <c r="BR9" s="723"/>
      <c r="BS9" s="669" t="s">
        <v>232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7277639</v>
      </c>
      <c r="CS9" s="664"/>
      <c r="CT9" s="664"/>
      <c r="CU9" s="664"/>
      <c r="CV9" s="664"/>
      <c r="CW9" s="664"/>
      <c r="CX9" s="664"/>
      <c r="CY9" s="665"/>
      <c r="CZ9" s="723">
        <v>7.4</v>
      </c>
      <c r="DA9" s="723"/>
      <c r="DB9" s="723"/>
      <c r="DC9" s="723"/>
      <c r="DD9" s="669">
        <v>39523</v>
      </c>
      <c r="DE9" s="664"/>
      <c r="DF9" s="664"/>
      <c r="DG9" s="664"/>
      <c r="DH9" s="664"/>
      <c r="DI9" s="664"/>
      <c r="DJ9" s="664"/>
      <c r="DK9" s="664"/>
      <c r="DL9" s="664"/>
      <c r="DM9" s="664"/>
      <c r="DN9" s="664"/>
      <c r="DO9" s="664"/>
      <c r="DP9" s="665"/>
      <c r="DQ9" s="669">
        <v>5845855</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232</v>
      </c>
      <c r="AA10" s="723"/>
      <c r="AB10" s="723"/>
      <c r="AC10" s="723"/>
      <c r="AD10" s="724" t="s">
        <v>130</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670500</v>
      </c>
      <c r="BH10" s="664"/>
      <c r="BI10" s="664"/>
      <c r="BJ10" s="664"/>
      <c r="BK10" s="664"/>
      <c r="BL10" s="664"/>
      <c r="BM10" s="664"/>
      <c r="BN10" s="665"/>
      <c r="BO10" s="723">
        <v>2.8</v>
      </c>
      <c r="BP10" s="723"/>
      <c r="BQ10" s="723"/>
      <c r="BR10" s="723"/>
      <c r="BS10" s="669">
        <v>111465</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130</v>
      </c>
      <c r="CS10" s="664"/>
      <c r="CT10" s="664"/>
      <c r="CU10" s="664"/>
      <c r="CV10" s="664"/>
      <c r="CW10" s="664"/>
      <c r="CX10" s="664"/>
      <c r="CY10" s="665"/>
      <c r="CZ10" s="723" t="s">
        <v>130</v>
      </c>
      <c r="DA10" s="723"/>
      <c r="DB10" s="723"/>
      <c r="DC10" s="723"/>
      <c r="DD10" s="669" t="s">
        <v>232</v>
      </c>
      <c r="DE10" s="664"/>
      <c r="DF10" s="664"/>
      <c r="DG10" s="664"/>
      <c r="DH10" s="664"/>
      <c r="DI10" s="664"/>
      <c r="DJ10" s="664"/>
      <c r="DK10" s="664"/>
      <c r="DL10" s="664"/>
      <c r="DM10" s="664"/>
      <c r="DN10" s="664"/>
      <c r="DO10" s="664"/>
      <c r="DP10" s="665"/>
      <c r="DQ10" s="669" t="s">
        <v>138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130</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1534156</v>
      </c>
      <c r="BH11" s="664"/>
      <c r="BI11" s="664"/>
      <c r="BJ11" s="664"/>
      <c r="BK11" s="664"/>
      <c r="BL11" s="664"/>
      <c r="BM11" s="664"/>
      <c r="BN11" s="665"/>
      <c r="BO11" s="723">
        <v>6.5</v>
      </c>
      <c r="BP11" s="723"/>
      <c r="BQ11" s="723"/>
      <c r="BR11" s="723"/>
      <c r="BS11" s="669">
        <v>303542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3273753</v>
      </c>
      <c r="CS11" s="664"/>
      <c r="CT11" s="664"/>
      <c r="CU11" s="664"/>
      <c r="CV11" s="664"/>
      <c r="CW11" s="664"/>
      <c r="CX11" s="664"/>
      <c r="CY11" s="665"/>
      <c r="CZ11" s="723">
        <v>3.3</v>
      </c>
      <c r="DA11" s="723"/>
      <c r="DB11" s="723"/>
      <c r="DC11" s="723"/>
      <c r="DD11" s="669">
        <v>350250</v>
      </c>
      <c r="DE11" s="664"/>
      <c r="DF11" s="664"/>
      <c r="DG11" s="664"/>
      <c r="DH11" s="664"/>
      <c r="DI11" s="664"/>
      <c r="DJ11" s="664"/>
      <c r="DK11" s="664"/>
      <c r="DL11" s="664"/>
      <c r="DM11" s="664"/>
      <c r="DN11" s="664"/>
      <c r="DO11" s="664"/>
      <c r="DP11" s="665"/>
      <c r="DQ11" s="669">
        <v>2385883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3693268</v>
      </c>
      <c r="S12" s="664"/>
      <c r="T12" s="664"/>
      <c r="U12" s="664"/>
      <c r="V12" s="664"/>
      <c r="W12" s="664"/>
      <c r="X12" s="664"/>
      <c r="Y12" s="665"/>
      <c r="Z12" s="723">
        <v>3.7</v>
      </c>
      <c r="AA12" s="723"/>
      <c r="AB12" s="723"/>
      <c r="AC12" s="723"/>
      <c r="AD12" s="724">
        <v>3693268</v>
      </c>
      <c r="AE12" s="724"/>
      <c r="AF12" s="724"/>
      <c r="AG12" s="724"/>
      <c r="AH12" s="724"/>
      <c r="AI12" s="724"/>
      <c r="AJ12" s="724"/>
      <c r="AK12" s="724"/>
      <c r="AL12" s="666">
        <v>7.5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10917500</v>
      </c>
      <c r="BH12" s="664"/>
      <c r="BI12" s="664"/>
      <c r="BJ12" s="664"/>
      <c r="BK12" s="664"/>
      <c r="BL12" s="664"/>
      <c r="BM12" s="664"/>
      <c r="BN12" s="665"/>
      <c r="BO12" s="723">
        <v>46</v>
      </c>
      <c r="BP12" s="723"/>
      <c r="BQ12" s="723"/>
      <c r="BR12" s="723"/>
      <c r="BS12" s="669">
        <v>717420</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11097003</v>
      </c>
      <c r="CS12" s="664"/>
      <c r="CT12" s="664"/>
      <c r="CU12" s="664"/>
      <c r="CV12" s="664"/>
      <c r="CW12" s="664"/>
      <c r="CX12" s="664"/>
      <c r="CY12" s="665"/>
      <c r="CZ12" s="723">
        <v>11.3</v>
      </c>
      <c r="DA12" s="723"/>
      <c r="DB12" s="723"/>
      <c r="DC12" s="723"/>
      <c r="DD12" s="669">
        <v>8418</v>
      </c>
      <c r="DE12" s="664"/>
      <c r="DF12" s="664"/>
      <c r="DG12" s="664"/>
      <c r="DH12" s="664"/>
      <c r="DI12" s="664"/>
      <c r="DJ12" s="664"/>
      <c r="DK12" s="664"/>
      <c r="DL12" s="664"/>
      <c r="DM12" s="664"/>
      <c r="DN12" s="664"/>
      <c r="DO12" s="664"/>
      <c r="DP12" s="665"/>
      <c r="DQ12" s="669">
        <v>1156331</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16442</v>
      </c>
      <c r="S13" s="664"/>
      <c r="T13" s="664"/>
      <c r="U13" s="664"/>
      <c r="V13" s="664"/>
      <c r="W13" s="664"/>
      <c r="X13" s="664"/>
      <c r="Y13" s="665"/>
      <c r="Z13" s="723">
        <v>0</v>
      </c>
      <c r="AA13" s="723"/>
      <c r="AB13" s="723"/>
      <c r="AC13" s="723"/>
      <c r="AD13" s="724">
        <v>16442</v>
      </c>
      <c r="AE13" s="724"/>
      <c r="AF13" s="724"/>
      <c r="AG13" s="724"/>
      <c r="AH13" s="724"/>
      <c r="AI13" s="724"/>
      <c r="AJ13" s="724"/>
      <c r="AK13" s="724"/>
      <c r="AL13" s="666">
        <v>0</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10786414</v>
      </c>
      <c r="BH13" s="664"/>
      <c r="BI13" s="664"/>
      <c r="BJ13" s="664"/>
      <c r="BK13" s="664"/>
      <c r="BL13" s="664"/>
      <c r="BM13" s="664"/>
      <c r="BN13" s="665"/>
      <c r="BO13" s="723">
        <v>45.4</v>
      </c>
      <c r="BP13" s="723"/>
      <c r="BQ13" s="723"/>
      <c r="BR13" s="723"/>
      <c r="BS13" s="669">
        <v>717420</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8486065</v>
      </c>
      <c r="CS13" s="664"/>
      <c r="CT13" s="664"/>
      <c r="CU13" s="664"/>
      <c r="CV13" s="664"/>
      <c r="CW13" s="664"/>
      <c r="CX13" s="664"/>
      <c r="CY13" s="665"/>
      <c r="CZ13" s="723">
        <v>8.6</v>
      </c>
      <c r="DA13" s="723"/>
      <c r="DB13" s="723"/>
      <c r="DC13" s="723"/>
      <c r="DD13" s="669">
        <v>3514583</v>
      </c>
      <c r="DE13" s="664"/>
      <c r="DF13" s="664"/>
      <c r="DG13" s="664"/>
      <c r="DH13" s="664"/>
      <c r="DI13" s="664"/>
      <c r="DJ13" s="664"/>
      <c r="DK13" s="664"/>
      <c r="DL13" s="664"/>
      <c r="DM13" s="664"/>
      <c r="DN13" s="664"/>
      <c r="DO13" s="664"/>
      <c r="DP13" s="665"/>
      <c r="DQ13" s="669">
        <v>4979205</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570485</v>
      </c>
      <c r="BH14" s="664"/>
      <c r="BI14" s="664"/>
      <c r="BJ14" s="664"/>
      <c r="BK14" s="664"/>
      <c r="BL14" s="664"/>
      <c r="BM14" s="664"/>
      <c r="BN14" s="665"/>
      <c r="BO14" s="723">
        <v>2.4</v>
      </c>
      <c r="BP14" s="723"/>
      <c r="BQ14" s="723"/>
      <c r="BR14" s="723"/>
      <c r="BS14" s="669" t="s">
        <v>130</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2735623</v>
      </c>
      <c r="CS14" s="664"/>
      <c r="CT14" s="664"/>
      <c r="CU14" s="664"/>
      <c r="CV14" s="664"/>
      <c r="CW14" s="664"/>
      <c r="CX14" s="664"/>
      <c r="CY14" s="665"/>
      <c r="CZ14" s="723">
        <v>2.8</v>
      </c>
      <c r="DA14" s="723"/>
      <c r="DB14" s="723"/>
      <c r="DC14" s="723"/>
      <c r="DD14" s="669">
        <v>59388</v>
      </c>
      <c r="DE14" s="664"/>
      <c r="DF14" s="664"/>
      <c r="DG14" s="664"/>
      <c r="DH14" s="664"/>
      <c r="DI14" s="664"/>
      <c r="DJ14" s="664"/>
      <c r="DK14" s="664"/>
      <c r="DL14" s="664"/>
      <c r="DM14" s="664"/>
      <c r="DN14" s="664"/>
      <c r="DO14" s="664"/>
      <c r="DP14" s="665"/>
      <c r="DQ14" s="669">
        <v>2608250</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161271</v>
      </c>
      <c r="S15" s="664"/>
      <c r="T15" s="664"/>
      <c r="U15" s="664"/>
      <c r="V15" s="664"/>
      <c r="W15" s="664"/>
      <c r="X15" s="664"/>
      <c r="Y15" s="665"/>
      <c r="Z15" s="723">
        <v>0.2</v>
      </c>
      <c r="AA15" s="723"/>
      <c r="AB15" s="723"/>
      <c r="AC15" s="723"/>
      <c r="AD15" s="724">
        <v>161271</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1238142</v>
      </c>
      <c r="BH15" s="664"/>
      <c r="BI15" s="664"/>
      <c r="BJ15" s="664"/>
      <c r="BK15" s="664"/>
      <c r="BL15" s="664"/>
      <c r="BM15" s="664"/>
      <c r="BN15" s="665"/>
      <c r="BO15" s="723">
        <v>5.2</v>
      </c>
      <c r="BP15" s="723"/>
      <c r="BQ15" s="723"/>
      <c r="BR15" s="723"/>
      <c r="BS15" s="669" t="s">
        <v>130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8873225</v>
      </c>
      <c r="CS15" s="664"/>
      <c r="CT15" s="664"/>
      <c r="CU15" s="664"/>
      <c r="CV15" s="664"/>
      <c r="CW15" s="664"/>
      <c r="CX15" s="664"/>
      <c r="CY15" s="665"/>
      <c r="CZ15" s="723">
        <v>9</v>
      </c>
      <c r="DA15" s="723"/>
      <c r="DB15" s="723"/>
      <c r="DC15" s="723"/>
      <c r="DD15" s="669">
        <v>1861947</v>
      </c>
      <c r="DE15" s="664"/>
      <c r="DF15" s="664"/>
      <c r="DG15" s="664"/>
      <c r="DH15" s="664"/>
      <c r="DI15" s="664"/>
      <c r="DJ15" s="664"/>
      <c r="DK15" s="664"/>
      <c r="DL15" s="664"/>
      <c r="DM15" s="664"/>
      <c r="DN15" s="664"/>
      <c r="DO15" s="664"/>
      <c r="DP15" s="665"/>
      <c r="DQ15" s="669">
        <v>5721589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232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1135784</v>
      </c>
      <c r="CS16" s="664"/>
      <c r="CT16" s="664"/>
      <c r="CU16" s="664"/>
      <c r="CV16" s="664"/>
      <c r="CW16" s="664"/>
      <c r="CX16" s="664"/>
      <c r="CY16" s="665"/>
      <c r="CZ16" s="723">
        <v>1.2</v>
      </c>
      <c r="DA16" s="723"/>
      <c r="DB16" s="723"/>
      <c r="DC16" s="723"/>
      <c r="DD16" s="669" t="s">
        <v>232</v>
      </c>
      <c r="DE16" s="664"/>
      <c r="DF16" s="664"/>
      <c r="DG16" s="664"/>
      <c r="DH16" s="664"/>
      <c r="DI16" s="664"/>
      <c r="DJ16" s="664"/>
      <c r="DK16" s="664"/>
      <c r="DL16" s="664"/>
      <c r="DM16" s="664"/>
      <c r="DN16" s="664"/>
      <c r="DO16" s="664"/>
      <c r="DP16" s="665"/>
      <c r="DQ16" s="669">
        <v>233637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108118</v>
      </c>
      <c r="S17" s="664"/>
      <c r="T17" s="664"/>
      <c r="U17" s="664"/>
      <c r="V17" s="664"/>
      <c r="W17" s="664"/>
      <c r="X17" s="664"/>
      <c r="Y17" s="665"/>
      <c r="Z17" s="723">
        <v>0.1</v>
      </c>
      <c r="AA17" s="723"/>
      <c r="AB17" s="723"/>
      <c r="AC17" s="723"/>
      <c r="AD17" s="724">
        <v>108118</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130</v>
      </c>
      <c r="BP17" s="723"/>
      <c r="BQ17" s="723"/>
      <c r="BR17" s="723"/>
      <c r="BS17" s="669" t="s">
        <v>138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9713741</v>
      </c>
      <c r="CS17" s="664"/>
      <c r="CT17" s="664"/>
      <c r="CU17" s="664"/>
      <c r="CV17" s="664"/>
      <c r="CW17" s="664"/>
      <c r="CX17" s="664"/>
      <c r="CY17" s="665"/>
      <c r="CZ17" s="723">
        <v>9.9</v>
      </c>
      <c r="DA17" s="723"/>
      <c r="DB17" s="723"/>
      <c r="DC17" s="723"/>
      <c r="DD17" s="669" t="s">
        <v>130</v>
      </c>
      <c r="DE17" s="664"/>
      <c r="DF17" s="664"/>
      <c r="DG17" s="664"/>
      <c r="DH17" s="664"/>
      <c r="DI17" s="664"/>
      <c r="DJ17" s="664"/>
      <c r="DK17" s="664"/>
      <c r="DL17" s="664"/>
      <c r="DM17" s="664"/>
      <c r="DN17" s="664"/>
      <c r="DO17" s="664"/>
      <c r="DP17" s="665"/>
      <c r="DQ17" s="669">
        <v>9030349</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23134584</v>
      </c>
      <c r="S18" s="664"/>
      <c r="T18" s="664"/>
      <c r="U18" s="664"/>
      <c r="V18" s="664"/>
      <c r="W18" s="664"/>
      <c r="X18" s="664"/>
      <c r="Y18" s="665"/>
      <c r="Z18" s="723">
        <v>22.9</v>
      </c>
      <c r="AA18" s="723"/>
      <c r="AB18" s="723"/>
      <c r="AC18" s="723"/>
      <c r="AD18" s="724">
        <v>20894560</v>
      </c>
      <c r="AE18" s="724"/>
      <c r="AF18" s="724"/>
      <c r="AG18" s="724"/>
      <c r="AH18" s="724"/>
      <c r="AI18" s="724"/>
      <c r="AJ18" s="724"/>
      <c r="AK18" s="724"/>
      <c r="AL18" s="666">
        <v>42.7</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232</v>
      </c>
      <c r="BP18" s="723"/>
      <c r="BQ18" s="723"/>
      <c r="BR18" s="723"/>
      <c r="BS18" s="669" t="s">
        <v>138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20894560</v>
      </c>
      <c r="S19" s="664"/>
      <c r="T19" s="664"/>
      <c r="U19" s="664"/>
      <c r="V19" s="664"/>
      <c r="W19" s="664"/>
      <c r="X19" s="664"/>
      <c r="Y19" s="665"/>
      <c r="Z19" s="723">
        <v>20.7</v>
      </c>
      <c r="AA19" s="723"/>
      <c r="AB19" s="723"/>
      <c r="AC19" s="723"/>
      <c r="AD19" s="724">
        <v>20894560</v>
      </c>
      <c r="AE19" s="724"/>
      <c r="AF19" s="724"/>
      <c r="AG19" s="724"/>
      <c r="AH19" s="724"/>
      <c r="AI19" s="724"/>
      <c r="AJ19" s="724"/>
      <c r="AK19" s="724"/>
      <c r="AL19" s="666">
        <v>42.7</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551039</v>
      </c>
      <c r="BH19" s="664"/>
      <c r="BI19" s="664"/>
      <c r="BJ19" s="664"/>
      <c r="BK19" s="664"/>
      <c r="BL19" s="664"/>
      <c r="BM19" s="664"/>
      <c r="BN19" s="665"/>
      <c r="BO19" s="723">
        <v>2.2999999999999998</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2240024</v>
      </c>
      <c r="S20" s="664"/>
      <c r="T20" s="664"/>
      <c r="U20" s="664"/>
      <c r="V20" s="664"/>
      <c r="W20" s="664"/>
      <c r="X20" s="664"/>
      <c r="Y20" s="665"/>
      <c r="Z20" s="723">
        <v>2.2000000000000002</v>
      </c>
      <c r="AA20" s="723"/>
      <c r="AB20" s="723"/>
      <c r="AC20" s="723"/>
      <c r="AD20" s="724" t="s">
        <v>130</v>
      </c>
      <c r="AE20" s="724"/>
      <c r="AF20" s="724"/>
      <c r="AG20" s="724"/>
      <c r="AH20" s="724"/>
      <c r="AI20" s="724"/>
      <c r="AJ20" s="724"/>
      <c r="AK20" s="724"/>
      <c r="AL20" s="666" t="s">
        <v>130</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551039</v>
      </c>
      <c r="BH20" s="664"/>
      <c r="BI20" s="664"/>
      <c r="BJ20" s="664"/>
      <c r="BK20" s="664"/>
      <c r="BL20" s="664"/>
      <c r="BM20" s="664"/>
      <c r="BN20" s="665"/>
      <c r="BO20" s="723">
        <v>2.2999999999999998</v>
      </c>
      <c r="BP20" s="723"/>
      <c r="BQ20" s="723"/>
      <c r="BR20" s="723"/>
      <c r="BS20" s="669" t="s">
        <v>130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98272345</v>
      </c>
      <c r="CS20" s="664"/>
      <c r="CT20" s="664"/>
      <c r="CU20" s="664"/>
      <c r="CV20" s="664"/>
      <c r="CW20" s="664"/>
      <c r="CX20" s="664"/>
      <c r="CY20" s="665"/>
      <c r="CZ20" s="723">
        <v>100</v>
      </c>
      <c r="DA20" s="723"/>
      <c r="DB20" s="723"/>
      <c r="DC20" s="723"/>
      <c r="DD20" s="669">
        <v>10834177</v>
      </c>
      <c r="DE20" s="664"/>
      <c r="DF20" s="664"/>
      <c r="DG20" s="664"/>
      <c r="DH20" s="664"/>
      <c r="DI20" s="664"/>
      <c r="DJ20" s="664"/>
      <c r="DK20" s="664"/>
      <c r="DL20" s="664"/>
      <c r="DM20" s="664"/>
      <c r="DN20" s="664"/>
      <c r="DO20" s="664"/>
      <c r="DP20" s="665"/>
      <c r="DQ20" s="669">
        <v>55285219</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232</v>
      </c>
      <c r="AA21" s="723"/>
      <c r="AB21" s="723"/>
      <c r="AC21" s="723"/>
      <c r="AD21" s="724" t="s">
        <v>130</v>
      </c>
      <c r="AE21" s="724"/>
      <c r="AF21" s="724"/>
      <c r="AG21" s="724"/>
      <c r="AH21" s="724"/>
      <c r="AI21" s="724"/>
      <c r="AJ21" s="724"/>
      <c r="AK21" s="724"/>
      <c r="AL21" s="666" t="s">
        <v>130</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21226</v>
      </c>
      <c r="BH21" s="664"/>
      <c r="BI21" s="664"/>
      <c r="BJ21" s="664"/>
      <c r="BK21" s="664"/>
      <c r="BL21" s="664"/>
      <c r="BM21" s="664"/>
      <c r="BN21" s="665"/>
      <c r="BO21" s="723">
        <v>0.1</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51657635</v>
      </c>
      <c r="S22" s="664"/>
      <c r="T22" s="664"/>
      <c r="U22" s="664"/>
      <c r="V22" s="664"/>
      <c r="W22" s="664"/>
      <c r="X22" s="664"/>
      <c r="Y22" s="665"/>
      <c r="Z22" s="723">
        <v>51.2</v>
      </c>
      <c r="AA22" s="723"/>
      <c r="AB22" s="723"/>
      <c r="AC22" s="723"/>
      <c r="AD22" s="724">
        <v>48887798</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130</v>
      </c>
      <c r="BP22" s="723"/>
      <c r="BQ22" s="723"/>
      <c r="BR22" s="723"/>
      <c r="BS22" s="669" t="s">
        <v>138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21707</v>
      </c>
      <c r="S23" s="664"/>
      <c r="T23" s="664"/>
      <c r="U23" s="664"/>
      <c r="V23" s="664"/>
      <c r="W23" s="664"/>
      <c r="X23" s="664"/>
      <c r="Y23" s="665"/>
      <c r="Z23" s="723">
        <v>0</v>
      </c>
      <c r="AA23" s="723"/>
      <c r="AB23" s="723"/>
      <c r="AC23" s="723"/>
      <c r="AD23" s="724">
        <v>21707</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529813</v>
      </c>
      <c r="BH23" s="664"/>
      <c r="BI23" s="664"/>
      <c r="BJ23" s="664"/>
      <c r="BK23" s="664"/>
      <c r="BL23" s="664"/>
      <c r="BM23" s="664"/>
      <c r="BN23" s="665"/>
      <c r="BO23" s="723">
        <v>2.2000000000000002</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994723</v>
      </c>
      <c r="S24" s="664"/>
      <c r="T24" s="664"/>
      <c r="U24" s="664"/>
      <c r="V24" s="664"/>
      <c r="W24" s="664"/>
      <c r="X24" s="664"/>
      <c r="Y24" s="665"/>
      <c r="Z24" s="723">
        <v>1</v>
      </c>
      <c r="AA24" s="723"/>
      <c r="AB24" s="723"/>
      <c r="AC24" s="723"/>
      <c r="AD24" s="724" t="s">
        <v>130</v>
      </c>
      <c r="AE24" s="724"/>
      <c r="AF24" s="724"/>
      <c r="AG24" s="724"/>
      <c r="AH24" s="724"/>
      <c r="AI24" s="724"/>
      <c r="AJ24" s="724"/>
      <c r="AK24" s="724"/>
      <c r="AL24" s="666" t="s">
        <v>130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232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41267378</v>
      </c>
      <c r="CS24" s="727"/>
      <c r="CT24" s="727"/>
      <c r="CU24" s="727"/>
      <c r="CV24" s="727"/>
      <c r="CW24" s="727"/>
      <c r="CX24" s="727"/>
      <c r="CY24" s="773"/>
      <c r="CZ24" s="774">
        <v>42</v>
      </c>
      <c r="DA24" s="743"/>
      <c r="DB24" s="743"/>
      <c r="DC24" s="777"/>
      <c r="DD24" s="772">
        <v>25629338</v>
      </c>
      <c r="DE24" s="727"/>
      <c r="DF24" s="727"/>
      <c r="DG24" s="727"/>
      <c r="DH24" s="727"/>
      <c r="DI24" s="727"/>
      <c r="DJ24" s="727"/>
      <c r="DK24" s="773"/>
      <c r="DL24" s="772">
        <v>25282925</v>
      </c>
      <c r="DM24" s="727"/>
      <c r="DN24" s="727"/>
      <c r="DO24" s="727"/>
      <c r="DP24" s="727"/>
      <c r="DQ24" s="727"/>
      <c r="DR24" s="727"/>
      <c r="DS24" s="727"/>
      <c r="DT24" s="727"/>
      <c r="DU24" s="727"/>
      <c r="DV24" s="773"/>
      <c r="DW24" s="774">
        <v>48.4</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1060869</v>
      </c>
      <c r="S25" s="664"/>
      <c r="T25" s="664"/>
      <c r="U25" s="664"/>
      <c r="V25" s="664"/>
      <c r="W25" s="664"/>
      <c r="X25" s="664"/>
      <c r="Y25" s="665"/>
      <c r="Z25" s="723">
        <v>1.1000000000000001</v>
      </c>
      <c r="AA25" s="723"/>
      <c r="AB25" s="723"/>
      <c r="AC25" s="723"/>
      <c r="AD25" s="724">
        <v>36754</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130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12564258</v>
      </c>
      <c r="CS25" s="662"/>
      <c r="CT25" s="662"/>
      <c r="CU25" s="662"/>
      <c r="CV25" s="662"/>
      <c r="CW25" s="662"/>
      <c r="CX25" s="662"/>
      <c r="CY25" s="663"/>
      <c r="CZ25" s="666">
        <v>12.8</v>
      </c>
      <c r="DA25" s="695"/>
      <c r="DB25" s="695"/>
      <c r="DC25" s="696"/>
      <c r="DD25" s="669">
        <v>11298668</v>
      </c>
      <c r="DE25" s="662"/>
      <c r="DF25" s="662"/>
      <c r="DG25" s="662"/>
      <c r="DH25" s="662"/>
      <c r="DI25" s="662"/>
      <c r="DJ25" s="662"/>
      <c r="DK25" s="663"/>
      <c r="DL25" s="669">
        <v>10973869</v>
      </c>
      <c r="DM25" s="662"/>
      <c r="DN25" s="662"/>
      <c r="DO25" s="662"/>
      <c r="DP25" s="662"/>
      <c r="DQ25" s="662"/>
      <c r="DR25" s="662"/>
      <c r="DS25" s="662"/>
      <c r="DT25" s="662"/>
      <c r="DU25" s="662"/>
      <c r="DV25" s="663"/>
      <c r="DW25" s="666">
        <v>21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769825</v>
      </c>
      <c r="S26" s="664"/>
      <c r="T26" s="664"/>
      <c r="U26" s="664"/>
      <c r="V26" s="664"/>
      <c r="W26" s="664"/>
      <c r="X26" s="664"/>
      <c r="Y26" s="665"/>
      <c r="Z26" s="723">
        <v>0.8</v>
      </c>
      <c r="AA26" s="723"/>
      <c r="AB26" s="723"/>
      <c r="AC26" s="723"/>
      <c r="AD26" s="724" t="s">
        <v>130</v>
      </c>
      <c r="AE26" s="724"/>
      <c r="AF26" s="724"/>
      <c r="AG26" s="724"/>
      <c r="AH26" s="724"/>
      <c r="AI26" s="724"/>
      <c r="AJ26" s="724"/>
      <c r="AK26" s="724"/>
      <c r="AL26" s="666" t="s">
        <v>138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7792512</v>
      </c>
      <c r="CS26" s="664"/>
      <c r="CT26" s="664"/>
      <c r="CU26" s="664"/>
      <c r="CV26" s="664"/>
      <c r="CW26" s="664"/>
      <c r="CX26" s="664"/>
      <c r="CY26" s="665"/>
      <c r="CZ26" s="666">
        <v>7.9</v>
      </c>
      <c r="DA26" s="695"/>
      <c r="DB26" s="695"/>
      <c r="DC26" s="696"/>
      <c r="DD26" s="669">
        <v>6789110</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12417765</v>
      </c>
      <c r="S27" s="664"/>
      <c r="T27" s="664"/>
      <c r="U27" s="664"/>
      <c r="V27" s="664"/>
      <c r="W27" s="664"/>
      <c r="X27" s="664"/>
      <c r="Y27" s="665"/>
      <c r="Z27" s="723">
        <v>12.3</v>
      </c>
      <c r="AA27" s="723"/>
      <c r="AB27" s="723"/>
      <c r="AC27" s="723"/>
      <c r="AD27" s="724" t="s">
        <v>232</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23737535</v>
      </c>
      <c r="BH27" s="664"/>
      <c r="BI27" s="664"/>
      <c r="BJ27" s="664"/>
      <c r="BK27" s="664"/>
      <c r="BL27" s="664"/>
      <c r="BM27" s="664"/>
      <c r="BN27" s="665"/>
      <c r="BO27" s="723">
        <v>100</v>
      </c>
      <c r="BP27" s="723"/>
      <c r="BQ27" s="723"/>
      <c r="BR27" s="723"/>
      <c r="BS27" s="669">
        <v>1132427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18989421</v>
      </c>
      <c r="CS27" s="662"/>
      <c r="CT27" s="662"/>
      <c r="CU27" s="662"/>
      <c r="CV27" s="662"/>
      <c r="CW27" s="662"/>
      <c r="CX27" s="662"/>
      <c r="CY27" s="663"/>
      <c r="CZ27" s="666">
        <v>19.3</v>
      </c>
      <c r="DA27" s="695"/>
      <c r="DB27" s="695"/>
      <c r="DC27" s="696"/>
      <c r="DD27" s="669">
        <v>5300363</v>
      </c>
      <c r="DE27" s="662"/>
      <c r="DF27" s="662"/>
      <c r="DG27" s="662"/>
      <c r="DH27" s="662"/>
      <c r="DI27" s="662"/>
      <c r="DJ27" s="662"/>
      <c r="DK27" s="663"/>
      <c r="DL27" s="669">
        <v>5278749</v>
      </c>
      <c r="DM27" s="662"/>
      <c r="DN27" s="662"/>
      <c r="DO27" s="662"/>
      <c r="DP27" s="662"/>
      <c r="DQ27" s="662"/>
      <c r="DR27" s="662"/>
      <c r="DS27" s="662"/>
      <c r="DT27" s="662"/>
      <c r="DU27" s="662"/>
      <c r="DV27" s="663"/>
      <c r="DW27" s="666">
        <v>10.1</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232</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9713699</v>
      </c>
      <c r="CS28" s="664"/>
      <c r="CT28" s="664"/>
      <c r="CU28" s="664"/>
      <c r="CV28" s="664"/>
      <c r="CW28" s="664"/>
      <c r="CX28" s="664"/>
      <c r="CY28" s="665"/>
      <c r="CZ28" s="666">
        <v>9.9</v>
      </c>
      <c r="DA28" s="695"/>
      <c r="DB28" s="695"/>
      <c r="DC28" s="696"/>
      <c r="DD28" s="669">
        <v>9030307</v>
      </c>
      <c r="DE28" s="664"/>
      <c r="DF28" s="664"/>
      <c r="DG28" s="664"/>
      <c r="DH28" s="664"/>
      <c r="DI28" s="664"/>
      <c r="DJ28" s="664"/>
      <c r="DK28" s="665"/>
      <c r="DL28" s="669">
        <v>9030307</v>
      </c>
      <c r="DM28" s="664"/>
      <c r="DN28" s="664"/>
      <c r="DO28" s="664"/>
      <c r="DP28" s="664"/>
      <c r="DQ28" s="664"/>
      <c r="DR28" s="664"/>
      <c r="DS28" s="664"/>
      <c r="DT28" s="664"/>
      <c r="DU28" s="664"/>
      <c r="DV28" s="665"/>
      <c r="DW28" s="666">
        <v>17.3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6687611</v>
      </c>
      <c r="S29" s="664"/>
      <c r="T29" s="664"/>
      <c r="U29" s="664"/>
      <c r="V29" s="664"/>
      <c r="W29" s="664"/>
      <c r="X29" s="664"/>
      <c r="Y29" s="665"/>
      <c r="Z29" s="723">
        <v>6.6</v>
      </c>
      <c r="AA29" s="723"/>
      <c r="AB29" s="723"/>
      <c r="AC29" s="723"/>
      <c r="AD29" s="724" t="s">
        <v>232</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9711668</v>
      </c>
      <c r="CS29" s="662"/>
      <c r="CT29" s="662"/>
      <c r="CU29" s="662"/>
      <c r="CV29" s="662"/>
      <c r="CW29" s="662"/>
      <c r="CX29" s="662"/>
      <c r="CY29" s="663"/>
      <c r="CZ29" s="666">
        <v>9.9</v>
      </c>
      <c r="DA29" s="695"/>
      <c r="DB29" s="695"/>
      <c r="DC29" s="696"/>
      <c r="DD29" s="669">
        <v>9028276</v>
      </c>
      <c r="DE29" s="662"/>
      <c r="DF29" s="662"/>
      <c r="DG29" s="662"/>
      <c r="DH29" s="662"/>
      <c r="DI29" s="662"/>
      <c r="DJ29" s="662"/>
      <c r="DK29" s="663"/>
      <c r="DL29" s="669">
        <v>9028276</v>
      </c>
      <c r="DM29" s="662"/>
      <c r="DN29" s="662"/>
      <c r="DO29" s="662"/>
      <c r="DP29" s="662"/>
      <c r="DQ29" s="662"/>
      <c r="DR29" s="662"/>
      <c r="DS29" s="662"/>
      <c r="DT29" s="662"/>
      <c r="DU29" s="662"/>
      <c r="DV29" s="663"/>
      <c r="DW29" s="666">
        <v>17.3</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198264</v>
      </c>
      <c r="S30" s="664"/>
      <c r="T30" s="664"/>
      <c r="U30" s="664"/>
      <c r="V30" s="664"/>
      <c r="W30" s="664"/>
      <c r="X30" s="664"/>
      <c r="Y30" s="665"/>
      <c r="Z30" s="723">
        <v>0.2</v>
      </c>
      <c r="AA30" s="723"/>
      <c r="AB30" s="723"/>
      <c r="AC30" s="723"/>
      <c r="AD30" s="724">
        <v>3695</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99.3</v>
      </c>
      <c r="BH30" s="742"/>
      <c r="BI30" s="742"/>
      <c r="BJ30" s="742"/>
      <c r="BK30" s="742"/>
      <c r="BL30" s="742"/>
      <c r="BM30" s="743">
        <v>97.1</v>
      </c>
      <c r="BN30" s="742"/>
      <c r="BO30" s="742"/>
      <c r="BP30" s="742"/>
      <c r="BQ30" s="744"/>
      <c r="BR30" s="741">
        <v>99</v>
      </c>
      <c r="BS30" s="742"/>
      <c r="BT30" s="742"/>
      <c r="BU30" s="742"/>
      <c r="BV30" s="742"/>
      <c r="BW30" s="742"/>
      <c r="BX30" s="743">
        <v>96.5</v>
      </c>
      <c r="BY30" s="742"/>
      <c r="BZ30" s="742"/>
      <c r="CA30" s="742"/>
      <c r="CB30" s="744"/>
      <c r="CD30" s="747"/>
      <c r="CE30" s="748"/>
      <c r="CF30" s="705" t="s">
        <v>308</v>
      </c>
      <c r="CG30" s="702"/>
      <c r="CH30" s="702"/>
      <c r="CI30" s="702"/>
      <c r="CJ30" s="702"/>
      <c r="CK30" s="702"/>
      <c r="CL30" s="702"/>
      <c r="CM30" s="702"/>
      <c r="CN30" s="702"/>
      <c r="CO30" s="702"/>
      <c r="CP30" s="702"/>
      <c r="CQ30" s="703"/>
      <c r="CR30" s="661">
        <v>8959948</v>
      </c>
      <c r="CS30" s="664"/>
      <c r="CT30" s="664"/>
      <c r="CU30" s="664"/>
      <c r="CV30" s="664"/>
      <c r="CW30" s="664"/>
      <c r="CX30" s="664"/>
      <c r="CY30" s="665"/>
      <c r="CZ30" s="666">
        <v>9.1</v>
      </c>
      <c r="DA30" s="695"/>
      <c r="DB30" s="695"/>
      <c r="DC30" s="696"/>
      <c r="DD30" s="669">
        <v>8542572</v>
      </c>
      <c r="DE30" s="664"/>
      <c r="DF30" s="664"/>
      <c r="DG30" s="664"/>
      <c r="DH30" s="664"/>
      <c r="DI30" s="664"/>
      <c r="DJ30" s="664"/>
      <c r="DK30" s="665"/>
      <c r="DL30" s="669">
        <v>8542572</v>
      </c>
      <c r="DM30" s="664"/>
      <c r="DN30" s="664"/>
      <c r="DO30" s="664"/>
      <c r="DP30" s="664"/>
      <c r="DQ30" s="664"/>
      <c r="DR30" s="664"/>
      <c r="DS30" s="664"/>
      <c r="DT30" s="664"/>
      <c r="DU30" s="664"/>
      <c r="DV30" s="665"/>
      <c r="DW30" s="666">
        <v>16.399999999999999</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260959</v>
      </c>
      <c r="S31" s="664"/>
      <c r="T31" s="664"/>
      <c r="U31" s="664"/>
      <c r="V31" s="664"/>
      <c r="W31" s="664"/>
      <c r="X31" s="664"/>
      <c r="Y31" s="665"/>
      <c r="Z31" s="723">
        <v>0.3</v>
      </c>
      <c r="AA31" s="723"/>
      <c r="AB31" s="723"/>
      <c r="AC31" s="723"/>
      <c r="AD31" s="724" t="s">
        <v>130</v>
      </c>
      <c r="AE31" s="724"/>
      <c r="AF31" s="724"/>
      <c r="AG31" s="724"/>
      <c r="AH31" s="724"/>
      <c r="AI31" s="724"/>
      <c r="AJ31" s="724"/>
      <c r="AK31" s="724"/>
      <c r="AL31" s="666" t="s">
        <v>232</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99.3</v>
      </c>
      <c r="BH31" s="662"/>
      <c r="BI31" s="662"/>
      <c r="BJ31" s="662"/>
      <c r="BK31" s="662"/>
      <c r="BL31" s="662"/>
      <c r="BM31" s="667">
        <v>97.1</v>
      </c>
      <c r="BN31" s="740"/>
      <c r="BO31" s="740"/>
      <c r="BP31" s="740"/>
      <c r="BQ31" s="701"/>
      <c r="BR31" s="739">
        <v>99</v>
      </c>
      <c r="BS31" s="662"/>
      <c r="BT31" s="662"/>
      <c r="BU31" s="662"/>
      <c r="BV31" s="662"/>
      <c r="BW31" s="662"/>
      <c r="BX31" s="667">
        <v>96.7</v>
      </c>
      <c r="BY31" s="740"/>
      <c r="BZ31" s="740"/>
      <c r="CA31" s="740"/>
      <c r="CB31" s="701"/>
      <c r="CD31" s="747"/>
      <c r="CE31" s="748"/>
      <c r="CF31" s="705" t="s">
        <v>312</v>
      </c>
      <c r="CG31" s="702"/>
      <c r="CH31" s="702"/>
      <c r="CI31" s="702"/>
      <c r="CJ31" s="702"/>
      <c r="CK31" s="702"/>
      <c r="CL31" s="702"/>
      <c r="CM31" s="702"/>
      <c r="CN31" s="702"/>
      <c r="CO31" s="702"/>
      <c r="CP31" s="702"/>
      <c r="CQ31" s="703"/>
      <c r="CR31" s="661">
        <v>751720</v>
      </c>
      <c r="CS31" s="662"/>
      <c r="CT31" s="662"/>
      <c r="CU31" s="662"/>
      <c r="CV31" s="662"/>
      <c r="CW31" s="662"/>
      <c r="CX31" s="662"/>
      <c r="CY31" s="663"/>
      <c r="CZ31" s="666">
        <v>0.8</v>
      </c>
      <c r="DA31" s="695"/>
      <c r="DB31" s="695"/>
      <c r="DC31" s="696"/>
      <c r="DD31" s="669">
        <v>485704</v>
      </c>
      <c r="DE31" s="662"/>
      <c r="DF31" s="662"/>
      <c r="DG31" s="662"/>
      <c r="DH31" s="662"/>
      <c r="DI31" s="662"/>
      <c r="DJ31" s="662"/>
      <c r="DK31" s="663"/>
      <c r="DL31" s="669">
        <v>485704</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1751456</v>
      </c>
      <c r="S32" s="664"/>
      <c r="T32" s="664"/>
      <c r="U32" s="664"/>
      <c r="V32" s="664"/>
      <c r="W32" s="664"/>
      <c r="X32" s="664"/>
      <c r="Y32" s="665"/>
      <c r="Z32" s="723">
        <v>1.7</v>
      </c>
      <c r="AA32" s="723"/>
      <c r="AB32" s="723"/>
      <c r="AC32" s="723"/>
      <c r="AD32" s="724" t="s">
        <v>130</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99.3</v>
      </c>
      <c r="BH32" s="677"/>
      <c r="BI32" s="677"/>
      <c r="BJ32" s="677"/>
      <c r="BK32" s="677"/>
      <c r="BL32" s="677"/>
      <c r="BM32" s="721">
        <v>96.8</v>
      </c>
      <c r="BN32" s="677"/>
      <c r="BO32" s="677"/>
      <c r="BP32" s="677"/>
      <c r="BQ32" s="714"/>
      <c r="BR32" s="738">
        <v>98.9</v>
      </c>
      <c r="BS32" s="677"/>
      <c r="BT32" s="677"/>
      <c r="BU32" s="677"/>
      <c r="BV32" s="677"/>
      <c r="BW32" s="677"/>
      <c r="BX32" s="721">
        <v>96</v>
      </c>
      <c r="BY32" s="677"/>
      <c r="BZ32" s="677"/>
      <c r="CA32" s="677"/>
      <c r="CB32" s="714"/>
      <c r="CD32" s="749"/>
      <c r="CE32" s="750"/>
      <c r="CF32" s="705" t="s">
        <v>315</v>
      </c>
      <c r="CG32" s="702"/>
      <c r="CH32" s="702"/>
      <c r="CI32" s="702"/>
      <c r="CJ32" s="702"/>
      <c r="CK32" s="702"/>
      <c r="CL32" s="702"/>
      <c r="CM32" s="702"/>
      <c r="CN32" s="702"/>
      <c r="CO32" s="702"/>
      <c r="CP32" s="702"/>
      <c r="CQ32" s="703"/>
      <c r="CR32" s="661">
        <v>2031</v>
      </c>
      <c r="CS32" s="664"/>
      <c r="CT32" s="664"/>
      <c r="CU32" s="664"/>
      <c r="CV32" s="664"/>
      <c r="CW32" s="664"/>
      <c r="CX32" s="664"/>
      <c r="CY32" s="665"/>
      <c r="CZ32" s="666">
        <v>0</v>
      </c>
      <c r="DA32" s="695"/>
      <c r="DB32" s="695"/>
      <c r="DC32" s="696"/>
      <c r="DD32" s="669">
        <v>2031</v>
      </c>
      <c r="DE32" s="664"/>
      <c r="DF32" s="664"/>
      <c r="DG32" s="664"/>
      <c r="DH32" s="664"/>
      <c r="DI32" s="664"/>
      <c r="DJ32" s="664"/>
      <c r="DK32" s="665"/>
      <c r="DL32" s="669">
        <v>2031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2133402</v>
      </c>
      <c r="S33" s="664"/>
      <c r="T33" s="664"/>
      <c r="U33" s="664"/>
      <c r="V33" s="664"/>
      <c r="W33" s="664"/>
      <c r="X33" s="664"/>
      <c r="Y33" s="665"/>
      <c r="Z33" s="723">
        <v>2.1</v>
      </c>
      <c r="AA33" s="723"/>
      <c r="AB33" s="723"/>
      <c r="AC33" s="723"/>
      <c r="AD33" s="724" t="s">
        <v>232</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45035006</v>
      </c>
      <c r="CS33" s="662"/>
      <c r="CT33" s="662"/>
      <c r="CU33" s="662"/>
      <c r="CV33" s="662"/>
      <c r="CW33" s="662"/>
      <c r="CX33" s="662"/>
      <c r="CY33" s="663"/>
      <c r="CZ33" s="666">
        <v>45.8</v>
      </c>
      <c r="DA33" s="695"/>
      <c r="DB33" s="695"/>
      <c r="DC33" s="696"/>
      <c r="DD33" s="669">
        <v>28560735</v>
      </c>
      <c r="DE33" s="662"/>
      <c r="DF33" s="662"/>
      <c r="DG33" s="662"/>
      <c r="DH33" s="662"/>
      <c r="DI33" s="662"/>
      <c r="DJ33" s="662"/>
      <c r="DK33" s="663"/>
      <c r="DL33" s="669">
        <v>20572393</v>
      </c>
      <c r="DM33" s="662"/>
      <c r="DN33" s="662"/>
      <c r="DO33" s="662"/>
      <c r="DP33" s="662"/>
      <c r="DQ33" s="662"/>
      <c r="DR33" s="662"/>
      <c r="DS33" s="662"/>
      <c r="DT33" s="662"/>
      <c r="DU33" s="662"/>
      <c r="DV33" s="663"/>
      <c r="DW33" s="666">
        <v>39.4</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10201067</v>
      </c>
      <c r="S34" s="664"/>
      <c r="T34" s="664"/>
      <c r="U34" s="664"/>
      <c r="V34" s="664"/>
      <c r="W34" s="664"/>
      <c r="X34" s="664"/>
      <c r="Y34" s="665"/>
      <c r="Z34" s="723">
        <v>10.1</v>
      </c>
      <c r="AA34" s="723"/>
      <c r="AB34" s="723"/>
      <c r="AC34" s="723"/>
      <c r="AD34" s="724">
        <v>5603</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11632130</v>
      </c>
      <c r="CS34" s="664"/>
      <c r="CT34" s="664"/>
      <c r="CU34" s="664"/>
      <c r="CV34" s="664"/>
      <c r="CW34" s="664"/>
      <c r="CX34" s="664"/>
      <c r="CY34" s="665"/>
      <c r="CZ34" s="666">
        <v>11.8</v>
      </c>
      <c r="DA34" s="695"/>
      <c r="DB34" s="695"/>
      <c r="DC34" s="696"/>
      <c r="DD34" s="669">
        <v>8256720</v>
      </c>
      <c r="DE34" s="664"/>
      <c r="DF34" s="664"/>
      <c r="DG34" s="664"/>
      <c r="DH34" s="664"/>
      <c r="DI34" s="664"/>
      <c r="DJ34" s="664"/>
      <c r="DK34" s="665"/>
      <c r="DL34" s="669">
        <v>7100049</v>
      </c>
      <c r="DM34" s="664"/>
      <c r="DN34" s="664"/>
      <c r="DO34" s="664"/>
      <c r="DP34" s="664"/>
      <c r="DQ34" s="664"/>
      <c r="DR34" s="664"/>
      <c r="DS34" s="664"/>
      <c r="DT34" s="664"/>
      <c r="DU34" s="664"/>
      <c r="DV34" s="665"/>
      <c r="DW34" s="666">
        <v>13.6</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12662968</v>
      </c>
      <c r="S35" s="664"/>
      <c r="T35" s="664"/>
      <c r="U35" s="664"/>
      <c r="V35" s="664"/>
      <c r="W35" s="664"/>
      <c r="X35" s="664"/>
      <c r="Y35" s="665"/>
      <c r="Z35" s="723">
        <v>12.6</v>
      </c>
      <c r="AA35" s="723"/>
      <c r="AB35" s="723"/>
      <c r="AC35" s="723"/>
      <c r="AD35" s="724" t="s">
        <v>130</v>
      </c>
      <c r="AE35" s="724"/>
      <c r="AF35" s="724"/>
      <c r="AG35" s="724"/>
      <c r="AH35" s="724"/>
      <c r="AI35" s="724"/>
      <c r="AJ35" s="724"/>
      <c r="AK35" s="724"/>
      <c r="AL35" s="666" t="s">
        <v>130</v>
      </c>
      <c r="AM35" s="667"/>
      <c r="AN35" s="667"/>
      <c r="AO35" s="725"/>
      <c r="AP35" s="234"/>
      <c r="AQ35" s="729" t="s">
        <v>323</v>
      </c>
      <c r="AR35" s="730"/>
      <c r="AS35" s="730"/>
      <c r="AT35" s="730"/>
      <c r="AU35" s="730"/>
      <c r="AV35" s="730"/>
      <c r="AW35" s="730"/>
      <c r="AX35" s="730"/>
      <c r="AY35" s="731"/>
      <c r="AZ35" s="726">
        <v>13561679</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497734</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889089</v>
      </c>
      <c r="CS35" s="662"/>
      <c r="CT35" s="662"/>
      <c r="CU35" s="662"/>
      <c r="CV35" s="662"/>
      <c r="CW35" s="662"/>
      <c r="CX35" s="662"/>
      <c r="CY35" s="663"/>
      <c r="CZ35" s="666">
        <v>0.9</v>
      </c>
      <c r="DA35" s="695"/>
      <c r="DB35" s="695"/>
      <c r="DC35" s="696"/>
      <c r="DD35" s="669">
        <v>735103</v>
      </c>
      <c r="DE35" s="662"/>
      <c r="DF35" s="662"/>
      <c r="DG35" s="662"/>
      <c r="DH35" s="662"/>
      <c r="DI35" s="662"/>
      <c r="DJ35" s="662"/>
      <c r="DK35" s="663"/>
      <c r="DL35" s="669">
        <v>735103</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130</v>
      </c>
      <c r="AA36" s="723"/>
      <c r="AB36" s="723"/>
      <c r="AC36" s="723"/>
      <c r="AD36" s="724" t="s">
        <v>138</v>
      </c>
      <c r="AE36" s="724"/>
      <c r="AF36" s="724"/>
      <c r="AG36" s="724"/>
      <c r="AH36" s="724"/>
      <c r="AI36" s="724"/>
      <c r="AJ36" s="724"/>
      <c r="AK36" s="724"/>
      <c r="AL36" s="666" t="s">
        <v>130</v>
      </c>
      <c r="AM36" s="667"/>
      <c r="AN36" s="667"/>
      <c r="AO36" s="725"/>
      <c r="AQ36" s="698" t="s">
        <v>327</v>
      </c>
      <c r="AR36" s="699"/>
      <c r="AS36" s="699"/>
      <c r="AT36" s="699"/>
      <c r="AU36" s="699"/>
      <c r="AV36" s="699"/>
      <c r="AW36" s="699"/>
      <c r="AX36" s="699"/>
      <c r="AY36" s="700"/>
      <c r="AZ36" s="661">
        <v>4534654</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242743</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14803719</v>
      </c>
      <c r="CS36" s="664"/>
      <c r="CT36" s="664"/>
      <c r="CU36" s="664"/>
      <c r="CV36" s="664"/>
      <c r="CW36" s="664"/>
      <c r="CX36" s="664"/>
      <c r="CY36" s="665"/>
      <c r="CZ36" s="666">
        <v>15.1</v>
      </c>
      <c r="DA36" s="695"/>
      <c r="DB36" s="695"/>
      <c r="DC36" s="696"/>
      <c r="DD36" s="669">
        <v>12855647</v>
      </c>
      <c r="DE36" s="664"/>
      <c r="DF36" s="664"/>
      <c r="DG36" s="664"/>
      <c r="DH36" s="664"/>
      <c r="DI36" s="664"/>
      <c r="DJ36" s="664"/>
      <c r="DK36" s="665"/>
      <c r="DL36" s="669">
        <v>7599338</v>
      </c>
      <c r="DM36" s="664"/>
      <c r="DN36" s="664"/>
      <c r="DO36" s="664"/>
      <c r="DP36" s="664"/>
      <c r="DQ36" s="664"/>
      <c r="DR36" s="664"/>
      <c r="DS36" s="664"/>
      <c r="DT36" s="664"/>
      <c r="DU36" s="664"/>
      <c r="DV36" s="665"/>
      <c r="DW36" s="666">
        <v>14.6</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3248568</v>
      </c>
      <c r="S37" s="664"/>
      <c r="T37" s="664"/>
      <c r="U37" s="664"/>
      <c r="V37" s="664"/>
      <c r="W37" s="664"/>
      <c r="X37" s="664"/>
      <c r="Y37" s="665"/>
      <c r="Z37" s="723">
        <v>3.2</v>
      </c>
      <c r="AA37" s="723"/>
      <c r="AB37" s="723"/>
      <c r="AC37" s="723"/>
      <c r="AD37" s="724" t="s">
        <v>232</v>
      </c>
      <c r="AE37" s="724"/>
      <c r="AF37" s="724"/>
      <c r="AG37" s="724"/>
      <c r="AH37" s="724"/>
      <c r="AI37" s="724"/>
      <c r="AJ37" s="724"/>
      <c r="AK37" s="724"/>
      <c r="AL37" s="666" t="s">
        <v>130</v>
      </c>
      <c r="AM37" s="667"/>
      <c r="AN37" s="667"/>
      <c r="AO37" s="725"/>
      <c r="AQ37" s="698" t="s">
        <v>331</v>
      </c>
      <c r="AR37" s="699"/>
      <c r="AS37" s="699"/>
      <c r="AT37" s="699"/>
      <c r="AU37" s="699"/>
      <c r="AV37" s="699"/>
      <c r="AW37" s="699"/>
      <c r="AX37" s="699"/>
      <c r="AY37" s="700"/>
      <c r="AZ37" s="661">
        <v>1298156</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23850</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3560823</v>
      </c>
      <c r="CS37" s="662"/>
      <c r="CT37" s="662"/>
      <c r="CU37" s="662"/>
      <c r="CV37" s="662"/>
      <c r="CW37" s="662"/>
      <c r="CX37" s="662"/>
      <c r="CY37" s="663"/>
      <c r="CZ37" s="666">
        <v>3.6</v>
      </c>
      <c r="DA37" s="695"/>
      <c r="DB37" s="695"/>
      <c r="DC37" s="696"/>
      <c r="DD37" s="669">
        <v>3264623</v>
      </c>
      <c r="DE37" s="662"/>
      <c r="DF37" s="662"/>
      <c r="DG37" s="662"/>
      <c r="DH37" s="662"/>
      <c r="DI37" s="662"/>
      <c r="DJ37" s="662"/>
      <c r="DK37" s="663"/>
      <c r="DL37" s="669">
        <v>2707146</v>
      </c>
      <c r="DM37" s="662"/>
      <c r="DN37" s="662"/>
      <c r="DO37" s="662"/>
      <c r="DP37" s="662"/>
      <c r="DQ37" s="662"/>
      <c r="DR37" s="662"/>
      <c r="DS37" s="662"/>
      <c r="DT37" s="662"/>
      <c r="DU37" s="662"/>
      <c r="DV37" s="663"/>
      <c r="DW37" s="666">
        <v>5.2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100818251</v>
      </c>
      <c r="S38" s="713"/>
      <c r="T38" s="713"/>
      <c r="U38" s="713"/>
      <c r="V38" s="713"/>
      <c r="W38" s="713"/>
      <c r="X38" s="713"/>
      <c r="Y38" s="718"/>
      <c r="Z38" s="719">
        <v>100</v>
      </c>
      <c r="AA38" s="719"/>
      <c r="AB38" s="719"/>
      <c r="AC38" s="719"/>
      <c r="AD38" s="720">
        <v>48955557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990755</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37286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6738114</v>
      </c>
      <c r="CS38" s="664"/>
      <c r="CT38" s="664"/>
      <c r="CU38" s="664"/>
      <c r="CV38" s="664"/>
      <c r="CW38" s="664"/>
      <c r="CX38" s="664"/>
      <c r="CY38" s="665"/>
      <c r="CZ38" s="666">
        <v>6.9</v>
      </c>
      <c r="DA38" s="695"/>
      <c r="DB38" s="695"/>
      <c r="DC38" s="696"/>
      <c r="DD38" s="669">
        <v>5502006</v>
      </c>
      <c r="DE38" s="664"/>
      <c r="DF38" s="664"/>
      <c r="DG38" s="664"/>
      <c r="DH38" s="664"/>
      <c r="DI38" s="664"/>
      <c r="DJ38" s="664"/>
      <c r="DK38" s="665"/>
      <c r="DL38" s="669">
        <v>5137903</v>
      </c>
      <c r="DM38" s="664"/>
      <c r="DN38" s="664"/>
      <c r="DO38" s="664"/>
      <c r="DP38" s="664"/>
      <c r="DQ38" s="664"/>
      <c r="DR38" s="664"/>
      <c r="DS38" s="664"/>
      <c r="DT38" s="664"/>
      <c r="DU38" s="664"/>
      <c r="DV38" s="665"/>
      <c r="DW38" s="666">
        <v>9.8000000000000007</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44885</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771761</v>
      </c>
      <c r="CS39" s="662"/>
      <c r="CT39" s="662"/>
      <c r="CU39" s="662"/>
      <c r="CV39" s="662"/>
      <c r="CW39" s="662"/>
      <c r="CX39" s="662"/>
      <c r="CY39" s="663"/>
      <c r="CZ39" s="666">
        <v>0.8</v>
      </c>
      <c r="DA39" s="695"/>
      <c r="DB39" s="695"/>
      <c r="DC39" s="696"/>
      <c r="DD39" s="669">
        <v>312189</v>
      </c>
      <c r="DE39" s="662"/>
      <c r="DF39" s="662"/>
      <c r="DG39" s="662"/>
      <c r="DH39" s="662"/>
      <c r="DI39" s="662"/>
      <c r="DJ39" s="662"/>
      <c r="DK39" s="663"/>
      <c r="DL39" s="669" t="s">
        <v>232</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1721140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138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10200193</v>
      </c>
      <c r="CS40" s="664"/>
      <c r="CT40" s="664"/>
      <c r="CU40" s="664"/>
      <c r="CV40" s="664"/>
      <c r="CW40" s="664"/>
      <c r="CX40" s="664"/>
      <c r="CY40" s="665"/>
      <c r="CZ40" s="666">
        <v>10.4</v>
      </c>
      <c r="DA40" s="695"/>
      <c r="DB40" s="695"/>
      <c r="DC40" s="696"/>
      <c r="DD40" s="669">
        <v>899070</v>
      </c>
      <c r="DE40" s="664"/>
      <c r="DF40" s="664"/>
      <c r="DG40" s="664"/>
      <c r="DH40" s="664"/>
      <c r="DI40" s="664"/>
      <c r="DJ40" s="664"/>
      <c r="DK40" s="665"/>
      <c r="DL40" s="669" t="s">
        <v>232</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4972089</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335</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138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11969961</v>
      </c>
      <c r="CS42" s="664"/>
      <c r="CT42" s="664"/>
      <c r="CU42" s="664"/>
      <c r="CV42" s="664"/>
      <c r="CW42" s="664"/>
      <c r="CX42" s="664"/>
      <c r="CY42" s="665"/>
      <c r="CZ42" s="666">
        <v>12.2</v>
      </c>
      <c r="DA42" s="667"/>
      <c r="DB42" s="667"/>
      <c r="DC42" s="668"/>
      <c r="DD42" s="669">
        <v>1095146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147441</v>
      </c>
      <c r="CS43" s="662"/>
      <c r="CT43" s="662"/>
      <c r="CU43" s="662"/>
      <c r="CV43" s="662"/>
      <c r="CW43" s="662"/>
      <c r="CX43" s="662"/>
      <c r="CY43" s="663"/>
      <c r="CZ43" s="666">
        <v>0.2</v>
      </c>
      <c r="DA43" s="695"/>
      <c r="DB43" s="695"/>
      <c r="DC43" s="696"/>
      <c r="DD43" s="669">
        <v>131753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10834177</v>
      </c>
      <c r="CS44" s="664"/>
      <c r="CT44" s="664"/>
      <c r="CU44" s="664"/>
      <c r="CV44" s="664"/>
      <c r="CW44" s="664"/>
      <c r="CX44" s="664"/>
      <c r="CY44" s="665"/>
      <c r="CZ44" s="666">
        <v>11</v>
      </c>
      <c r="DA44" s="667"/>
      <c r="DB44" s="667"/>
      <c r="DC44" s="668"/>
      <c r="DD44" s="669">
        <v>861509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3204956</v>
      </c>
      <c r="CS45" s="662"/>
      <c r="CT45" s="662"/>
      <c r="CU45" s="662"/>
      <c r="CV45" s="662"/>
      <c r="CW45" s="662"/>
      <c r="CX45" s="662"/>
      <c r="CY45" s="663"/>
      <c r="CZ45" s="666">
        <v>3.3</v>
      </c>
      <c r="DA45" s="695"/>
      <c r="DB45" s="695"/>
      <c r="DC45" s="696"/>
      <c r="DD45" s="669">
        <v>96514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7468624</v>
      </c>
      <c r="CS46" s="664"/>
      <c r="CT46" s="664"/>
      <c r="CU46" s="664"/>
      <c r="CV46" s="664"/>
      <c r="CW46" s="664"/>
      <c r="CX46" s="664"/>
      <c r="CY46" s="665"/>
      <c r="CZ46" s="666">
        <v>7.6</v>
      </c>
      <c r="DA46" s="667"/>
      <c r="DB46" s="667"/>
      <c r="DC46" s="668"/>
      <c r="DD46" s="669">
        <v>757909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1135784</v>
      </c>
      <c r="CS47" s="662"/>
      <c r="CT47" s="662"/>
      <c r="CU47" s="662"/>
      <c r="CV47" s="662"/>
      <c r="CW47" s="662"/>
      <c r="CX47" s="662"/>
      <c r="CY47" s="663"/>
      <c r="CZ47" s="666">
        <v>1.2</v>
      </c>
      <c r="DA47" s="695"/>
      <c r="DB47" s="695"/>
      <c r="DC47" s="696"/>
      <c r="DD47" s="669">
        <v>233637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138</v>
      </c>
      <c r="CS48" s="664"/>
      <c r="CT48" s="664"/>
      <c r="CU48" s="664"/>
      <c r="CV48" s="664"/>
      <c r="CW48" s="664"/>
      <c r="CX48" s="664"/>
      <c r="CY48" s="665"/>
      <c r="CZ48" s="666" t="s">
        <v>138</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98272345</v>
      </c>
      <c r="CS49" s="677"/>
      <c r="CT49" s="677"/>
      <c r="CU49" s="677"/>
      <c r="CV49" s="677"/>
      <c r="CW49" s="677"/>
      <c r="CX49" s="677"/>
      <c r="CY49" s="678"/>
      <c r="CZ49" s="679">
        <v>100</v>
      </c>
      <c r="DA49" s="680"/>
      <c r="DB49" s="680"/>
      <c r="DC49" s="681"/>
      <c r="DD49" s="682">
        <v>55285219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5uO/La9g6TEbYj0ncAyeKG1J1pcglMd0qUP9TOmEEA1cVNpFLOwuLIvNuXbDJ8q8uToSjbOS8PiCpZb3PJ+ew==" saltValue="krBqY6J8UfDvRLtFmlhG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100793</v>
      </c>
      <c r="R7" s="1194"/>
      <c r="S7" s="1194"/>
      <c r="T7" s="1194"/>
      <c r="U7" s="1194"/>
      <c r="V7" s="1194">
        <v>98267</v>
      </c>
      <c r="W7" s="1194"/>
      <c r="X7" s="1194"/>
      <c r="Y7" s="1194"/>
      <c r="Z7" s="1194"/>
      <c r="AA7" s="1194">
        <f>2178+348</f>
        <v>2526</v>
      </c>
      <c r="AB7" s="1194"/>
      <c r="AC7" s="1194"/>
      <c r="AD7" s="1194"/>
      <c r="AE7" s="1195"/>
      <c r="AF7" s="1196">
        <v>2178</v>
      </c>
      <c r="AG7" s="1197"/>
      <c r="AH7" s="1197"/>
      <c r="AI7" s="1197"/>
      <c r="AJ7" s="1198"/>
      <c r="AK7" s="1180">
        <v>1751</v>
      </c>
      <c r="AL7" s="1181"/>
      <c r="AM7" s="1181"/>
      <c r="AN7" s="1181"/>
      <c r="AO7" s="1181"/>
      <c r="AP7" s="1181">
        <v>104561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-56</v>
      </c>
      <c r="CI7" s="1178"/>
      <c r="CJ7" s="1178"/>
      <c r="CK7" s="1178"/>
      <c r="CL7" s="1179"/>
      <c r="CM7" s="1177">
        <v>2680</v>
      </c>
      <c r="CN7" s="1178"/>
      <c r="CO7" s="1178"/>
      <c r="CP7" s="1178"/>
      <c r="CQ7" s="1179"/>
      <c r="CR7" s="1177">
        <v>16</v>
      </c>
      <c r="CS7" s="1178"/>
      <c r="CT7" s="1178"/>
      <c r="CU7" s="1178"/>
      <c r="CV7" s="1179"/>
      <c r="CW7" s="1177">
        <v>11</v>
      </c>
      <c r="CX7" s="1178"/>
      <c r="CY7" s="1178"/>
      <c r="CZ7" s="1178"/>
      <c r="DA7" s="1179"/>
      <c r="DB7" s="1177" t="s">
        <v>531</v>
      </c>
      <c r="DC7" s="1178"/>
      <c r="DD7" s="1178"/>
      <c r="DE7" s="1178"/>
      <c r="DF7" s="1179"/>
      <c r="DG7" s="1177" t="s">
        <v>531</v>
      </c>
      <c r="DH7" s="1178"/>
      <c r="DI7" s="1178"/>
      <c r="DJ7" s="1178"/>
      <c r="DK7" s="1179"/>
      <c r="DL7" s="1177" t="s">
        <v>531</v>
      </c>
      <c r="DM7" s="1178"/>
      <c r="DN7" s="1178"/>
      <c r="DO7" s="1178"/>
      <c r="DP7" s="1179"/>
      <c r="DQ7" s="1177" t="s">
        <v>531</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236</v>
      </c>
      <c r="R8" s="1133"/>
      <c r="S8" s="1133"/>
      <c r="T8" s="1133"/>
      <c r="U8" s="1133"/>
      <c r="V8" s="1133">
        <v>220</v>
      </c>
      <c r="W8" s="1133"/>
      <c r="X8" s="1133"/>
      <c r="Y8" s="1133"/>
      <c r="Z8" s="1133"/>
      <c r="AA8" s="1133">
        <v>16</v>
      </c>
      <c r="AB8" s="1133"/>
      <c r="AC8" s="1133"/>
      <c r="AD8" s="1133"/>
      <c r="AE8" s="1134"/>
      <c r="AF8" s="1108">
        <v>16</v>
      </c>
      <c r="AG8" s="1109"/>
      <c r="AH8" s="1109"/>
      <c r="AI8" s="1109"/>
      <c r="AJ8" s="1110"/>
      <c r="AK8" s="1175">
        <v>70</v>
      </c>
      <c r="AL8" s="1176"/>
      <c r="AM8" s="1176"/>
      <c r="AN8" s="1176"/>
      <c r="AO8" s="1176"/>
      <c r="AP8" s="1176">
        <v>393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4</v>
      </c>
      <c r="CI8" s="1079"/>
      <c r="CJ8" s="1079"/>
      <c r="CK8" s="1079"/>
      <c r="CL8" s="1080"/>
      <c r="CM8" s="1078">
        <v>140</v>
      </c>
      <c r="CN8" s="1079"/>
      <c r="CO8" s="1079"/>
      <c r="CP8" s="1079"/>
      <c r="CQ8" s="1080"/>
      <c r="CR8" s="1078">
        <v>1</v>
      </c>
      <c r="CS8" s="1079"/>
      <c r="CT8" s="1079"/>
      <c r="CU8" s="1079"/>
      <c r="CV8" s="1080"/>
      <c r="CW8" s="1078" t="s">
        <v>531</v>
      </c>
      <c r="CX8" s="1079"/>
      <c r="CY8" s="1079"/>
      <c r="CZ8" s="1079"/>
      <c r="DA8" s="1080"/>
      <c r="DB8" s="1078" t="s">
        <v>531</v>
      </c>
      <c r="DC8" s="1079"/>
      <c r="DD8" s="1079"/>
      <c r="DE8" s="1079"/>
      <c r="DF8" s="1080"/>
      <c r="DG8" s="1078" t="s">
        <v>531</v>
      </c>
      <c r="DH8" s="1079"/>
      <c r="DI8" s="1079"/>
      <c r="DJ8" s="1079"/>
      <c r="DK8" s="1080"/>
      <c r="DL8" s="1078" t="s">
        <v>531</v>
      </c>
      <c r="DM8" s="1079"/>
      <c r="DN8" s="1079"/>
      <c r="DO8" s="1079"/>
      <c r="DP8" s="1080"/>
      <c r="DQ8" s="1078" t="s">
        <v>531</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1</v>
      </c>
      <c r="R9" s="1133"/>
      <c r="S9" s="1133"/>
      <c r="T9" s="1133"/>
      <c r="U9" s="1133"/>
      <c r="V9" s="1133">
        <v>1</v>
      </c>
      <c r="W9" s="1133"/>
      <c r="X9" s="1133"/>
      <c r="Y9" s="1133"/>
      <c r="Z9" s="1133"/>
      <c r="AA9" s="1133">
        <v>0</v>
      </c>
      <c r="AB9" s="1133"/>
      <c r="AC9" s="1133"/>
      <c r="AD9" s="1133"/>
      <c r="AE9" s="1134"/>
      <c r="AF9" s="1108">
        <v>0</v>
      </c>
      <c r="AG9" s="1109"/>
      <c r="AH9" s="1109"/>
      <c r="AI9" s="1109"/>
      <c r="AJ9" s="1110"/>
      <c r="AK9" s="1175" t="s">
        <v>531</v>
      </c>
      <c r="AL9" s="1176"/>
      <c r="AM9" s="1176"/>
      <c r="AN9" s="1176"/>
      <c r="AO9" s="1176"/>
      <c r="AP9" s="1176" t="s">
        <v>531</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2</v>
      </c>
      <c r="CI9" s="1079"/>
      <c r="CJ9" s="1079"/>
      <c r="CK9" s="1079"/>
      <c r="CL9" s="1080"/>
      <c r="CM9" s="1078">
        <v>48</v>
      </c>
      <c r="CN9" s="1079"/>
      <c r="CO9" s="1079"/>
      <c r="CP9" s="1079"/>
      <c r="CQ9" s="1080"/>
      <c r="CR9" s="1078">
        <v>8</v>
      </c>
      <c r="CS9" s="1079"/>
      <c r="CT9" s="1079"/>
      <c r="CU9" s="1079"/>
      <c r="CV9" s="1080"/>
      <c r="CW9" s="1078">
        <v>11</v>
      </c>
      <c r="CX9" s="1079"/>
      <c r="CY9" s="1079"/>
      <c r="CZ9" s="1079"/>
      <c r="DA9" s="1080"/>
      <c r="DB9" s="1078" t="s">
        <v>531</v>
      </c>
      <c r="DC9" s="1079"/>
      <c r="DD9" s="1079"/>
      <c r="DE9" s="1079"/>
      <c r="DF9" s="1080"/>
      <c r="DG9" s="1078" t="s">
        <v>531</v>
      </c>
      <c r="DH9" s="1079"/>
      <c r="DI9" s="1079"/>
      <c r="DJ9" s="1079"/>
      <c r="DK9" s="1080"/>
      <c r="DL9" s="1078" t="s">
        <v>531</v>
      </c>
      <c r="DM9" s="1079"/>
      <c r="DN9" s="1079"/>
      <c r="DO9" s="1079"/>
      <c r="DP9" s="1080"/>
      <c r="DQ9" s="1078" t="s">
        <v>531</v>
      </c>
      <c r="DR9" s="1079"/>
      <c r="DS9" s="1079"/>
      <c r="DT9" s="1079"/>
      <c r="DU9" s="1080"/>
      <c r="DV9" s="1081"/>
      <c r="DW9" s="1082"/>
      <c r="DX9" s="1082"/>
      <c r="DY9" s="1082"/>
      <c r="DZ9" s="1083"/>
      <c r="EA9" s="254"/>
    </row>
    <row r="10" spans="1:131" s="255" customFormat="1" ht="26.25" customHeight="1" x14ac:dyDescent="0.15">
      <c r="A10" s="261">
        <v>4</v>
      </c>
      <c r="B10" s="1126" t="s">
        <v>384</v>
      </c>
      <c r="C10" s="1127"/>
      <c r="D10" s="1127"/>
      <c r="E10" s="1127"/>
      <c r="F10" s="1127"/>
      <c r="G10" s="1127"/>
      <c r="H10" s="1127"/>
      <c r="I10" s="1127"/>
      <c r="J10" s="1127"/>
      <c r="K10" s="1127"/>
      <c r="L10" s="1127"/>
      <c r="M10" s="1127"/>
      <c r="N10" s="1127"/>
      <c r="O10" s="1127"/>
      <c r="P10" s="1128"/>
      <c r="Q10" s="1132">
        <v>35</v>
      </c>
      <c r="R10" s="1133"/>
      <c r="S10" s="1133"/>
      <c r="T10" s="1133"/>
      <c r="U10" s="1133"/>
      <c r="V10" s="1133">
        <v>33</v>
      </c>
      <c r="W10" s="1133"/>
      <c r="X10" s="1133"/>
      <c r="Y10" s="1133"/>
      <c r="Z10" s="1133"/>
      <c r="AA10" s="1133">
        <v>2</v>
      </c>
      <c r="AB10" s="1133"/>
      <c r="AC10" s="1133"/>
      <c r="AD10" s="1133"/>
      <c r="AE10" s="1134"/>
      <c r="AF10" s="1108">
        <v>2</v>
      </c>
      <c r="AG10" s="1109"/>
      <c r="AH10" s="1109"/>
      <c r="AI10" s="1109"/>
      <c r="AJ10" s="1110"/>
      <c r="AK10" s="1175" t="s">
        <v>531</v>
      </c>
      <c r="AL10" s="1176"/>
      <c r="AM10" s="1176"/>
      <c r="AN10" s="1176"/>
      <c r="AO10" s="1176"/>
      <c r="AP10" s="1176">
        <v>27</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592</v>
      </c>
      <c r="BT10" s="1104"/>
      <c r="BU10" s="1104"/>
      <c r="BV10" s="1104"/>
      <c r="BW10" s="1104"/>
      <c r="BX10" s="1104"/>
      <c r="BY10" s="1104"/>
      <c r="BZ10" s="1104"/>
      <c r="CA10" s="1104"/>
      <c r="CB10" s="1104"/>
      <c r="CC10" s="1104"/>
      <c r="CD10" s="1104"/>
      <c r="CE10" s="1104"/>
      <c r="CF10" s="1104"/>
      <c r="CG10" s="1105"/>
      <c r="CH10" s="1078">
        <v>258</v>
      </c>
      <c r="CI10" s="1079"/>
      <c r="CJ10" s="1079"/>
      <c r="CK10" s="1079"/>
      <c r="CL10" s="1080"/>
      <c r="CM10" s="1078">
        <v>1866</v>
      </c>
      <c r="CN10" s="1079"/>
      <c r="CO10" s="1079"/>
      <c r="CP10" s="1079"/>
      <c r="CQ10" s="1080"/>
      <c r="CR10" s="1078">
        <v>1</v>
      </c>
      <c r="CS10" s="1079"/>
      <c r="CT10" s="1079"/>
      <c r="CU10" s="1079"/>
      <c r="CV10" s="1080"/>
      <c r="CW10" s="1078" t="s">
        <v>531</v>
      </c>
      <c r="CX10" s="1079"/>
      <c r="CY10" s="1079"/>
      <c r="CZ10" s="1079"/>
      <c r="DA10" s="1080"/>
      <c r="DB10" s="1078" t="s">
        <v>531</v>
      </c>
      <c r="DC10" s="1079"/>
      <c r="DD10" s="1079"/>
      <c r="DE10" s="1079"/>
      <c r="DF10" s="1080"/>
      <c r="DG10" s="1078" t="s">
        <v>531</v>
      </c>
      <c r="DH10" s="1079"/>
      <c r="DI10" s="1079"/>
      <c r="DJ10" s="1079"/>
      <c r="DK10" s="1080"/>
      <c r="DL10" s="1078" t="s">
        <v>531</v>
      </c>
      <c r="DM10" s="1079"/>
      <c r="DN10" s="1079"/>
      <c r="DO10" s="1079"/>
      <c r="DP10" s="1080"/>
      <c r="DQ10" s="1078" t="s">
        <v>531</v>
      </c>
      <c r="DR10" s="1079"/>
      <c r="DS10" s="1079"/>
      <c r="DT10" s="1079"/>
      <c r="DU10" s="1080"/>
      <c r="DV10" s="1081"/>
      <c r="DW10" s="1082"/>
      <c r="DX10" s="1082"/>
      <c r="DY10" s="1082"/>
      <c r="DZ10" s="1083"/>
      <c r="EA10" s="254"/>
    </row>
    <row r="11" spans="1:131" s="255" customFormat="1" ht="26.25" customHeight="1" x14ac:dyDescent="0.15">
      <c r="A11" s="261">
        <v>5</v>
      </c>
      <c r="B11" s="1126" t="s">
        <v>385</v>
      </c>
      <c r="C11" s="1127"/>
      <c r="D11" s="1127"/>
      <c r="E11" s="1127"/>
      <c r="F11" s="1127"/>
      <c r="G11" s="1127"/>
      <c r="H11" s="1127"/>
      <c r="I11" s="1127"/>
      <c r="J11" s="1127"/>
      <c r="K11" s="1127"/>
      <c r="L11" s="1127"/>
      <c r="M11" s="1127"/>
      <c r="N11" s="1127"/>
      <c r="O11" s="1127"/>
      <c r="P11" s="1128"/>
      <c r="Q11" s="1132">
        <v>1</v>
      </c>
      <c r="R11" s="1133"/>
      <c r="S11" s="1133"/>
      <c r="T11" s="1133"/>
      <c r="U11" s="1133"/>
      <c r="V11" s="1133">
        <v>1</v>
      </c>
      <c r="W11" s="1133"/>
      <c r="X11" s="1133"/>
      <c r="Y11" s="1133"/>
      <c r="Z11" s="1133"/>
      <c r="AA11" s="1133">
        <v>0</v>
      </c>
      <c r="AB11" s="1133"/>
      <c r="AC11" s="1133"/>
      <c r="AD11" s="1133"/>
      <c r="AE11" s="1134"/>
      <c r="AF11" s="1108">
        <v>0</v>
      </c>
      <c r="AG11" s="1109"/>
      <c r="AH11" s="1109"/>
      <c r="AI11" s="1109"/>
      <c r="AJ11" s="1110"/>
      <c r="AK11" s="1175" t="s">
        <v>531</v>
      </c>
      <c r="AL11" s="1176"/>
      <c r="AM11" s="1176"/>
      <c r="AN11" s="1176"/>
      <c r="AO11" s="1176"/>
      <c r="AP11" s="1176" t="s">
        <v>531</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593</v>
      </c>
      <c r="BT11" s="1104"/>
      <c r="BU11" s="1104"/>
      <c r="BV11" s="1104"/>
      <c r="BW11" s="1104"/>
      <c r="BX11" s="1104"/>
      <c r="BY11" s="1104"/>
      <c r="BZ11" s="1104"/>
      <c r="CA11" s="1104"/>
      <c r="CB11" s="1104"/>
      <c r="CC11" s="1104"/>
      <c r="CD11" s="1104"/>
      <c r="CE11" s="1104"/>
      <c r="CF11" s="1104"/>
      <c r="CG11" s="1105"/>
      <c r="CH11" s="1078">
        <v>-8</v>
      </c>
      <c r="CI11" s="1079"/>
      <c r="CJ11" s="1079"/>
      <c r="CK11" s="1079"/>
      <c r="CL11" s="1080"/>
      <c r="CM11" s="1078">
        <v>131</v>
      </c>
      <c r="CN11" s="1079"/>
      <c r="CO11" s="1079"/>
      <c r="CP11" s="1079"/>
      <c r="CQ11" s="1080"/>
      <c r="CR11" s="1078">
        <v>8</v>
      </c>
      <c r="CS11" s="1079"/>
      <c r="CT11" s="1079"/>
      <c r="CU11" s="1079"/>
      <c r="CV11" s="1080"/>
      <c r="CW11" s="1078" t="s">
        <v>531</v>
      </c>
      <c r="CX11" s="1079"/>
      <c r="CY11" s="1079"/>
      <c r="CZ11" s="1079"/>
      <c r="DA11" s="1080"/>
      <c r="DB11" s="1078" t="s">
        <v>531</v>
      </c>
      <c r="DC11" s="1079"/>
      <c r="DD11" s="1079"/>
      <c r="DE11" s="1079"/>
      <c r="DF11" s="1080"/>
      <c r="DG11" s="1078" t="s">
        <v>531</v>
      </c>
      <c r="DH11" s="1079"/>
      <c r="DI11" s="1079"/>
      <c r="DJ11" s="1079"/>
      <c r="DK11" s="1080"/>
      <c r="DL11" s="1078" t="s">
        <v>531</v>
      </c>
      <c r="DM11" s="1079"/>
      <c r="DN11" s="1079"/>
      <c r="DO11" s="1079"/>
      <c r="DP11" s="1080"/>
      <c r="DQ11" s="1078" t="s">
        <v>531</v>
      </c>
      <c r="DR11" s="1079"/>
      <c r="DS11" s="1079"/>
      <c r="DT11" s="1079"/>
      <c r="DU11" s="1080"/>
      <c r="DV11" s="1081"/>
      <c r="DW11" s="1082"/>
      <c r="DX11" s="1082"/>
      <c r="DY11" s="1082"/>
      <c r="DZ11" s="1083"/>
      <c r="EA11" s="254"/>
    </row>
    <row r="12" spans="1:131" s="255" customFormat="1" ht="26.25" customHeight="1" x14ac:dyDescent="0.15">
      <c r="A12" s="261">
        <v>6</v>
      </c>
      <c r="B12" s="1126" t="s">
        <v>386</v>
      </c>
      <c r="C12" s="1127"/>
      <c r="D12" s="1127"/>
      <c r="E12" s="1127"/>
      <c r="F12" s="1127"/>
      <c r="G12" s="1127"/>
      <c r="H12" s="1127"/>
      <c r="I12" s="1127"/>
      <c r="J12" s="1127"/>
      <c r="K12" s="1127"/>
      <c r="L12" s="1127"/>
      <c r="M12" s="1127"/>
      <c r="N12" s="1127"/>
      <c r="O12" s="1127"/>
      <c r="P12" s="1128"/>
      <c r="Q12" s="1132">
        <v>38</v>
      </c>
      <c r="R12" s="1133"/>
      <c r="S12" s="1133"/>
      <c r="T12" s="1133"/>
      <c r="U12" s="1133"/>
      <c r="V12" s="1133">
        <v>36</v>
      </c>
      <c r="W12" s="1133"/>
      <c r="X12" s="1133"/>
      <c r="Y12" s="1133"/>
      <c r="Z12" s="1133"/>
      <c r="AA12" s="1133">
        <v>2</v>
      </c>
      <c r="AB12" s="1133"/>
      <c r="AC12" s="1133"/>
      <c r="AD12" s="1133"/>
      <c r="AE12" s="1134"/>
      <c r="AF12" s="1108">
        <v>2</v>
      </c>
      <c r="AG12" s="1109"/>
      <c r="AH12" s="1109"/>
      <c r="AI12" s="1109"/>
      <c r="AJ12" s="1110"/>
      <c r="AK12" s="1175" t="s">
        <v>531</v>
      </c>
      <c r="AL12" s="1176"/>
      <c r="AM12" s="1176"/>
      <c r="AN12" s="1176"/>
      <c r="AO12" s="1176"/>
      <c r="AP12" s="1176" t="s">
        <v>531</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594</v>
      </c>
      <c r="BT12" s="1104"/>
      <c r="BU12" s="1104"/>
      <c r="BV12" s="1104"/>
      <c r="BW12" s="1104"/>
      <c r="BX12" s="1104"/>
      <c r="BY12" s="1104"/>
      <c r="BZ12" s="1104"/>
      <c r="CA12" s="1104"/>
      <c r="CB12" s="1104"/>
      <c r="CC12" s="1104"/>
      <c r="CD12" s="1104"/>
      <c r="CE12" s="1104"/>
      <c r="CF12" s="1104"/>
      <c r="CG12" s="1105"/>
      <c r="CH12" s="1078">
        <v>-30</v>
      </c>
      <c r="CI12" s="1079"/>
      <c r="CJ12" s="1079"/>
      <c r="CK12" s="1079"/>
      <c r="CL12" s="1080"/>
      <c r="CM12" s="1078">
        <v>309</v>
      </c>
      <c r="CN12" s="1079"/>
      <c r="CO12" s="1079"/>
      <c r="CP12" s="1079"/>
      <c r="CQ12" s="1080"/>
      <c r="CR12" s="1078">
        <v>4</v>
      </c>
      <c r="CS12" s="1079"/>
      <c r="CT12" s="1079"/>
      <c r="CU12" s="1079"/>
      <c r="CV12" s="1080"/>
      <c r="CW12" s="1078">
        <v>49</v>
      </c>
      <c r="CX12" s="1079"/>
      <c r="CY12" s="1079"/>
      <c r="CZ12" s="1079"/>
      <c r="DA12" s="1080"/>
      <c r="DB12" s="1078" t="s">
        <v>531</v>
      </c>
      <c r="DC12" s="1079"/>
      <c r="DD12" s="1079"/>
      <c r="DE12" s="1079"/>
      <c r="DF12" s="1080"/>
      <c r="DG12" s="1078" t="s">
        <v>531</v>
      </c>
      <c r="DH12" s="1079"/>
      <c r="DI12" s="1079"/>
      <c r="DJ12" s="1079"/>
      <c r="DK12" s="1080"/>
      <c r="DL12" s="1078" t="s">
        <v>531</v>
      </c>
      <c r="DM12" s="1079"/>
      <c r="DN12" s="1079"/>
      <c r="DO12" s="1079"/>
      <c r="DP12" s="1080"/>
      <c r="DQ12" s="1078" t="s">
        <v>531</v>
      </c>
      <c r="DR12" s="1079"/>
      <c r="DS12" s="1079"/>
      <c r="DT12" s="1079"/>
      <c r="DU12" s="1080"/>
      <c r="DV12" s="1081"/>
      <c r="DW12" s="1082"/>
      <c r="DX12" s="1082"/>
      <c r="DY12" s="1082"/>
      <c r="DZ12" s="1083"/>
      <c r="EA12" s="254"/>
    </row>
    <row r="13" spans="1:131" s="255" customFormat="1" ht="26.25" customHeight="1" x14ac:dyDescent="0.15">
      <c r="A13" s="261">
        <v>7</v>
      </c>
      <c r="B13" s="1126" t="s">
        <v>387</v>
      </c>
      <c r="C13" s="1127"/>
      <c r="D13" s="1127"/>
      <c r="E13" s="1127"/>
      <c r="F13" s="1127"/>
      <c r="G13" s="1127"/>
      <c r="H13" s="1127"/>
      <c r="I13" s="1127"/>
      <c r="J13" s="1127"/>
      <c r="K13" s="1127"/>
      <c r="L13" s="1127"/>
      <c r="M13" s="1127"/>
      <c r="N13" s="1127"/>
      <c r="O13" s="1127"/>
      <c r="P13" s="1128"/>
      <c r="Q13" s="1132">
        <v>28</v>
      </c>
      <c r="R13" s="1133"/>
      <c r="S13" s="1133"/>
      <c r="T13" s="1133"/>
      <c r="U13" s="1133"/>
      <c r="V13" s="1133">
        <v>12</v>
      </c>
      <c r="W13" s="1133"/>
      <c r="X13" s="1133"/>
      <c r="Y13" s="1133"/>
      <c r="Z13" s="1133"/>
      <c r="AA13" s="1133">
        <v>16</v>
      </c>
      <c r="AB13" s="1133"/>
      <c r="AC13" s="1133"/>
      <c r="AD13" s="1133"/>
      <c r="AE13" s="1134"/>
      <c r="AF13" s="1108">
        <v>16</v>
      </c>
      <c r="AG13" s="1109"/>
      <c r="AH13" s="1109"/>
      <c r="AI13" s="1109"/>
      <c r="AJ13" s="1110"/>
      <c r="AK13" s="1175">
        <v>2</v>
      </c>
      <c r="AL13" s="1176"/>
      <c r="AM13" s="1176"/>
      <c r="AN13" s="1176"/>
      <c r="AO13" s="1176"/>
      <c r="AP13" s="1176" t="s">
        <v>531</v>
      </c>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595</v>
      </c>
      <c r="BT13" s="1104"/>
      <c r="BU13" s="1104"/>
      <c r="BV13" s="1104"/>
      <c r="BW13" s="1104"/>
      <c r="BX13" s="1104"/>
      <c r="BY13" s="1104"/>
      <c r="BZ13" s="1104"/>
      <c r="CA13" s="1104"/>
      <c r="CB13" s="1104"/>
      <c r="CC13" s="1104"/>
      <c r="CD13" s="1104"/>
      <c r="CE13" s="1104"/>
      <c r="CF13" s="1104"/>
      <c r="CG13" s="1105"/>
      <c r="CH13" s="1078">
        <v>0</v>
      </c>
      <c r="CI13" s="1079"/>
      <c r="CJ13" s="1079"/>
      <c r="CK13" s="1079"/>
      <c r="CL13" s="1080"/>
      <c r="CM13" s="1078">
        <v>32</v>
      </c>
      <c r="CN13" s="1079"/>
      <c r="CO13" s="1079"/>
      <c r="CP13" s="1079"/>
      <c r="CQ13" s="1080"/>
      <c r="CR13" s="1078">
        <v>1</v>
      </c>
      <c r="CS13" s="1079"/>
      <c r="CT13" s="1079"/>
      <c r="CU13" s="1079"/>
      <c r="CV13" s="1080"/>
      <c r="CW13" s="1078" t="s">
        <v>531</v>
      </c>
      <c r="CX13" s="1079"/>
      <c r="CY13" s="1079"/>
      <c r="CZ13" s="1079"/>
      <c r="DA13" s="1080"/>
      <c r="DB13" s="1078" t="s">
        <v>531</v>
      </c>
      <c r="DC13" s="1079"/>
      <c r="DD13" s="1079"/>
      <c r="DE13" s="1079"/>
      <c r="DF13" s="1080"/>
      <c r="DG13" s="1078" t="s">
        <v>531</v>
      </c>
      <c r="DH13" s="1079"/>
      <c r="DI13" s="1079"/>
      <c r="DJ13" s="1079"/>
      <c r="DK13" s="1080"/>
      <c r="DL13" s="1078" t="s">
        <v>531</v>
      </c>
      <c r="DM13" s="1079"/>
      <c r="DN13" s="1079"/>
      <c r="DO13" s="1079"/>
      <c r="DP13" s="1080"/>
      <c r="DQ13" s="1078" t="s">
        <v>531</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596</v>
      </c>
      <c r="BT14" s="1104"/>
      <c r="BU14" s="1104"/>
      <c r="BV14" s="1104"/>
      <c r="BW14" s="1104"/>
      <c r="BX14" s="1104"/>
      <c r="BY14" s="1104"/>
      <c r="BZ14" s="1104"/>
      <c r="CA14" s="1104"/>
      <c r="CB14" s="1104"/>
      <c r="CC14" s="1104"/>
      <c r="CD14" s="1104"/>
      <c r="CE14" s="1104"/>
      <c r="CF14" s="1104"/>
      <c r="CG14" s="1105"/>
      <c r="CH14" s="1078">
        <v>-7</v>
      </c>
      <c r="CI14" s="1079"/>
      <c r="CJ14" s="1079"/>
      <c r="CK14" s="1079"/>
      <c r="CL14" s="1080"/>
      <c r="CM14" s="1078">
        <v>126</v>
      </c>
      <c r="CN14" s="1079"/>
      <c r="CO14" s="1079"/>
      <c r="CP14" s="1079"/>
      <c r="CQ14" s="1080"/>
      <c r="CR14" s="1078">
        <v>11</v>
      </c>
      <c r="CS14" s="1079"/>
      <c r="CT14" s="1079"/>
      <c r="CU14" s="1079"/>
      <c r="CV14" s="1080"/>
      <c r="CW14" s="1078">
        <v>45</v>
      </c>
      <c r="CX14" s="1079"/>
      <c r="CY14" s="1079"/>
      <c r="CZ14" s="1079"/>
      <c r="DA14" s="1080"/>
      <c r="DB14" s="1078" t="s">
        <v>531</v>
      </c>
      <c r="DC14" s="1079"/>
      <c r="DD14" s="1079"/>
      <c r="DE14" s="1079"/>
      <c r="DF14" s="1080"/>
      <c r="DG14" s="1078" t="s">
        <v>531</v>
      </c>
      <c r="DH14" s="1079"/>
      <c r="DI14" s="1079"/>
      <c r="DJ14" s="1079"/>
      <c r="DK14" s="1080"/>
      <c r="DL14" s="1078" t="s">
        <v>531</v>
      </c>
      <c r="DM14" s="1079"/>
      <c r="DN14" s="1079"/>
      <c r="DO14" s="1079"/>
      <c r="DP14" s="1080"/>
      <c r="DQ14" s="1078" t="s">
        <v>531</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597</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48</v>
      </c>
      <c r="CN15" s="1079"/>
      <c r="CO15" s="1079"/>
      <c r="CP15" s="1079"/>
      <c r="CQ15" s="1080"/>
      <c r="CR15" s="1078">
        <v>12</v>
      </c>
      <c r="CS15" s="1079"/>
      <c r="CT15" s="1079"/>
      <c r="CU15" s="1079"/>
      <c r="CV15" s="1080"/>
      <c r="CW15" s="1078" t="s">
        <v>531</v>
      </c>
      <c r="CX15" s="1079"/>
      <c r="CY15" s="1079"/>
      <c r="CZ15" s="1079"/>
      <c r="DA15" s="1080"/>
      <c r="DB15" s="1078" t="s">
        <v>531</v>
      </c>
      <c r="DC15" s="1079"/>
      <c r="DD15" s="1079"/>
      <c r="DE15" s="1079"/>
      <c r="DF15" s="1080"/>
      <c r="DG15" s="1078" t="s">
        <v>531</v>
      </c>
      <c r="DH15" s="1079"/>
      <c r="DI15" s="1079"/>
      <c r="DJ15" s="1079"/>
      <c r="DK15" s="1080"/>
      <c r="DL15" s="1078" t="s">
        <v>531</v>
      </c>
      <c r="DM15" s="1079"/>
      <c r="DN15" s="1079"/>
      <c r="DO15" s="1079"/>
      <c r="DP15" s="1080"/>
      <c r="DQ15" s="1078" t="s">
        <v>531</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598</v>
      </c>
      <c r="BT16" s="1104"/>
      <c r="BU16" s="1104"/>
      <c r="BV16" s="1104"/>
      <c r="BW16" s="1104"/>
      <c r="BX16" s="1104"/>
      <c r="BY16" s="1104"/>
      <c r="BZ16" s="1104"/>
      <c r="CA16" s="1104"/>
      <c r="CB16" s="1104"/>
      <c r="CC16" s="1104"/>
      <c r="CD16" s="1104"/>
      <c r="CE16" s="1104"/>
      <c r="CF16" s="1104"/>
      <c r="CG16" s="1105"/>
      <c r="CH16" s="1078">
        <v>0</v>
      </c>
      <c r="CI16" s="1079"/>
      <c r="CJ16" s="1079"/>
      <c r="CK16" s="1079"/>
      <c r="CL16" s="1080"/>
      <c r="CM16" s="1078">
        <v>10</v>
      </c>
      <c r="CN16" s="1079"/>
      <c r="CO16" s="1079"/>
      <c r="CP16" s="1079"/>
      <c r="CQ16" s="1080"/>
      <c r="CR16" s="1078">
        <v>10</v>
      </c>
      <c r="CS16" s="1079"/>
      <c r="CT16" s="1079"/>
      <c r="CU16" s="1079"/>
      <c r="CV16" s="1080"/>
      <c r="CW16" s="1078">
        <v>30</v>
      </c>
      <c r="CX16" s="1079"/>
      <c r="CY16" s="1079"/>
      <c r="CZ16" s="1079"/>
      <c r="DA16" s="1080"/>
      <c r="DB16" s="1078" t="s">
        <v>531</v>
      </c>
      <c r="DC16" s="1079"/>
      <c r="DD16" s="1079"/>
      <c r="DE16" s="1079"/>
      <c r="DF16" s="1080"/>
      <c r="DG16" s="1078" t="s">
        <v>531</v>
      </c>
      <c r="DH16" s="1079"/>
      <c r="DI16" s="1079"/>
      <c r="DJ16" s="1079"/>
      <c r="DK16" s="1080"/>
      <c r="DL16" s="1078" t="s">
        <v>531</v>
      </c>
      <c r="DM16" s="1079"/>
      <c r="DN16" s="1079"/>
      <c r="DO16" s="1079"/>
      <c r="DP16" s="1080"/>
      <c r="DQ16" s="1078" t="s">
        <v>531</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599</v>
      </c>
      <c r="BT17" s="1104"/>
      <c r="BU17" s="1104"/>
      <c r="BV17" s="1104"/>
      <c r="BW17" s="1104"/>
      <c r="BX17" s="1104"/>
      <c r="BY17" s="1104"/>
      <c r="BZ17" s="1104"/>
      <c r="CA17" s="1104"/>
      <c r="CB17" s="1104"/>
      <c r="CC17" s="1104"/>
      <c r="CD17" s="1104"/>
      <c r="CE17" s="1104"/>
      <c r="CF17" s="1104"/>
      <c r="CG17" s="1105"/>
      <c r="CH17" s="1078">
        <v>23</v>
      </c>
      <c r="CI17" s="1079"/>
      <c r="CJ17" s="1079"/>
      <c r="CK17" s="1079"/>
      <c r="CL17" s="1080"/>
      <c r="CM17" s="1078">
        <v>420</v>
      </c>
      <c r="CN17" s="1079"/>
      <c r="CO17" s="1079"/>
      <c r="CP17" s="1079"/>
      <c r="CQ17" s="1080"/>
      <c r="CR17" s="1078">
        <v>160</v>
      </c>
      <c r="CS17" s="1079"/>
      <c r="CT17" s="1079"/>
      <c r="CU17" s="1079"/>
      <c r="CV17" s="1080"/>
      <c r="CW17" s="1078" t="s">
        <v>531</v>
      </c>
      <c r="CX17" s="1079"/>
      <c r="CY17" s="1079"/>
      <c r="CZ17" s="1079"/>
      <c r="DA17" s="1080"/>
      <c r="DB17" s="1078" t="s">
        <v>531</v>
      </c>
      <c r="DC17" s="1079"/>
      <c r="DD17" s="1079"/>
      <c r="DE17" s="1079"/>
      <c r="DF17" s="1080"/>
      <c r="DG17" s="1078" t="s">
        <v>531</v>
      </c>
      <c r="DH17" s="1079"/>
      <c r="DI17" s="1079"/>
      <c r="DJ17" s="1079"/>
      <c r="DK17" s="1080"/>
      <c r="DL17" s="1078" t="s">
        <v>531</v>
      </c>
      <c r="DM17" s="1079"/>
      <c r="DN17" s="1079"/>
      <c r="DO17" s="1079"/>
      <c r="DP17" s="1080"/>
      <c r="DQ17" s="1078" t="s">
        <v>531</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t="s">
        <v>608</v>
      </c>
      <c r="BS18" s="1103" t="s">
        <v>600</v>
      </c>
      <c r="BT18" s="1104"/>
      <c r="BU18" s="1104"/>
      <c r="BV18" s="1104"/>
      <c r="BW18" s="1104"/>
      <c r="BX18" s="1104"/>
      <c r="BY18" s="1104"/>
      <c r="BZ18" s="1104"/>
      <c r="CA18" s="1104"/>
      <c r="CB18" s="1104"/>
      <c r="CC18" s="1104"/>
      <c r="CD18" s="1104"/>
      <c r="CE18" s="1104"/>
      <c r="CF18" s="1104"/>
      <c r="CG18" s="1105"/>
      <c r="CH18" s="1078">
        <v>0</v>
      </c>
      <c r="CI18" s="1079"/>
      <c r="CJ18" s="1079"/>
      <c r="CK18" s="1079"/>
      <c r="CL18" s="1080"/>
      <c r="CM18" s="1078">
        <v>82</v>
      </c>
      <c r="CN18" s="1079"/>
      <c r="CO18" s="1079"/>
      <c r="CP18" s="1079"/>
      <c r="CQ18" s="1080"/>
      <c r="CR18" s="1078">
        <v>5</v>
      </c>
      <c r="CS18" s="1079"/>
      <c r="CT18" s="1079"/>
      <c r="CU18" s="1079"/>
      <c r="CV18" s="1080"/>
      <c r="CW18" s="1078" t="s">
        <v>531</v>
      </c>
      <c r="CX18" s="1079"/>
      <c r="CY18" s="1079"/>
      <c r="CZ18" s="1079"/>
      <c r="DA18" s="1080"/>
      <c r="DB18" s="1078">
        <v>1752</v>
      </c>
      <c r="DC18" s="1079"/>
      <c r="DD18" s="1079"/>
      <c r="DE18" s="1079"/>
      <c r="DF18" s="1080"/>
      <c r="DG18" s="1078" t="s">
        <v>531</v>
      </c>
      <c r="DH18" s="1079"/>
      <c r="DI18" s="1079"/>
      <c r="DJ18" s="1079"/>
      <c r="DK18" s="1080"/>
      <c r="DL18" s="1078">
        <v>1343</v>
      </c>
      <c r="DM18" s="1079"/>
      <c r="DN18" s="1079"/>
      <c r="DO18" s="1079"/>
      <c r="DP18" s="1080"/>
      <c r="DQ18" s="1078">
        <v>1689</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601</v>
      </c>
      <c r="BT19" s="1104"/>
      <c r="BU19" s="1104"/>
      <c r="BV19" s="1104"/>
      <c r="BW19" s="1104"/>
      <c r="BX19" s="1104"/>
      <c r="BY19" s="1104"/>
      <c r="BZ19" s="1104"/>
      <c r="CA19" s="1104"/>
      <c r="CB19" s="1104"/>
      <c r="CC19" s="1104"/>
      <c r="CD19" s="1104"/>
      <c r="CE19" s="1104"/>
      <c r="CF19" s="1104"/>
      <c r="CG19" s="1105"/>
      <c r="CH19" s="1078">
        <v>2</v>
      </c>
      <c r="CI19" s="1079"/>
      <c r="CJ19" s="1079"/>
      <c r="CK19" s="1079"/>
      <c r="CL19" s="1080"/>
      <c r="CM19" s="1078">
        <v>8</v>
      </c>
      <c r="CN19" s="1079"/>
      <c r="CO19" s="1079"/>
      <c r="CP19" s="1079"/>
      <c r="CQ19" s="1080"/>
      <c r="CR19" s="1078">
        <v>1</v>
      </c>
      <c r="CS19" s="1079"/>
      <c r="CT19" s="1079"/>
      <c r="CU19" s="1079"/>
      <c r="CV19" s="1080"/>
      <c r="CW19" s="1078">
        <v>2</v>
      </c>
      <c r="CX19" s="1079"/>
      <c r="CY19" s="1079"/>
      <c r="CZ19" s="1079"/>
      <c r="DA19" s="1080"/>
      <c r="DB19" s="1078" t="s">
        <v>531</v>
      </c>
      <c r="DC19" s="1079"/>
      <c r="DD19" s="1079"/>
      <c r="DE19" s="1079"/>
      <c r="DF19" s="1080"/>
      <c r="DG19" s="1078" t="s">
        <v>531</v>
      </c>
      <c r="DH19" s="1079"/>
      <c r="DI19" s="1079"/>
      <c r="DJ19" s="1079"/>
      <c r="DK19" s="1080"/>
      <c r="DL19" s="1078" t="s">
        <v>531</v>
      </c>
      <c r="DM19" s="1079"/>
      <c r="DN19" s="1079"/>
      <c r="DO19" s="1079"/>
      <c r="DP19" s="1080"/>
      <c r="DQ19" s="1078" t="s">
        <v>531</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t="s">
        <v>602</v>
      </c>
      <c r="BT20" s="1104"/>
      <c r="BU20" s="1104"/>
      <c r="BV20" s="1104"/>
      <c r="BW20" s="1104"/>
      <c r="BX20" s="1104"/>
      <c r="BY20" s="1104"/>
      <c r="BZ20" s="1104"/>
      <c r="CA20" s="1104"/>
      <c r="CB20" s="1104"/>
      <c r="CC20" s="1104"/>
      <c r="CD20" s="1104"/>
      <c r="CE20" s="1104"/>
      <c r="CF20" s="1104"/>
      <c r="CG20" s="1105"/>
      <c r="CH20" s="1078">
        <v>-1</v>
      </c>
      <c r="CI20" s="1079"/>
      <c r="CJ20" s="1079"/>
      <c r="CK20" s="1079"/>
      <c r="CL20" s="1080"/>
      <c r="CM20" s="1078">
        <v>14</v>
      </c>
      <c r="CN20" s="1079"/>
      <c r="CO20" s="1079"/>
      <c r="CP20" s="1079"/>
      <c r="CQ20" s="1080"/>
      <c r="CR20" s="1078">
        <v>2</v>
      </c>
      <c r="CS20" s="1079"/>
      <c r="CT20" s="1079"/>
      <c r="CU20" s="1079"/>
      <c r="CV20" s="1080"/>
      <c r="CW20" s="1078" t="s">
        <v>531</v>
      </c>
      <c r="CX20" s="1079"/>
      <c r="CY20" s="1079"/>
      <c r="CZ20" s="1079"/>
      <c r="DA20" s="1080"/>
      <c r="DB20" s="1078" t="s">
        <v>531</v>
      </c>
      <c r="DC20" s="1079"/>
      <c r="DD20" s="1079"/>
      <c r="DE20" s="1079"/>
      <c r="DF20" s="1080"/>
      <c r="DG20" s="1078" t="s">
        <v>531</v>
      </c>
      <c r="DH20" s="1079"/>
      <c r="DI20" s="1079"/>
      <c r="DJ20" s="1079"/>
      <c r="DK20" s="1080"/>
      <c r="DL20" s="1078" t="s">
        <v>531</v>
      </c>
      <c r="DM20" s="1079"/>
      <c r="DN20" s="1079"/>
      <c r="DO20" s="1079"/>
      <c r="DP20" s="1080"/>
      <c r="DQ20" s="1078" t="s">
        <v>531</v>
      </c>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t="s">
        <v>603</v>
      </c>
      <c r="BT21" s="1104"/>
      <c r="BU21" s="1104"/>
      <c r="BV21" s="1104"/>
      <c r="BW21" s="1104"/>
      <c r="BX21" s="1104"/>
      <c r="BY21" s="1104"/>
      <c r="BZ21" s="1104"/>
      <c r="CA21" s="1104"/>
      <c r="CB21" s="1104"/>
      <c r="CC21" s="1104"/>
      <c r="CD21" s="1104"/>
      <c r="CE21" s="1104"/>
      <c r="CF21" s="1104"/>
      <c r="CG21" s="1105"/>
      <c r="CH21" s="1078">
        <v>-5</v>
      </c>
      <c r="CI21" s="1079"/>
      <c r="CJ21" s="1079"/>
      <c r="CK21" s="1079"/>
      <c r="CL21" s="1080"/>
      <c r="CM21" s="1078">
        <v>31</v>
      </c>
      <c r="CN21" s="1079"/>
      <c r="CO21" s="1079"/>
      <c r="CP21" s="1079"/>
      <c r="CQ21" s="1080"/>
      <c r="CR21" s="1078">
        <v>17</v>
      </c>
      <c r="CS21" s="1079"/>
      <c r="CT21" s="1079"/>
      <c r="CU21" s="1079"/>
      <c r="CV21" s="1080"/>
      <c r="CW21" s="1078">
        <v>2</v>
      </c>
      <c r="CX21" s="1079"/>
      <c r="CY21" s="1079"/>
      <c r="CZ21" s="1079"/>
      <c r="DA21" s="1080"/>
      <c r="DB21" s="1078" t="s">
        <v>531</v>
      </c>
      <c r="DC21" s="1079"/>
      <c r="DD21" s="1079"/>
      <c r="DE21" s="1079"/>
      <c r="DF21" s="1080"/>
      <c r="DG21" s="1078" t="s">
        <v>531</v>
      </c>
      <c r="DH21" s="1079"/>
      <c r="DI21" s="1079"/>
      <c r="DJ21" s="1079"/>
      <c r="DK21" s="1080"/>
      <c r="DL21" s="1078" t="s">
        <v>531</v>
      </c>
      <c r="DM21" s="1079"/>
      <c r="DN21" s="1079"/>
      <c r="DO21" s="1079"/>
      <c r="DP21" s="1080"/>
      <c r="DQ21" s="1078" t="s">
        <v>531</v>
      </c>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t="s">
        <v>604</v>
      </c>
      <c r="BT22" s="1104"/>
      <c r="BU22" s="1104"/>
      <c r="BV22" s="1104"/>
      <c r="BW22" s="1104"/>
      <c r="BX22" s="1104"/>
      <c r="BY22" s="1104"/>
      <c r="BZ22" s="1104"/>
      <c r="CA22" s="1104"/>
      <c r="CB22" s="1104"/>
      <c r="CC22" s="1104"/>
      <c r="CD22" s="1104"/>
      <c r="CE22" s="1104"/>
      <c r="CF22" s="1104"/>
      <c r="CG22" s="1105"/>
      <c r="CH22" s="1078">
        <v>-3</v>
      </c>
      <c r="CI22" s="1079"/>
      <c r="CJ22" s="1079"/>
      <c r="CK22" s="1079"/>
      <c r="CL22" s="1080"/>
      <c r="CM22" s="1078">
        <v>-2</v>
      </c>
      <c r="CN22" s="1079"/>
      <c r="CO22" s="1079"/>
      <c r="CP22" s="1079"/>
      <c r="CQ22" s="1080"/>
      <c r="CR22" s="1078">
        <v>2</v>
      </c>
      <c r="CS22" s="1079"/>
      <c r="CT22" s="1079"/>
      <c r="CU22" s="1079"/>
      <c r="CV22" s="1080"/>
      <c r="CW22" s="1078" t="s">
        <v>531</v>
      </c>
      <c r="CX22" s="1079"/>
      <c r="CY22" s="1079"/>
      <c r="CZ22" s="1079"/>
      <c r="DA22" s="1080"/>
      <c r="DB22" s="1078" t="s">
        <v>531</v>
      </c>
      <c r="DC22" s="1079"/>
      <c r="DD22" s="1079"/>
      <c r="DE22" s="1079"/>
      <c r="DF22" s="1080"/>
      <c r="DG22" s="1078" t="s">
        <v>531</v>
      </c>
      <c r="DH22" s="1079"/>
      <c r="DI22" s="1079"/>
      <c r="DJ22" s="1079"/>
      <c r="DK22" s="1080"/>
      <c r="DL22" s="1078" t="s">
        <v>531</v>
      </c>
      <c r="DM22" s="1079"/>
      <c r="DN22" s="1079"/>
      <c r="DO22" s="1079"/>
      <c r="DP22" s="1080"/>
      <c r="DQ22" s="1078" t="s">
        <v>531</v>
      </c>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101132</v>
      </c>
      <c r="R23" s="1158"/>
      <c r="S23" s="1158"/>
      <c r="T23" s="1158"/>
      <c r="U23" s="1158"/>
      <c r="V23" s="1158">
        <v>98570</v>
      </c>
      <c r="W23" s="1158"/>
      <c r="X23" s="1158"/>
      <c r="Y23" s="1158"/>
      <c r="Z23" s="1158"/>
      <c r="AA23" s="1158">
        <v>2562</v>
      </c>
      <c r="AB23" s="1158"/>
      <c r="AC23" s="1158"/>
      <c r="AD23" s="1158"/>
      <c r="AE23" s="1159"/>
      <c r="AF23" s="1160">
        <v>2214</v>
      </c>
      <c r="AG23" s="1158"/>
      <c r="AH23" s="1158"/>
      <c r="AI23" s="1158"/>
      <c r="AJ23" s="1161"/>
      <c r="AK23" s="1162"/>
      <c r="AL23" s="1163"/>
      <c r="AM23" s="1163"/>
      <c r="AN23" s="1163"/>
      <c r="AO23" s="1163"/>
      <c r="AP23" s="1158">
        <v>104981</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t="s">
        <v>605</v>
      </c>
      <c r="BT23" s="1104"/>
      <c r="BU23" s="1104"/>
      <c r="BV23" s="1104"/>
      <c r="BW23" s="1104"/>
      <c r="BX23" s="1104"/>
      <c r="BY23" s="1104"/>
      <c r="BZ23" s="1104"/>
      <c r="CA23" s="1104"/>
      <c r="CB23" s="1104"/>
      <c r="CC23" s="1104"/>
      <c r="CD23" s="1104"/>
      <c r="CE23" s="1104"/>
      <c r="CF23" s="1104"/>
      <c r="CG23" s="1105"/>
      <c r="CH23" s="1078">
        <v>-6</v>
      </c>
      <c r="CI23" s="1079"/>
      <c r="CJ23" s="1079"/>
      <c r="CK23" s="1079"/>
      <c r="CL23" s="1080"/>
      <c r="CM23" s="1078">
        <v>43</v>
      </c>
      <c r="CN23" s="1079"/>
      <c r="CO23" s="1079"/>
      <c r="CP23" s="1079"/>
      <c r="CQ23" s="1080"/>
      <c r="CR23" s="1078">
        <v>20</v>
      </c>
      <c r="CS23" s="1079"/>
      <c r="CT23" s="1079"/>
      <c r="CU23" s="1079"/>
      <c r="CV23" s="1080"/>
      <c r="CW23" s="1078">
        <v>12</v>
      </c>
      <c r="CX23" s="1079"/>
      <c r="CY23" s="1079"/>
      <c r="CZ23" s="1079"/>
      <c r="DA23" s="1080"/>
      <c r="DB23" s="1078" t="s">
        <v>531</v>
      </c>
      <c r="DC23" s="1079"/>
      <c r="DD23" s="1079"/>
      <c r="DE23" s="1079"/>
      <c r="DF23" s="1080"/>
      <c r="DG23" s="1078" t="s">
        <v>531</v>
      </c>
      <c r="DH23" s="1079"/>
      <c r="DI23" s="1079"/>
      <c r="DJ23" s="1079"/>
      <c r="DK23" s="1080"/>
      <c r="DL23" s="1078" t="s">
        <v>531</v>
      </c>
      <c r="DM23" s="1079"/>
      <c r="DN23" s="1079"/>
      <c r="DO23" s="1079"/>
      <c r="DP23" s="1080"/>
      <c r="DQ23" s="1078" t="s">
        <v>531</v>
      </c>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t="s">
        <v>606</v>
      </c>
      <c r="BT24" s="1104"/>
      <c r="BU24" s="1104"/>
      <c r="BV24" s="1104"/>
      <c r="BW24" s="1104"/>
      <c r="BX24" s="1104"/>
      <c r="BY24" s="1104"/>
      <c r="BZ24" s="1104"/>
      <c r="CA24" s="1104"/>
      <c r="CB24" s="1104"/>
      <c r="CC24" s="1104"/>
      <c r="CD24" s="1104"/>
      <c r="CE24" s="1104"/>
      <c r="CF24" s="1104"/>
      <c r="CG24" s="1105"/>
      <c r="CH24" s="1078">
        <v>-14</v>
      </c>
      <c r="CI24" s="1079"/>
      <c r="CJ24" s="1079"/>
      <c r="CK24" s="1079"/>
      <c r="CL24" s="1080"/>
      <c r="CM24" s="1078">
        <v>-31</v>
      </c>
      <c r="CN24" s="1079"/>
      <c r="CO24" s="1079"/>
      <c r="CP24" s="1079"/>
      <c r="CQ24" s="1080"/>
      <c r="CR24" s="1078">
        <v>18</v>
      </c>
      <c r="CS24" s="1079"/>
      <c r="CT24" s="1079"/>
      <c r="CU24" s="1079"/>
      <c r="CV24" s="1080"/>
      <c r="CW24" s="1078">
        <v>0</v>
      </c>
      <c r="CX24" s="1079"/>
      <c r="CY24" s="1079"/>
      <c r="CZ24" s="1079"/>
      <c r="DA24" s="1080"/>
      <c r="DB24" s="1078" t="s">
        <v>531</v>
      </c>
      <c r="DC24" s="1079"/>
      <c r="DD24" s="1079"/>
      <c r="DE24" s="1079"/>
      <c r="DF24" s="1080"/>
      <c r="DG24" s="1078" t="s">
        <v>531</v>
      </c>
      <c r="DH24" s="1079"/>
      <c r="DI24" s="1079"/>
      <c r="DJ24" s="1079"/>
      <c r="DK24" s="1080"/>
      <c r="DL24" s="1078" t="s">
        <v>531</v>
      </c>
      <c r="DM24" s="1079"/>
      <c r="DN24" s="1079"/>
      <c r="DO24" s="1079"/>
      <c r="DP24" s="1080"/>
      <c r="DQ24" s="1078" t="s">
        <v>531</v>
      </c>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t="s">
        <v>608</v>
      </c>
      <c r="BS25" s="1103" t="s">
        <v>607</v>
      </c>
      <c r="BT25" s="1104"/>
      <c r="BU25" s="1104"/>
      <c r="BV25" s="1104"/>
      <c r="BW25" s="1104"/>
      <c r="BX25" s="1104"/>
      <c r="BY25" s="1104"/>
      <c r="BZ25" s="1104"/>
      <c r="CA25" s="1104"/>
      <c r="CB25" s="1104"/>
      <c r="CC25" s="1104"/>
      <c r="CD25" s="1104"/>
      <c r="CE25" s="1104"/>
      <c r="CF25" s="1104"/>
      <c r="CG25" s="1105"/>
      <c r="CH25" s="1078">
        <v>-203</v>
      </c>
      <c r="CI25" s="1079"/>
      <c r="CJ25" s="1079"/>
      <c r="CK25" s="1079"/>
      <c r="CL25" s="1080"/>
      <c r="CM25" s="1078">
        <v>610</v>
      </c>
      <c r="CN25" s="1079"/>
      <c r="CO25" s="1079"/>
      <c r="CP25" s="1079"/>
      <c r="CQ25" s="1080"/>
      <c r="CR25" s="1078">
        <v>1</v>
      </c>
      <c r="CS25" s="1079"/>
      <c r="CT25" s="1079"/>
      <c r="CU25" s="1079"/>
      <c r="CV25" s="1080"/>
      <c r="CW25" s="1078" t="s">
        <v>531</v>
      </c>
      <c r="CX25" s="1079"/>
      <c r="CY25" s="1079"/>
      <c r="CZ25" s="1079"/>
      <c r="DA25" s="1080"/>
      <c r="DB25" s="1078">
        <v>276</v>
      </c>
      <c r="DC25" s="1079"/>
      <c r="DD25" s="1079"/>
      <c r="DE25" s="1079"/>
      <c r="DF25" s="1080"/>
      <c r="DG25" s="1078" t="s">
        <v>531</v>
      </c>
      <c r="DH25" s="1079"/>
      <c r="DI25" s="1079"/>
      <c r="DJ25" s="1079"/>
      <c r="DK25" s="1080"/>
      <c r="DL25" s="1078" t="s">
        <v>531</v>
      </c>
      <c r="DM25" s="1079"/>
      <c r="DN25" s="1079"/>
      <c r="DO25" s="1079"/>
      <c r="DP25" s="1080"/>
      <c r="DQ25" s="1078">
        <v>248</v>
      </c>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18707</v>
      </c>
      <c r="R28" s="1143"/>
      <c r="S28" s="1143"/>
      <c r="T28" s="1143"/>
      <c r="U28" s="1143"/>
      <c r="V28" s="1143">
        <v>18173</v>
      </c>
      <c r="W28" s="1143"/>
      <c r="X28" s="1143"/>
      <c r="Y28" s="1143"/>
      <c r="Z28" s="1143"/>
      <c r="AA28" s="1143">
        <v>534</v>
      </c>
      <c r="AB28" s="1143"/>
      <c r="AC28" s="1143"/>
      <c r="AD28" s="1143"/>
      <c r="AE28" s="1144"/>
      <c r="AF28" s="1145">
        <v>534</v>
      </c>
      <c r="AG28" s="1143"/>
      <c r="AH28" s="1143"/>
      <c r="AI28" s="1143"/>
      <c r="AJ28" s="1146"/>
      <c r="AK28" s="1147">
        <v>1727</v>
      </c>
      <c r="AL28" s="1135"/>
      <c r="AM28" s="1135"/>
      <c r="AN28" s="1135"/>
      <c r="AO28" s="1135"/>
      <c r="AP28" s="1135">
        <v>13</v>
      </c>
      <c r="AQ28" s="1135"/>
      <c r="AR28" s="1135"/>
      <c r="AS28" s="1135"/>
      <c r="AT28" s="1135"/>
      <c r="AU28" s="1135">
        <v>2</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82</v>
      </c>
      <c r="R29" s="1133"/>
      <c r="S29" s="1133"/>
      <c r="T29" s="1133"/>
      <c r="U29" s="1133"/>
      <c r="V29" s="1133">
        <v>82</v>
      </c>
      <c r="W29" s="1133"/>
      <c r="X29" s="1133"/>
      <c r="Y29" s="1133"/>
      <c r="Z29" s="1133"/>
      <c r="AA29" s="1133">
        <v>0</v>
      </c>
      <c r="AB29" s="1133"/>
      <c r="AC29" s="1133"/>
      <c r="AD29" s="1133"/>
      <c r="AE29" s="1134"/>
      <c r="AF29" s="1108">
        <v>0</v>
      </c>
      <c r="AG29" s="1109"/>
      <c r="AH29" s="1109"/>
      <c r="AI29" s="1109"/>
      <c r="AJ29" s="1110"/>
      <c r="AK29" s="1069">
        <v>45</v>
      </c>
      <c r="AL29" s="1060"/>
      <c r="AM29" s="1060"/>
      <c r="AN29" s="1060"/>
      <c r="AO29" s="1060"/>
      <c r="AP29" s="1060">
        <v>233</v>
      </c>
      <c r="AQ29" s="1060"/>
      <c r="AR29" s="1060"/>
      <c r="AS29" s="1060"/>
      <c r="AT29" s="1060"/>
      <c r="AU29" s="1060">
        <v>69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19273</v>
      </c>
      <c r="R30" s="1133"/>
      <c r="S30" s="1133"/>
      <c r="T30" s="1133"/>
      <c r="U30" s="1133"/>
      <c r="V30" s="1133">
        <v>18741</v>
      </c>
      <c r="W30" s="1133"/>
      <c r="X30" s="1133"/>
      <c r="Y30" s="1133"/>
      <c r="Z30" s="1133"/>
      <c r="AA30" s="1133">
        <v>532</v>
      </c>
      <c r="AB30" s="1133"/>
      <c r="AC30" s="1133"/>
      <c r="AD30" s="1133"/>
      <c r="AE30" s="1134"/>
      <c r="AF30" s="1108">
        <v>532</v>
      </c>
      <c r="AG30" s="1109"/>
      <c r="AH30" s="1109"/>
      <c r="AI30" s="1109"/>
      <c r="AJ30" s="1110"/>
      <c r="AK30" s="1069">
        <v>2537</v>
      </c>
      <c r="AL30" s="1060"/>
      <c r="AM30" s="1060"/>
      <c r="AN30" s="1060"/>
      <c r="AO30" s="1060"/>
      <c r="AP30" s="1070" t="s">
        <v>531</v>
      </c>
      <c r="AQ30" s="1068"/>
      <c r="AR30" s="1068"/>
      <c r="AS30" s="1068"/>
      <c r="AT30" s="1069"/>
      <c r="AU30" s="1060" t="s">
        <v>531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139</v>
      </c>
      <c r="R31" s="1133"/>
      <c r="S31" s="1133"/>
      <c r="T31" s="1133"/>
      <c r="U31" s="1133"/>
      <c r="V31" s="1133">
        <v>139</v>
      </c>
      <c r="W31" s="1133"/>
      <c r="X31" s="1133"/>
      <c r="Y31" s="1133"/>
      <c r="Z31" s="1133"/>
      <c r="AA31" s="1133">
        <v>0</v>
      </c>
      <c r="AB31" s="1133"/>
      <c r="AC31" s="1133"/>
      <c r="AD31" s="1133"/>
      <c r="AE31" s="1134"/>
      <c r="AF31" s="1108">
        <v>0</v>
      </c>
      <c r="AG31" s="1109"/>
      <c r="AH31" s="1109"/>
      <c r="AI31" s="1109"/>
      <c r="AJ31" s="1110"/>
      <c r="AK31" s="1069">
        <v>137</v>
      </c>
      <c r="AL31" s="1060"/>
      <c r="AM31" s="1060"/>
      <c r="AN31" s="1060"/>
      <c r="AO31" s="1060"/>
      <c r="AP31" s="1070" t="s">
        <v>531</v>
      </c>
      <c r="AQ31" s="1068"/>
      <c r="AR31" s="1068"/>
      <c r="AS31" s="1068"/>
      <c r="AT31" s="1069"/>
      <c r="AU31" s="1060" t="s">
        <v>531</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2034</v>
      </c>
      <c r="R32" s="1133"/>
      <c r="S32" s="1133"/>
      <c r="T32" s="1133"/>
      <c r="U32" s="1133"/>
      <c r="V32" s="1133">
        <v>2030</v>
      </c>
      <c r="W32" s="1133"/>
      <c r="X32" s="1133"/>
      <c r="Y32" s="1133"/>
      <c r="Z32" s="1133"/>
      <c r="AA32" s="1133">
        <v>4</v>
      </c>
      <c r="AB32" s="1133"/>
      <c r="AC32" s="1133"/>
      <c r="AD32" s="1133"/>
      <c r="AE32" s="1134"/>
      <c r="AF32" s="1108">
        <v>4</v>
      </c>
      <c r="AG32" s="1109"/>
      <c r="AH32" s="1109"/>
      <c r="AI32" s="1109"/>
      <c r="AJ32" s="1110"/>
      <c r="AK32" s="1069">
        <v>519</v>
      </c>
      <c r="AL32" s="1060"/>
      <c r="AM32" s="1060"/>
      <c r="AN32" s="1060"/>
      <c r="AO32" s="1060"/>
      <c r="AP32" s="1070" t="s">
        <v>531</v>
      </c>
      <c r="AQ32" s="1068"/>
      <c r="AR32" s="1068"/>
      <c r="AS32" s="1068"/>
      <c r="AT32" s="1069"/>
      <c r="AU32" s="1060" t="s">
        <v>531</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4752</v>
      </c>
      <c r="R33" s="1133"/>
      <c r="S33" s="1133"/>
      <c r="T33" s="1133"/>
      <c r="U33" s="1133"/>
      <c r="V33" s="1133">
        <v>4427</v>
      </c>
      <c r="W33" s="1133"/>
      <c r="X33" s="1133"/>
      <c r="Y33" s="1133"/>
      <c r="Z33" s="1133"/>
      <c r="AA33" s="1133">
        <v>325</v>
      </c>
      <c r="AB33" s="1133"/>
      <c r="AC33" s="1133"/>
      <c r="AD33" s="1133"/>
      <c r="AE33" s="1134"/>
      <c r="AF33" s="1108">
        <v>2145</v>
      </c>
      <c r="AG33" s="1109"/>
      <c r="AH33" s="1109"/>
      <c r="AI33" s="1109"/>
      <c r="AJ33" s="1110"/>
      <c r="AK33" s="1069">
        <v>991</v>
      </c>
      <c r="AL33" s="1060"/>
      <c r="AM33" s="1060"/>
      <c r="AN33" s="1060"/>
      <c r="AO33" s="1060"/>
      <c r="AP33" s="1060">
        <v>21244</v>
      </c>
      <c r="AQ33" s="1060"/>
      <c r="AR33" s="1060"/>
      <c r="AS33" s="1060"/>
      <c r="AT33" s="1060"/>
      <c r="AU33" s="1060">
        <v>5099</v>
      </c>
      <c r="AV33" s="1060"/>
      <c r="AW33" s="1060"/>
      <c r="AX33" s="1060"/>
      <c r="AY33" s="1060"/>
      <c r="AZ33" s="1131" t="s">
        <v>531</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2</v>
      </c>
      <c r="R34" s="1133"/>
      <c r="S34" s="1133"/>
      <c r="T34" s="1133"/>
      <c r="U34" s="1133"/>
      <c r="V34" s="1133">
        <v>5</v>
      </c>
      <c r="W34" s="1133"/>
      <c r="X34" s="1133"/>
      <c r="Y34" s="1133"/>
      <c r="Z34" s="1133"/>
      <c r="AA34" s="1133">
        <v>-3</v>
      </c>
      <c r="AB34" s="1133"/>
      <c r="AC34" s="1133"/>
      <c r="AD34" s="1133"/>
      <c r="AE34" s="1134"/>
      <c r="AF34" s="1108">
        <v>8</v>
      </c>
      <c r="AG34" s="1109"/>
      <c r="AH34" s="1109"/>
      <c r="AI34" s="1109"/>
      <c r="AJ34" s="1110"/>
      <c r="AK34" s="1069" t="s">
        <v>531</v>
      </c>
      <c r="AL34" s="1060"/>
      <c r="AM34" s="1060"/>
      <c r="AN34" s="1060"/>
      <c r="AO34" s="1060"/>
      <c r="AP34" s="1060" t="s">
        <v>531</v>
      </c>
      <c r="AQ34" s="1060"/>
      <c r="AR34" s="1060"/>
      <c r="AS34" s="1060"/>
      <c r="AT34" s="1060"/>
      <c r="AU34" s="1060" t="s">
        <v>531</v>
      </c>
      <c r="AV34" s="1060"/>
      <c r="AW34" s="1060"/>
      <c r="AX34" s="1060"/>
      <c r="AY34" s="1060"/>
      <c r="AZ34" s="1131" t="s">
        <v>531</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7412</v>
      </c>
      <c r="R35" s="1133"/>
      <c r="S35" s="1133"/>
      <c r="T35" s="1133"/>
      <c r="U35" s="1133"/>
      <c r="V35" s="1133">
        <v>8107</v>
      </c>
      <c r="W35" s="1133"/>
      <c r="X35" s="1133"/>
      <c r="Y35" s="1133"/>
      <c r="Z35" s="1133"/>
      <c r="AA35" s="1133">
        <v>-695</v>
      </c>
      <c r="AB35" s="1133"/>
      <c r="AC35" s="1133"/>
      <c r="AD35" s="1133"/>
      <c r="AE35" s="1134"/>
      <c r="AF35" s="1108">
        <v>2307</v>
      </c>
      <c r="AG35" s="1109"/>
      <c r="AH35" s="1109"/>
      <c r="AI35" s="1109"/>
      <c r="AJ35" s="1110"/>
      <c r="AK35" s="1069">
        <v>1298</v>
      </c>
      <c r="AL35" s="1060"/>
      <c r="AM35" s="1060"/>
      <c r="AN35" s="1060"/>
      <c r="AO35" s="1060"/>
      <c r="AP35" s="1060">
        <v>5172</v>
      </c>
      <c r="AQ35" s="1060"/>
      <c r="AR35" s="1060"/>
      <c r="AS35" s="1060"/>
      <c r="AT35" s="1060"/>
      <c r="AU35" s="1060">
        <v>3235</v>
      </c>
      <c r="AV35" s="1060"/>
      <c r="AW35" s="1060"/>
      <c r="AX35" s="1060"/>
      <c r="AY35" s="1060"/>
      <c r="AZ35" s="1131" t="s">
        <v>531</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9717</v>
      </c>
      <c r="R36" s="1133"/>
      <c r="S36" s="1133"/>
      <c r="T36" s="1133"/>
      <c r="U36" s="1133"/>
      <c r="V36" s="1133">
        <v>8747</v>
      </c>
      <c r="W36" s="1133"/>
      <c r="X36" s="1133"/>
      <c r="Y36" s="1133"/>
      <c r="Z36" s="1133"/>
      <c r="AA36" s="1133">
        <v>970</v>
      </c>
      <c r="AB36" s="1133"/>
      <c r="AC36" s="1133"/>
      <c r="AD36" s="1133"/>
      <c r="AE36" s="1134"/>
      <c r="AF36" s="1108">
        <v>2679</v>
      </c>
      <c r="AG36" s="1109"/>
      <c r="AH36" s="1109"/>
      <c r="AI36" s="1109"/>
      <c r="AJ36" s="1110"/>
      <c r="AK36" s="1069">
        <v>4535</v>
      </c>
      <c r="AL36" s="1060"/>
      <c r="AM36" s="1060"/>
      <c r="AN36" s="1060"/>
      <c r="AO36" s="1060"/>
      <c r="AP36" s="1060">
        <v>63181</v>
      </c>
      <c r="AQ36" s="1060"/>
      <c r="AR36" s="1060"/>
      <c r="AS36" s="1060"/>
      <c r="AT36" s="1060"/>
      <c r="AU36" s="1060">
        <v>40183</v>
      </c>
      <c r="AV36" s="1060"/>
      <c r="AW36" s="1060"/>
      <c r="AX36" s="1060"/>
      <c r="AY36" s="1060"/>
      <c r="AZ36" s="1131" t="s">
        <v>531</v>
      </c>
      <c r="BA36" s="1131"/>
      <c r="BB36" s="1131"/>
      <c r="BC36" s="1131"/>
      <c r="BD36" s="1131"/>
      <c r="BE36" s="1121" t="s">
        <v>407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411</v>
      </c>
      <c r="C37" s="1127"/>
      <c r="D37" s="1127"/>
      <c r="E37" s="1127"/>
      <c r="F37" s="1127"/>
      <c r="G37" s="1127"/>
      <c r="H37" s="1127"/>
      <c r="I37" s="1127"/>
      <c r="J37" s="1127"/>
      <c r="K37" s="1127"/>
      <c r="L37" s="1127"/>
      <c r="M37" s="1127"/>
      <c r="N37" s="1127"/>
      <c r="O37" s="1127"/>
      <c r="P37" s="1128"/>
      <c r="Q37" s="1132">
        <v>30</v>
      </c>
      <c r="R37" s="1133"/>
      <c r="S37" s="1133"/>
      <c r="T37" s="1133"/>
      <c r="U37" s="1133"/>
      <c r="V37" s="1133">
        <v>29</v>
      </c>
      <c r="W37" s="1133"/>
      <c r="X37" s="1133"/>
      <c r="Y37" s="1133"/>
      <c r="Z37" s="1133"/>
      <c r="AA37" s="1133">
        <v>1</v>
      </c>
      <c r="AB37" s="1133"/>
      <c r="AC37" s="1133"/>
      <c r="AD37" s="1133"/>
      <c r="AE37" s="1134"/>
      <c r="AF37" s="1108">
        <v>1</v>
      </c>
      <c r="AG37" s="1109"/>
      <c r="AH37" s="1109"/>
      <c r="AI37" s="1109"/>
      <c r="AJ37" s="1110"/>
      <c r="AK37" s="1069" t="s">
        <v>531</v>
      </c>
      <c r="AL37" s="1060"/>
      <c r="AM37" s="1060"/>
      <c r="AN37" s="1060"/>
      <c r="AO37" s="1060"/>
      <c r="AP37" s="1060">
        <v>256</v>
      </c>
      <c r="AQ37" s="1060"/>
      <c r="AR37" s="1060"/>
      <c r="AS37" s="1060"/>
      <c r="AT37" s="1060"/>
      <c r="AU37" s="1060" t="s">
        <v>531</v>
      </c>
      <c r="AV37" s="1060"/>
      <c r="AW37" s="1060"/>
      <c r="AX37" s="1060"/>
      <c r="AY37" s="1060"/>
      <c r="AZ37" s="1131" t="s">
        <v>531</v>
      </c>
      <c r="BA37" s="1131"/>
      <c r="BB37" s="1131"/>
      <c r="BC37" s="1131"/>
      <c r="BD37" s="1131"/>
      <c r="BE37" s="1121" t="s">
        <v>412</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413</v>
      </c>
      <c r="C38" s="1127"/>
      <c r="D38" s="1127"/>
      <c r="E38" s="1127"/>
      <c r="F38" s="1127"/>
      <c r="G38" s="1127"/>
      <c r="H38" s="1127"/>
      <c r="I38" s="1127"/>
      <c r="J38" s="1127"/>
      <c r="K38" s="1127"/>
      <c r="L38" s="1127"/>
      <c r="M38" s="1127"/>
      <c r="N38" s="1127"/>
      <c r="O38" s="1127"/>
      <c r="P38" s="1128"/>
      <c r="Q38" s="1132">
        <v>40</v>
      </c>
      <c r="R38" s="1133"/>
      <c r="S38" s="1133"/>
      <c r="T38" s="1133"/>
      <c r="U38" s="1133"/>
      <c r="V38" s="1133">
        <v>33</v>
      </c>
      <c r="W38" s="1133"/>
      <c r="X38" s="1133"/>
      <c r="Y38" s="1133"/>
      <c r="Z38" s="1133"/>
      <c r="AA38" s="1133">
        <v>7</v>
      </c>
      <c r="AB38" s="1133"/>
      <c r="AC38" s="1133"/>
      <c r="AD38" s="1133"/>
      <c r="AE38" s="1134"/>
      <c r="AF38" s="1108">
        <v>7</v>
      </c>
      <c r="AG38" s="1109"/>
      <c r="AH38" s="1109"/>
      <c r="AI38" s="1109"/>
      <c r="AJ38" s="1110"/>
      <c r="AK38" s="1069" t="s">
        <v>531</v>
      </c>
      <c r="AL38" s="1060"/>
      <c r="AM38" s="1060"/>
      <c r="AN38" s="1060"/>
      <c r="AO38" s="1060"/>
      <c r="AP38" s="1060">
        <v>48</v>
      </c>
      <c r="AQ38" s="1060"/>
      <c r="AR38" s="1060"/>
      <c r="AS38" s="1060"/>
      <c r="AT38" s="1060"/>
      <c r="AU38" s="1060" t="s">
        <v>531</v>
      </c>
      <c r="AV38" s="1060"/>
      <c r="AW38" s="1060"/>
      <c r="AX38" s="1060"/>
      <c r="AY38" s="1060"/>
      <c r="AZ38" s="1131" t="s">
        <v>531</v>
      </c>
      <c r="BA38" s="1131"/>
      <c r="BB38" s="1131"/>
      <c r="BC38" s="1131"/>
      <c r="BD38" s="1131"/>
      <c r="BE38" s="1121" t="s">
        <v>412</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414</v>
      </c>
      <c r="C39" s="1127"/>
      <c r="D39" s="1127"/>
      <c r="E39" s="1127"/>
      <c r="F39" s="1127"/>
      <c r="G39" s="1127"/>
      <c r="H39" s="1127"/>
      <c r="I39" s="1127"/>
      <c r="J39" s="1127"/>
      <c r="K39" s="1127"/>
      <c r="L39" s="1127"/>
      <c r="M39" s="1127"/>
      <c r="N39" s="1127"/>
      <c r="O39" s="1127"/>
      <c r="P39" s="1128"/>
      <c r="Q39" s="1132">
        <v>13</v>
      </c>
      <c r="R39" s="1133"/>
      <c r="S39" s="1133"/>
      <c r="T39" s="1133"/>
      <c r="U39" s="1133"/>
      <c r="V39" s="1133">
        <v>13</v>
      </c>
      <c r="W39" s="1133"/>
      <c r="X39" s="1133"/>
      <c r="Y39" s="1133"/>
      <c r="Z39" s="1133"/>
      <c r="AA39" s="1133">
        <v>0</v>
      </c>
      <c r="AB39" s="1133"/>
      <c r="AC39" s="1133"/>
      <c r="AD39" s="1133"/>
      <c r="AE39" s="1134"/>
      <c r="AF39" s="1108">
        <v>0</v>
      </c>
      <c r="AG39" s="1109"/>
      <c r="AH39" s="1109"/>
      <c r="AI39" s="1109"/>
      <c r="AJ39" s="1110"/>
      <c r="AK39" s="1069">
        <v>12</v>
      </c>
      <c r="AL39" s="1060"/>
      <c r="AM39" s="1060"/>
      <c r="AN39" s="1060"/>
      <c r="AO39" s="1060"/>
      <c r="AP39" s="1060" t="s">
        <v>531</v>
      </c>
      <c r="AQ39" s="1060"/>
      <c r="AR39" s="1060"/>
      <c r="AS39" s="1060"/>
      <c r="AT39" s="1060"/>
      <c r="AU39" s="1060" t="s">
        <v>531</v>
      </c>
      <c r="AV39" s="1060"/>
      <c r="AW39" s="1060"/>
      <c r="AX39" s="1060"/>
      <c r="AY39" s="1060"/>
      <c r="AZ39" s="1131" t="s">
        <v>531</v>
      </c>
      <c r="BA39" s="1131"/>
      <c r="BB39" s="1131"/>
      <c r="BC39" s="1131"/>
      <c r="BD39" s="1131"/>
      <c r="BE39" s="1121" t="s">
        <v>412</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415</v>
      </c>
      <c r="C40" s="1127"/>
      <c r="D40" s="1127"/>
      <c r="E40" s="1127"/>
      <c r="F40" s="1127"/>
      <c r="G40" s="1127"/>
      <c r="H40" s="1127"/>
      <c r="I40" s="1127"/>
      <c r="J40" s="1127"/>
      <c r="K40" s="1127"/>
      <c r="L40" s="1127"/>
      <c r="M40" s="1127"/>
      <c r="N40" s="1127"/>
      <c r="O40" s="1127"/>
      <c r="P40" s="1128"/>
      <c r="Q40" s="1132">
        <v>54</v>
      </c>
      <c r="R40" s="1133"/>
      <c r="S40" s="1133"/>
      <c r="T40" s="1133"/>
      <c r="U40" s="1133"/>
      <c r="V40" s="1133">
        <v>51</v>
      </c>
      <c r="W40" s="1133"/>
      <c r="X40" s="1133"/>
      <c r="Y40" s="1133"/>
      <c r="Z40" s="1133"/>
      <c r="AA40" s="1133">
        <v>3</v>
      </c>
      <c r="AB40" s="1133"/>
      <c r="AC40" s="1133"/>
      <c r="AD40" s="1133"/>
      <c r="AE40" s="1134"/>
      <c r="AF40" s="1108">
        <v>3</v>
      </c>
      <c r="AG40" s="1109"/>
      <c r="AH40" s="1109"/>
      <c r="AI40" s="1109"/>
      <c r="AJ40" s="1110"/>
      <c r="AK40" s="1069" t="s">
        <v>531</v>
      </c>
      <c r="AL40" s="1060"/>
      <c r="AM40" s="1060"/>
      <c r="AN40" s="1060"/>
      <c r="AO40" s="1060"/>
      <c r="AP40" s="1060" t="s">
        <v>531</v>
      </c>
      <c r="AQ40" s="1060"/>
      <c r="AR40" s="1060"/>
      <c r="AS40" s="1060"/>
      <c r="AT40" s="1060"/>
      <c r="AU40" s="1060" t="s">
        <v>531</v>
      </c>
      <c r="AV40" s="1060"/>
      <c r="AW40" s="1060"/>
      <c r="AX40" s="1060"/>
      <c r="AY40" s="1060"/>
      <c r="AZ40" s="1131" t="s">
        <v>531</v>
      </c>
      <c r="BA40" s="1131"/>
      <c r="BB40" s="1131"/>
      <c r="BC40" s="1131"/>
      <c r="BD40" s="1131"/>
      <c r="BE40" s="1121" t="s">
        <v>412</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8221</v>
      </c>
      <c r="AG63" s="1048"/>
      <c r="AH63" s="1048"/>
      <c r="AI63" s="1048"/>
      <c r="AJ63" s="1119"/>
      <c r="AK63" s="1120"/>
      <c r="AL63" s="1052"/>
      <c r="AM63" s="1052"/>
      <c r="AN63" s="1052"/>
      <c r="AO63" s="1052"/>
      <c r="AP63" s="1048">
        <v>90147</v>
      </c>
      <c r="AQ63" s="1048"/>
      <c r="AR63" s="1048"/>
      <c r="AS63" s="1048"/>
      <c r="AT63" s="1048"/>
      <c r="AU63" s="1048">
        <v>48588</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421</v>
      </c>
      <c r="W66" s="1091"/>
      <c r="X66" s="1091"/>
      <c r="Y66" s="1091"/>
      <c r="Z66" s="1092"/>
      <c r="AA66" s="1090" t="s">
        <v>395</v>
      </c>
      <c r="AB66" s="1091"/>
      <c r="AC66" s="1091"/>
      <c r="AD66" s="1091"/>
      <c r="AE66" s="1092"/>
      <c r="AF66" s="1096" t="s">
        <v>422</v>
      </c>
      <c r="AG66" s="1097"/>
      <c r="AH66" s="1097"/>
      <c r="AI66" s="1097"/>
      <c r="AJ66" s="1098"/>
      <c r="AK66" s="1090" t="s">
        <v>423</v>
      </c>
      <c r="AL66" s="1085"/>
      <c r="AM66" s="1085"/>
      <c r="AN66" s="1085"/>
      <c r="AO66" s="1086"/>
      <c r="AP66" s="1090" t="s">
        <v>424</v>
      </c>
      <c r="AQ66" s="1091"/>
      <c r="AR66" s="1091"/>
      <c r="AS66" s="1091"/>
      <c r="AT66" s="1092"/>
      <c r="AU66" s="1090" t="s">
        <v>425</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5235</v>
      </c>
      <c r="R68" s="1071"/>
      <c r="S68" s="1071"/>
      <c r="T68" s="1071"/>
      <c r="U68" s="1071"/>
      <c r="V68" s="1071">
        <v>5174</v>
      </c>
      <c r="W68" s="1071"/>
      <c r="X68" s="1071"/>
      <c r="Y68" s="1071"/>
      <c r="Z68" s="1071"/>
      <c r="AA68" s="1071">
        <v>62</v>
      </c>
      <c r="AB68" s="1071"/>
      <c r="AC68" s="1071"/>
      <c r="AD68" s="1071"/>
      <c r="AE68" s="1071"/>
      <c r="AF68" s="1071">
        <v>62</v>
      </c>
      <c r="AG68" s="1071"/>
      <c r="AH68" s="1071"/>
      <c r="AI68" s="1071"/>
      <c r="AJ68" s="1071"/>
      <c r="AK68" s="1071">
        <v>136</v>
      </c>
      <c r="AL68" s="1071"/>
      <c r="AM68" s="1071"/>
      <c r="AN68" s="1071"/>
      <c r="AO68" s="1071"/>
      <c r="AP68" s="1071">
        <v>2369</v>
      </c>
      <c r="AQ68" s="1071"/>
      <c r="AR68" s="1071"/>
      <c r="AS68" s="1071"/>
      <c r="AT68" s="1071"/>
      <c r="AU68" s="1071">
        <v>1986</v>
      </c>
      <c r="AV68" s="1071"/>
      <c r="AW68" s="1071"/>
      <c r="AX68" s="1071"/>
      <c r="AY68" s="1071"/>
      <c r="AZ68" s="1072" t="s">
        <v>586</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3</v>
      </c>
      <c r="R69" s="1060"/>
      <c r="S69" s="1060"/>
      <c r="T69" s="1060"/>
      <c r="U69" s="1060"/>
      <c r="V69" s="1060">
        <v>3</v>
      </c>
      <c r="W69" s="1060"/>
      <c r="X69" s="1060"/>
      <c r="Y69" s="1060"/>
      <c r="Z69" s="1060"/>
      <c r="AA69" s="1060">
        <v>0</v>
      </c>
      <c r="AB69" s="1060"/>
      <c r="AC69" s="1060"/>
      <c r="AD69" s="1060"/>
      <c r="AE69" s="1060"/>
      <c r="AF69" s="1060">
        <v>0</v>
      </c>
      <c r="AG69" s="1060"/>
      <c r="AH69" s="1060"/>
      <c r="AI69" s="1060"/>
      <c r="AJ69" s="1060"/>
      <c r="AK69" s="1060">
        <v>0</v>
      </c>
      <c r="AL69" s="1060"/>
      <c r="AM69" s="1060"/>
      <c r="AN69" s="1060"/>
      <c r="AO69" s="1060"/>
      <c r="AP69" s="1060" t="s">
        <v>531</v>
      </c>
      <c r="AQ69" s="1060"/>
      <c r="AR69" s="1060"/>
      <c r="AS69" s="1060"/>
      <c r="AT69" s="1060"/>
      <c r="AU69" s="1060" t="s">
        <v>531</v>
      </c>
      <c r="AV69" s="1060"/>
      <c r="AW69" s="1060"/>
      <c r="AX69" s="1060"/>
      <c r="AY69" s="1060"/>
      <c r="AZ69" s="1061" t="s">
        <v>587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478</v>
      </c>
      <c r="R70" s="1060"/>
      <c r="S70" s="1060"/>
      <c r="T70" s="1060"/>
      <c r="U70" s="1060"/>
      <c r="V70" s="1060">
        <v>474</v>
      </c>
      <c r="W70" s="1060"/>
      <c r="X70" s="1060"/>
      <c r="Y70" s="1060"/>
      <c r="Z70" s="1060"/>
      <c r="AA70" s="1060">
        <v>5</v>
      </c>
      <c r="AB70" s="1060"/>
      <c r="AC70" s="1060"/>
      <c r="AD70" s="1060"/>
      <c r="AE70" s="1060"/>
      <c r="AF70" s="1060">
        <v>2</v>
      </c>
      <c r="AG70" s="1060"/>
      <c r="AH70" s="1060"/>
      <c r="AI70" s="1060"/>
      <c r="AJ70" s="1060"/>
      <c r="AK70" s="1060">
        <v>74</v>
      </c>
      <c r="AL70" s="1060"/>
      <c r="AM70" s="1060"/>
      <c r="AN70" s="1060"/>
      <c r="AO70" s="1060"/>
      <c r="AP70" s="1060" t="s">
        <v>531</v>
      </c>
      <c r="AQ70" s="1060"/>
      <c r="AR70" s="1060"/>
      <c r="AS70" s="1060"/>
      <c r="AT70" s="1060"/>
      <c r="AU70" s="1060" t="s">
        <v>531</v>
      </c>
      <c r="AV70" s="1060"/>
      <c r="AW70" s="1060"/>
      <c r="AX70" s="1060"/>
      <c r="AY70" s="1060"/>
      <c r="AZ70" s="1061" t="s">
        <v>566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82604</v>
      </c>
      <c r="R71" s="1060"/>
      <c r="S71" s="1060"/>
      <c r="T71" s="1060"/>
      <c r="U71" s="1060"/>
      <c r="V71" s="1060">
        <v>80670</v>
      </c>
      <c r="W71" s="1060"/>
      <c r="X71" s="1060"/>
      <c r="Y71" s="1060"/>
      <c r="Z71" s="1060"/>
      <c r="AA71" s="1060">
        <v>1934</v>
      </c>
      <c r="AB71" s="1060"/>
      <c r="AC71" s="1060"/>
      <c r="AD71" s="1060"/>
      <c r="AE71" s="1060"/>
      <c r="AF71" s="1060">
        <v>1934</v>
      </c>
      <c r="AG71" s="1060"/>
      <c r="AH71" s="1060"/>
      <c r="AI71" s="1060"/>
      <c r="AJ71" s="1060"/>
      <c r="AK71" s="1060">
        <v>1037</v>
      </c>
      <c r="AL71" s="1060"/>
      <c r="AM71" s="1060"/>
      <c r="AN71" s="1060"/>
      <c r="AO71" s="1060"/>
      <c r="AP71" s="1060" t="s">
        <v>531</v>
      </c>
      <c r="AQ71" s="1060"/>
      <c r="AR71" s="1060"/>
      <c r="AS71" s="1060"/>
      <c r="AT71" s="1060"/>
      <c r="AU71" s="1060" t="s">
        <v>531</v>
      </c>
      <c r="AV71" s="1060"/>
      <c r="AW71" s="1060"/>
      <c r="AX71" s="1060"/>
      <c r="AY71" s="1060"/>
      <c r="AZ71" s="1061" t="s">
        <v>588</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t="s">
        <v>531</v>
      </c>
      <c r="AG88" s="1048"/>
      <c r="AH88" s="1048"/>
      <c r="AI88" s="1048"/>
      <c r="AJ88" s="1048"/>
      <c r="AK88" s="1052"/>
      <c r="AL88" s="1052"/>
      <c r="AM88" s="1052"/>
      <c r="AN88" s="1052"/>
      <c r="AO88" s="1052"/>
      <c r="AP88" s="1048" t="s">
        <v>531</v>
      </c>
      <c r="AQ88" s="1048"/>
      <c r="AR88" s="1048"/>
      <c r="AS88" s="1048"/>
      <c r="AT88" s="1048"/>
      <c r="AU88" s="1048" t="s">
        <v>531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303</v>
      </c>
      <c r="AG109" s="983"/>
      <c r="AH109" s="983"/>
      <c r="AI109" s="983"/>
      <c r="AJ109" s="984"/>
      <c r="AK109" s="985" t="s">
        <v>302</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303</v>
      </c>
      <c r="BW109" s="983"/>
      <c r="BX109" s="983"/>
      <c r="BY109" s="983"/>
      <c r="BZ109" s="984"/>
      <c r="CA109" s="985" t="s">
        <v>302</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303</v>
      </c>
      <c r="DM109" s="983"/>
      <c r="DN109" s="983"/>
      <c r="DO109" s="983"/>
      <c r="DP109" s="984"/>
      <c r="DQ109" s="985" t="s">
        <v>302</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10028169</v>
      </c>
      <c r="AB110" s="976"/>
      <c r="AC110" s="976"/>
      <c r="AD110" s="976"/>
      <c r="AE110" s="977"/>
      <c r="AF110" s="978">
        <v>9997000</v>
      </c>
      <c r="AG110" s="976"/>
      <c r="AH110" s="976"/>
      <c r="AI110" s="976"/>
      <c r="AJ110" s="977"/>
      <c r="AK110" s="978">
        <v>9711668</v>
      </c>
      <c r="AL110" s="976"/>
      <c r="AM110" s="976"/>
      <c r="AN110" s="976"/>
      <c r="AO110" s="977"/>
      <c r="AP110" s="979">
        <v>23.4</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96778778</v>
      </c>
      <c r="BR110" s="923"/>
      <c r="BS110" s="923"/>
      <c r="BT110" s="923"/>
      <c r="BU110" s="923"/>
      <c r="BV110" s="923">
        <v>101278427</v>
      </c>
      <c r="BW110" s="923"/>
      <c r="BX110" s="923"/>
      <c r="BY110" s="923"/>
      <c r="BZ110" s="923"/>
      <c r="CA110" s="923">
        <v>104981447</v>
      </c>
      <c r="CB110" s="923"/>
      <c r="CC110" s="923"/>
      <c r="CD110" s="923"/>
      <c r="CE110" s="923"/>
      <c r="CF110" s="947">
        <v>252.4</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418</v>
      </c>
      <c r="DH110" s="923"/>
      <c r="DI110" s="923"/>
      <c r="DJ110" s="923"/>
      <c r="DK110" s="923"/>
      <c r="DL110" s="923" t="s">
        <v>130</v>
      </c>
      <c r="DM110" s="923"/>
      <c r="DN110" s="923"/>
      <c r="DO110" s="923"/>
      <c r="DP110" s="923"/>
      <c r="DQ110" s="923" t="s">
        <v>418</v>
      </c>
      <c r="DR110" s="923"/>
      <c r="DS110" s="923"/>
      <c r="DT110" s="923"/>
      <c r="DU110" s="923"/>
      <c r="DV110" s="924" t="s">
        <v>130</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130</v>
      </c>
      <c r="AG111" s="1004"/>
      <c r="AH111" s="1004"/>
      <c r="AI111" s="1004"/>
      <c r="AJ111" s="1005"/>
      <c r="AK111" s="1006" t="s">
        <v>443</v>
      </c>
      <c r="AL111" s="1004"/>
      <c r="AM111" s="1004"/>
      <c r="AN111" s="1004"/>
      <c r="AO111" s="1005"/>
      <c r="AP111" s="1007" t="s">
        <v>130</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773581</v>
      </c>
      <c r="BR111" s="895"/>
      <c r="BS111" s="895"/>
      <c r="BT111" s="895"/>
      <c r="BU111" s="895"/>
      <c r="BV111" s="895">
        <v>719010</v>
      </c>
      <c r="BW111" s="895"/>
      <c r="BX111" s="895"/>
      <c r="BY111" s="895"/>
      <c r="BZ111" s="895"/>
      <c r="CA111" s="895">
        <v>662394</v>
      </c>
      <c r="CB111" s="895"/>
      <c r="CC111" s="895"/>
      <c r="CD111" s="895"/>
      <c r="CE111" s="895"/>
      <c r="CF111" s="956">
        <v>1.6</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443</v>
      </c>
      <c r="DM111" s="895"/>
      <c r="DN111" s="895"/>
      <c r="DO111" s="895"/>
      <c r="DP111" s="895"/>
      <c r="DQ111" s="895" t="s">
        <v>130</v>
      </c>
      <c r="DR111" s="895"/>
      <c r="DS111" s="895"/>
      <c r="DT111" s="895"/>
      <c r="DU111" s="895"/>
      <c r="DV111" s="872" t="s">
        <v>443</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443</v>
      </c>
      <c r="AB112" s="858"/>
      <c r="AC112" s="858"/>
      <c r="AD112" s="858"/>
      <c r="AE112" s="859"/>
      <c r="AF112" s="860" t="s">
        <v>448</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54205135</v>
      </c>
      <c r="BR112" s="895"/>
      <c r="BS112" s="895"/>
      <c r="BT112" s="895"/>
      <c r="BU112" s="895"/>
      <c r="BV112" s="895">
        <v>51132734</v>
      </c>
      <c r="BW112" s="895"/>
      <c r="BX112" s="895"/>
      <c r="BY112" s="895"/>
      <c r="BZ112" s="895"/>
      <c r="CA112" s="895">
        <v>48587737</v>
      </c>
      <c r="CB112" s="895"/>
      <c r="CC112" s="895"/>
      <c r="CD112" s="895"/>
      <c r="CE112" s="895"/>
      <c r="CF112" s="956">
        <v>116.8</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448</v>
      </c>
      <c r="DH112" s="895"/>
      <c r="DI112" s="895"/>
      <c r="DJ112" s="895"/>
      <c r="DK112" s="895"/>
      <c r="DL112" s="895" t="s">
        <v>130</v>
      </c>
      <c r="DM112" s="895"/>
      <c r="DN112" s="895"/>
      <c r="DO112" s="895"/>
      <c r="DP112" s="895"/>
      <c r="DQ112" s="895" t="s">
        <v>448</v>
      </c>
      <c r="DR112" s="895"/>
      <c r="DS112" s="895"/>
      <c r="DT112" s="895"/>
      <c r="DU112" s="895"/>
      <c r="DV112" s="872" t="s">
        <v>443</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4494413</v>
      </c>
      <c r="AB113" s="1004"/>
      <c r="AC113" s="1004"/>
      <c r="AD113" s="1004"/>
      <c r="AE113" s="1005"/>
      <c r="AF113" s="1006">
        <v>4527730</v>
      </c>
      <c r="AG113" s="1004"/>
      <c r="AH113" s="1004"/>
      <c r="AI113" s="1004"/>
      <c r="AJ113" s="1005"/>
      <c r="AK113" s="1006">
        <v>4611733</v>
      </c>
      <c r="AL113" s="1004"/>
      <c r="AM113" s="1004"/>
      <c r="AN113" s="1004"/>
      <c r="AO113" s="1005"/>
      <c r="AP113" s="1007">
        <v>11.1</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1948092</v>
      </c>
      <c r="BR113" s="895"/>
      <c r="BS113" s="895"/>
      <c r="BT113" s="895"/>
      <c r="BU113" s="895"/>
      <c r="BV113" s="895">
        <v>1890996</v>
      </c>
      <c r="BW113" s="895"/>
      <c r="BX113" s="895"/>
      <c r="BY113" s="895"/>
      <c r="BZ113" s="895"/>
      <c r="CA113" s="895">
        <v>1986196</v>
      </c>
      <c r="CB113" s="895"/>
      <c r="CC113" s="895"/>
      <c r="CD113" s="895"/>
      <c r="CE113" s="895"/>
      <c r="CF113" s="956">
        <v>4.8</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51622</v>
      </c>
      <c r="DH113" s="858"/>
      <c r="DI113" s="858"/>
      <c r="DJ113" s="858"/>
      <c r="DK113" s="859"/>
      <c r="DL113" s="860">
        <v>41896</v>
      </c>
      <c r="DM113" s="858"/>
      <c r="DN113" s="858"/>
      <c r="DO113" s="858"/>
      <c r="DP113" s="859"/>
      <c r="DQ113" s="860">
        <v>32210</v>
      </c>
      <c r="DR113" s="858"/>
      <c r="DS113" s="858"/>
      <c r="DT113" s="858"/>
      <c r="DU113" s="859"/>
      <c r="DV113" s="905">
        <v>0.1</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327886</v>
      </c>
      <c r="AB114" s="858"/>
      <c r="AC114" s="858"/>
      <c r="AD114" s="858"/>
      <c r="AE114" s="859"/>
      <c r="AF114" s="860">
        <v>328565</v>
      </c>
      <c r="AG114" s="858"/>
      <c r="AH114" s="858"/>
      <c r="AI114" s="858"/>
      <c r="AJ114" s="859"/>
      <c r="AK114" s="860">
        <v>342515</v>
      </c>
      <c r="AL114" s="858"/>
      <c r="AM114" s="858"/>
      <c r="AN114" s="858"/>
      <c r="AO114" s="859"/>
      <c r="AP114" s="905">
        <v>0.8</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9995269</v>
      </c>
      <c r="BR114" s="895"/>
      <c r="BS114" s="895"/>
      <c r="BT114" s="895"/>
      <c r="BU114" s="895"/>
      <c r="BV114" s="895">
        <v>9931385</v>
      </c>
      <c r="BW114" s="895"/>
      <c r="BX114" s="895"/>
      <c r="BY114" s="895"/>
      <c r="BZ114" s="895"/>
      <c r="CA114" s="895">
        <v>9290341</v>
      </c>
      <c r="CB114" s="895"/>
      <c r="CC114" s="895"/>
      <c r="CD114" s="895"/>
      <c r="CE114" s="895"/>
      <c r="CF114" s="956">
        <v>22.3</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448</v>
      </c>
      <c r="DH114" s="858"/>
      <c r="DI114" s="858"/>
      <c r="DJ114" s="858"/>
      <c r="DK114" s="859"/>
      <c r="DL114" s="860" t="s">
        <v>130</v>
      </c>
      <c r="DM114" s="858"/>
      <c r="DN114" s="858"/>
      <c r="DO114" s="858"/>
      <c r="DP114" s="859"/>
      <c r="DQ114" s="860" t="s">
        <v>443</v>
      </c>
      <c r="DR114" s="858"/>
      <c r="DS114" s="858"/>
      <c r="DT114" s="858"/>
      <c r="DU114" s="859"/>
      <c r="DV114" s="905" t="s">
        <v>130</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72733</v>
      </c>
      <c r="AB115" s="1004"/>
      <c r="AC115" s="1004"/>
      <c r="AD115" s="1004"/>
      <c r="AE115" s="1005"/>
      <c r="AF115" s="1006">
        <v>55726</v>
      </c>
      <c r="AG115" s="1004"/>
      <c r="AH115" s="1004"/>
      <c r="AI115" s="1004"/>
      <c r="AJ115" s="1005"/>
      <c r="AK115" s="1006">
        <v>33833</v>
      </c>
      <c r="AL115" s="1004"/>
      <c r="AM115" s="1004"/>
      <c r="AN115" s="1004"/>
      <c r="AO115" s="1005"/>
      <c r="AP115" s="1007">
        <v>0.1</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v>2220438</v>
      </c>
      <c r="BR115" s="895"/>
      <c r="BS115" s="895"/>
      <c r="BT115" s="895"/>
      <c r="BU115" s="895"/>
      <c r="BV115" s="895">
        <v>1915227</v>
      </c>
      <c r="BW115" s="895"/>
      <c r="BX115" s="895"/>
      <c r="BY115" s="895"/>
      <c r="BZ115" s="895"/>
      <c r="CA115" s="895">
        <v>1937726</v>
      </c>
      <c r="CB115" s="895"/>
      <c r="CC115" s="895"/>
      <c r="CD115" s="895"/>
      <c r="CE115" s="895"/>
      <c r="CF115" s="956">
        <v>4.7</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424417</v>
      </c>
      <c r="DH115" s="858"/>
      <c r="DI115" s="858"/>
      <c r="DJ115" s="858"/>
      <c r="DK115" s="859"/>
      <c r="DL115" s="860">
        <v>419107</v>
      </c>
      <c r="DM115" s="858"/>
      <c r="DN115" s="858"/>
      <c r="DO115" s="858"/>
      <c r="DP115" s="859"/>
      <c r="DQ115" s="860">
        <v>393442</v>
      </c>
      <c r="DR115" s="858"/>
      <c r="DS115" s="858"/>
      <c r="DT115" s="858"/>
      <c r="DU115" s="859"/>
      <c r="DV115" s="905">
        <v>0.9</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296</v>
      </c>
      <c r="AB116" s="858"/>
      <c r="AC116" s="858"/>
      <c r="AD116" s="858"/>
      <c r="AE116" s="859"/>
      <c r="AF116" s="860">
        <v>99</v>
      </c>
      <c r="AG116" s="858"/>
      <c r="AH116" s="858"/>
      <c r="AI116" s="858"/>
      <c r="AJ116" s="859"/>
      <c r="AK116" s="860" t="s">
        <v>130</v>
      </c>
      <c r="AL116" s="858"/>
      <c r="AM116" s="858"/>
      <c r="AN116" s="858"/>
      <c r="AO116" s="859"/>
      <c r="AP116" s="905" t="s">
        <v>448</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443</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84730</v>
      </c>
      <c r="DH116" s="858"/>
      <c r="DI116" s="858"/>
      <c r="DJ116" s="858"/>
      <c r="DK116" s="859"/>
      <c r="DL116" s="860">
        <v>60300</v>
      </c>
      <c r="DM116" s="858"/>
      <c r="DN116" s="858"/>
      <c r="DO116" s="858"/>
      <c r="DP116" s="859"/>
      <c r="DQ116" s="860">
        <v>48860</v>
      </c>
      <c r="DR116" s="858"/>
      <c r="DS116" s="858"/>
      <c r="DT116" s="858"/>
      <c r="DU116" s="859"/>
      <c r="DV116" s="905">
        <v>0.1</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14923497</v>
      </c>
      <c r="AB117" s="990"/>
      <c r="AC117" s="990"/>
      <c r="AD117" s="990"/>
      <c r="AE117" s="991"/>
      <c r="AF117" s="992">
        <v>14909120</v>
      </c>
      <c r="AG117" s="990"/>
      <c r="AH117" s="990"/>
      <c r="AI117" s="990"/>
      <c r="AJ117" s="991"/>
      <c r="AK117" s="992">
        <v>14699749</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448</v>
      </c>
      <c r="BW117" s="895"/>
      <c r="BX117" s="895"/>
      <c r="BY117" s="895"/>
      <c r="BZ117" s="895"/>
      <c r="CA117" s="895" t="s">
        <v>448</v>
      </c>
      <c r="CB117" s="895"/>
      <c r="CC117" s="895"/>
      <c r="CD117" s="895"/>
      <c r="CE117" s="895"/>
      <c r="CF117" s="956" t="s">
        <v>448</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130</v>
      </c>
      <c r="DM117" s="858"/>
      <c r="DN117" s="858"/>
      <c r="DO117" s="858"/>
      <c r="DP117" s="859"/>
      <c r="DQ117" s="860" t="s">
        <v>448</v>
      </c>
      <c r="DR117" s="858"/>
      <c r="DS117" s="858"/>
      <c r="DT117" s="858"/>
      <c r="DU117" s="859"/>
      <c r="DV117" s="905" t="s">
        <v>130</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303</v>
      </c>
      <c r="AG118" s="983"/>
      <c r="AH118" s="983"/>
      <c r="AI118" s="983"/>
      <c r="AJ118" s="984"/>
      <c r="AK118" s="985" t="s">
        <v>302</v>
      </c>
      <c r="AL118" s="983"/>
      <c r="AM118" s="983"/>
      <c r="AN118" s="983"/>
      <c r="AO118" s="984"/>
      <c r="AP118" s="986" t="s">
        <v>436</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448</v>
      </c>
      <c r="BW118" s="926"/>
      <c r="BX118" s="926"/>
      <c r="BY118" s="926"/>
      <c r="BZ118" s="926"/>
      <c r="CA118" s="926" t="s">
        <v>448</v>
      </c>
      <c r="CB118" s="926"/>
      <c r="CC118" s="926"/>
      <c r="CD118" s="926"/>
      <c r="CE118" s="926"/>
      <c r="CF118" s="956" t="s">
        <v>130</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448</v>
      </c>
      <c r="DH118" s="858"/>
      <c r="DI118" s="858"/>
      <c r="DJ118" s="858"/>
      <c r="DK118" s="859"/>
      <c r="DL118" s="860" t="s">
        <v>448</v>
      </c>
      <c r="DM118" s="858"/>
      <c r="DN118" s="858"/>
      <c r="DO118" s="858"/>
      <c r="DP118" s="859"/>
      <c r="DQ118" s="860" t="s">
        <v>448</v>
      </c>
      <c r="DR118" s="858"/>
      <c r="DS118" s="858"/>
      <c r="DT118" s="858"/>
      <c r="DU118" s="859"/>
      <c r="DV118" s="905" t="s">
        <v>130</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468</v>
      </c>
      <c r="BP119" s="959"/>
      <c r="BQ119" s="963">
        <v>165921293</v>
      </c>
      <c r="BR119" s="926"/>
      <c r="BS119" s="926"/>
      <c r="BT119" s="926"/>
      <c r="BU119" s="926"/>
      <c r="BV119" s="926">
        <v>166867779</v>
      </c>
      <c r="BW119" s="926"/>
      <c r="BX119" s="926"/>
      <c r="BY119" s="926"/>
      <c r="BZ119" s="926"/>
      <c r="CA119" s="926">
        <v>167445841</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212812</v>
      </c>
      <c r="DH119" s="841"/>
      <c r="DI119" s="841"/>
      <c r="DJ119" s="841"/>
      <c r="DK119" s="842"/>
      <c r="DL119" s="843">
        <v>197707</v>
      </c>
      <c r="DM119" s="841"/>
      <c r="DN119" s="841"/>
      <c r="DO119" s="841"/>
      <c r="DP119" s="842"/>
      <c r="DQ119" s="843">
        <v>187882</v>
      </c>
      <c r="DR119" s="841"/>
      <c r="DS119" s="841"/>
      <c r="DT119" s="841"/>
      <c r="DU119" s="842"/>
      <c r="DV119" s="929">
        <v>0.5</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13730023</v>
      </c>
      <c r="BR120" s="923"/>
      <c r="BS120" s="923"/>
      <c r="BT120" s="923"/>
      <c r="BU120" s="923"/>
      <c r="BV120" s="923">
        <v>12902555</v>
      </c>
      <c r="BW120" s="923"/>
      <c r="BX120" s="923"/>
      <c r="BY120" s="923"/>
      <c r="BZ120" s="923"/>
      <c r="CA120" s="923">
        <v>13647706</v>
      </c>
      <c r="CB120" s="923"/>
      <c r="CC120" s="923"/>
      <c r="CD120" s="923"/>
      <c r="CE120" s="923"/>
      <c r="CF120" s="947">
        <v>32.799999999999997</v>
      </c>
      <c r="CG120" s="948"/>
      <c r="CH120" s="948"/>
      <c r="CI120" s="948"/>
      <c r="CJ120" s="948"/>
      <c r="CK120" s="949" t="s">
        <v>472</v>
      </c>
      <c r="CL120" s="933"/>
      <c r="CM120" s="933"/>
      <c r="CN120" s="933"/>
      <c r="CO120" s="934"/>
      <c r="CP120" s="953" t="s">
        <v>410</v>
      </c>
      <c r="CQ120" s="954"/>
      <c r="CR120" s="954"/>
      <c r="CS120" s="954"/>
      <c r="CT120" s="954"/>
      <c r="CU120" s="954"/>
      <c r="CV120" s="954"/>
      <c r="CW120" s="954"/>
      <c r="CX120" s="954"/>
      <c r="CY120" s="954"/>
      <c r="CZ120" s="954"/>
      <c r="DA120" s="954"/>
      <c r="DB120" s="954"/>
      <c r="DC120" s="954"/>
      <c r="DD120" s="954"/>
      <c r="DE120" s="954"/>
      <c r="DF120" s="955"/>
      <c r="DG120" s="942">
        <v>44326952</v>
      </c>
      <c r="DH120" s="923"/>
      <c r="DI120" s="923"/>
      <c r="DJ120" s="923"/>
      <c r="DK120" s="923"/>
      <c r="DL120" s="923">
        <v>43591212</v>
      </c>
      <c r="DM120" s="923"/>
      <c r="DN120" s="923"/>
      <c r="DO120" s="923"/>
      <c r="DP120" s="923"/>
      <c r="DQ120" s="923">
        <v>40183308</v>
      </c>
      <c r="DR120" s="923"/>
      <c r="DS120" s="923"/>
      <c r="DT120" s="923"/>
      <c r="DU120" s="923"/>
      <c r="DV120" s="924">
        <v>96.6</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15582</v>
      </c>
      <c r="AB121" s="858"/>
      <c r="AC121" s="858"/>
      <c r="AD121" s="858"/>
      <c r="AE121" s="859"/>
      <c r="AF121" s="860">
        <v>12456</v>
      </c>
      <c r="AG121" s="858"/>
      <c r="AH121" s="858"/>
      <c r="AI121" s="858"/>
      <c r="AJ121" s="859"/>
      <c r="AK121" s="860">
        <v>10584</v>
      </c>
      <c r="AL121" s="858"/>
      <c r="AM121" s="858"/>
      <c r="AN121" s="858"/>
      <c r="AO121" s="859"/>
      <c r="AP121" s="905">
        <v>0</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15205439</v>
      </c>
      <c r="BR121" s="895"/>
      <c r="BS121" s="895"/>
      <c r="BT121" s="895"/>
      <c r="BU121" s="895"/>
      <c r="BV121" s="895">
        <v>17500979</v>
      </c>
      <c r="BW121" s="895"/>
      <c r="BX121" s="895"/>
      <c r="BY121" s="895"/>
      <c r="BZ121" s="895"/>
      <c r="CA121" s="895">
        <v>18725608</v>
      </c>
      <c r="CB121" s="895"/>
      <c r="CC121" s="895"/>
      <c r="CD121" s="895"/>
      <c r="CE121" s="895"/>
      <c r="CF121" s="956">
        <v>45</v>
      </c>
      <c r="CG121" s="957"/>
      <c r="CH121" s="957"/>
      <c r="CI121" s="957"/>
      <c r="CJ121" s="957"/>
      <c r="CK121" s="950"/>
      <c r="CL121" s="936"/>
      <c r="CM121" s="936"/>
      <c r="CN121" s="936"/>
      <c r="CO121" s="937"/>
      <c r="CP121" s="916" t="s">
        <v>406</v>
      </c>
      <c r="CQ121" s="917"/>
      <c r="CR121" s="917"/>
      <c r="CS121" s="917"/>
      <c r="CT121" s="917"/>
      <c r="CU121" s="917"/>
      <c r="CV121" s="917"/>
      <c r="CW121" s="917"/>
      <c r="CX121" s="917"/>
      <c r="CY121" s="917"/>
      <c r="CZ121" s="917"/>
      <c r="DA121" s="917"/>
      <c r="DB121" s="917"/>
      <c r="DC121" s="917"/>
      <c r="DD121" s="917"/>
      <c r="DE121" s="917"/>
      <c r="DF121" s="918"/>
      <c r="DG121" s="894">
        <v>1696866</v>
      </c>
      <c r="DH121" s="895"/>
      <c r="DI121" s="895"/>
      <c r="DJ121" s="895"/>
      <c r="DK121" s="895"/>
      <c r="DL121" s="895">
        <v>4010761</v>
      </c>
      <c r="DM121" s="895"/>
      <c r="DN121" s="895"/>
      <c r="DO121" s="895"/>
      <c r="DP121" s="895"/>
      <c r="DQ121" s="895">
        <v>5098666</v>
      </c>
      <c r="DR121" s="895"/>
      <c r="DS121" s="895"/>
      <c r="DT121" s="895"/>
      <c r="DU121" s="895"/>
      <c r="DV121" s="872">
        <v>12.3</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443</v>
      </c>
      <c r="AL122" s="858"/>
      <c r="AM122" s="858"/>
      <c r="AN122" s="858"/>
      <c r="AO122" s="859"/>
      <c r="AP122" s="905" t="s">
        <v>130</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107236905</v>
      </c>
      <c r="BR122" s="926"/>
      <c r="BS122" s="926"/>
      <c r="BT122" s="926"/>
      <c r="BU122" s="926"/>
      <c r="BV122" s="926">
        <v>108286651</v>
      </c>
      <c r="BW122" s="926"/>
      <c r="BX122" s="926"/>
      <c r="BY122" s="926"/>
      <c r="BZ122" s="926"/>
      <c r="CA122" s="926">
        <v>108813049</v>
      </c>
      <c r="CB122" s="926"/>
      <c r="CC122" s="926"/>
      <c r="CD122" s="926"/>
      <c r="CE122" s="926"/>
      <c r="CF122" s="927">
        <v>261.7</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3943407</v>
      </c>
      <c r="DH122" s="895"/>
      <c r="DI122" s="895"/>
      <c r="DJ122" s="895"/>
      <c r="DK122" s="895"/>
      <c r="DL122" s="895">
        <v>3438972</v>
      </c>
      <c r="DM122" s="895"/>
      <c r="DN122" s="895"/>
      <c r="DO122" s="895"/>
      <c r="DP122" s="895"/>
      <c r="DQ122" s="895">
        <v>3235109</v>
      </c>
      <c r="DR122" s="895"/>
      <c r="DS122" s="895"/>
      <c r="DT122" s="895"/>
      <c r="DU122" s="895"/>
      <c r="DV122" s="872">
        <v>7.8</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32464</v>
      </c>
      <c r="AB123" s="858"/>
      <c r="AC123" s="858"/>
      <c r="AD123" s="858"/>
      <c r="AE123" s="859"/>
      <c r="AF123" s="860">
        <v>30718</v>
      </c>
      <c r="AG123" s="858"/>
      <c r="AH123" s="858"/>
      <c r="AI123" s="858"/>
      <c r="AJ123" s="859"/>
      <c r="AK123" s="860">
        <v>16380</v>
      </c>
      <c r="AL123" s="858"/>
      <c r="AM123" s="858"/>
      <c r="AN123" s="858"/>
      <c r="AO123" s="859"/>
      <c r="AP123" s="905">
        <v>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477</v>
      </c>
      <c r="BP123" s="959"/>
      <c r="BQ123" s="913">
        <v>136172367</v>
      </c>
      <c r="BR123" s="914"/>
      <c r="BS123" s="914"/>
      <c r="BT123" s="914"/>
      <c r="BU123" s="914"/>
      <c r="BV123" s="914">
        <v>138690185</v>
      </c>
      <c r="BW123" s="914"/>
      <c r="BX123" s="914"/>
      <c r="BY123" s="914"/>
      <c r="BZ123" s="914"/>
      <c r="CA123" s="914">
        <v>141186363</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v>99274</v>
      </c>
      <c r="DH123" s="858"/>
      <c r="DI123" s="858"/>
      <c r="DJ123" s="858"/>
      <c r="DK123" s="859"/>
      <c r="DL123" s="860">
        <v>85284</v>
      </c>
      <c r="DM123" s="858"/>
      <c r="DN123" s="858"/>
      <c r="DO123" s="858"/>
      <c r="DP123" s="859"/>
      <c r="DQ123" s="860">
        <v>68792</v>
      </c>
      <c r="DR123" s="858"/>
      <c r="DS123" s="858"/>
      <c r="DT123" s="858"/>
      <c r="DU123" s="859"/>
      <c r="DV123" s="905">
        <v>0.2</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448</v>
      </c>
      <c r="AG124" s="858"/>
      <c r="AH124" s="858"/>
      <c r="AI124" s="858"/>
      <c r="AJ124" s="859"/>
      <c r="AK124" s="860" t="s">
        <v>130</v>
      </c>
      <c r="AL124" s="858"/>
      <c r="AM124" s="858"/>
      <c r="AN124" s="858"/>
      <c r="AO124" s="859"/>
      <c r="AP124" s="905" t="s">
        <v>448</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72.099999999999994</v>
      </c>
      <c r="BR124" s="912"/>
      <c r="BS124" s="912"/>
      <c r="BT124" s="912"/>
      <c r="BU124" s="912"/>
      <c r="BV124" s="912">
        <v>68.7</v>
      </c>
      <c r="BW124" s="912"/>
      <c r="BX124" s="912"/>
      <c r="BY124" s="912"/>
      <c r="BZ124" s="912"/>
      <c r="CA124" s="912">
        <v>63.1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v>4138636</v>
      </c>
      <c r="DH124" s="841"/>
      <c r="DI124" s="841"/>
      <c r="DJ124" s="841"/>
      <c r="DK124" s="842"/>
      <c r="DL124" s="843">
        <v>6505</v>
      </c>
      <c r="DM124" s="841"/>
      <c r="DN124" s="841"/>
      <c r="DO124" s="841"/>
      <c r="DP124" s="842"/>
      <c r="DQ124" s="843">
        <v>1862</v>
      </c>
      <c r="DR124" s="841"/>
      <c r="DS124" s="841"/>
      <c r="DT124" s="841"/>
      <c r="DU124" s="842"/>
      <c r="DV124" s="929">
        <v>0</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448</v>
      </c>
      <c r="AB125" s="858"/>
      <c r="AC125" s="858"/>
      <c r="AD125" s="858"/>
      <c r="AE125" s="859"/>
      <c r="AF125" s="860" t="s">
        <v>448</v>
      </c>
      <c r="AG125" s="858"/>
      <c r="AH125" s="858"/>
      <c r="AI125" s="858"/>
      <c r="AJ125" s="859"/>
      <c r="AK125" s="860" t="s">
        <v>448</v>
      </c>
      <c r="AL125" s="858"/>
      <c r="AM125" s="858"/>
      <c r="AN125" s="858"/>
      <c r="AO125" s="859"/>
      <c r="AP125" s="905" t="s">
        <v>448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448</v>
      </c>
      <c r="DH125" s="923"/>
      <c r="DI125" s="923"/>
      <c r="DJ125" s="923"/>
      <c r="DK125" s="923"/>
      <c r="DL125" s="923" t="s">
        <v>448</v>
      </c>
      <c r="DM125" s="923"/>
      <c r="DN125" s="923"/>
      <c r="DO125" s="923"/>
      <c r="DP125" s="923"/>
      <c r="DQ125" s="923" t="s">
        <v>448</v>
      </c>
      <c r="DR125" s="923"/>
      <c r="DS125" s="923"/>
      <c r="DT125" s="923"/>
      <c r="DU125" s="923"/>
      <c r="DV125" s="924" t="s">
        <v>448</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448</v>
      </c>
      <c r="AB126" s="858"/>
      <c r="AC126" s="858"/>
      <c r="AD126" s="858"/>
      <c r="AE126" s="859"/>
      <c r="AF126" s="860" t="s">
        <v>448</v>
      </c>
      <c r="AG126" s="858"/>
      <c r="AH126" s="858"/>
      <c r="AI126" s="858"/>
      <c r="AJ126" s="859"/>
      <c r="AK126" s="860" t="s">
        <v>448</v>
      </c>
      <c r="AL126" s="858"/>
      <c r="AM126" s="858"/>
      <c r="AN126" s="858"/>
      <c r="AO126" s="859"/>
      <c r="AP126" s="905" t="s">
        <v>448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v>1958249</v>
      </c>
      <c r="DH126" s="895"/>
      <c r="DI126" s="895"/>
      <c r="DJ126" s="895"/>
      <c r="DK126" s="895"/>
      <c r="DL126" s="895">
        <v>1660429</v>
      </c>
      <c r="DM126" s="895"/>
      <c r="DN126" s="895"/>
      <c r="DO126" s="895"/>
      <c r="DP126" s="895"/>
      <c r="DQ126" s="895">
        <v>1689350</v>
      </c>
      <c r="DR126" s="895"/>
      <c r="DS126" s="895"/>
      <c r="DT126" s="895"/>
      <c r="DU126" s="895"/>
      <c r="DV126" s="872">
        <v>4.0999999999999996</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24687</v>
      </c>
      <c r="AB127" s="858"/>
      <c r="AC127" s="858"/>
      <c r="AD127" s="858"/>
      <c r="AE127" s="859"/>
      <c r="AF127" s="860">
        <v>12552</v>
      </c>
      <c r="AG127" s="858"/>
      <c r="AH127" s="858"/>
      <c r="AI127" s="858"/>
      <c r="AJ127" s="859"/>
      <c r="AK127" s="860">
        <v>6869</v>
      </c>
      <c r="AL127" s="858"/>
      <c r="AM127" s="858"/>
      <c r="AN127" s="858"/>
      <c r="AO127" s="859"/>
      <c r="AP127" s="905">
        <v>0</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448</v>
      </c>
      <c r="DH127" s="895"/>
      <c r="DI127" s="895"/>
      <c r="DJ127" s="895"/>
      <c r="DK127" s="895"/>
      <c r="DL127" s="895" t="s">
        <v>448</v>
      </c>
      <c r="DM127" s="895"/>
      <c r="DN127" s="895"/>
      <c r="DO127" s="895"/>
      <c r="DP127" s="895"/>
      <c r="DQ127" s="895" t="s">
        <v>448</v>
      </c>
      <c r="DR127" s="895"/>
      <c r="DS127" s="895"/>
      <c r="DT127" s="895"/>
      <c r="DU127" s="895"/>
      <c r="DV127" s="872" t="s">
        <v>448</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952202</v>
      </c>
      <c r="AB128" s="879"/>
      <c r="AC128" s="879"/>
      <c r="AD128" s="879"/>
      <c r="AE128" s="880"/>
      <c r="AF128" s="881">
        <v>1197120</v>
      </c>
      <c r="AG128" s="879"/>
      <c r="AH128" s="879"/>
      <c r="AI128" s="879"/>
      <c r="AJ128" s="880"/>
      <c r="AK128" s="881">
        <v>1204577</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492</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262189</v>
      </c>
      <c r="DH128" s="869"/>
      <c r="DI128" s="869"/>
      <c r="DJ128" s="869"/>
      <c r="DK128" s="869"/>
      <c r="DL128" s="869">
        <v>254798</v>
      </c>
      <c r="DM128" s="869"/>
      <c r="DN128" s="869"/>
      <c r="DO128" s="869"/>
      <c r="DP128" s="869"/>
      <c r="DQ128" s="869">
        <v>248376</v>
      </c>
      <c r="DR128" s="869"/>
      <c r="DS128" s="869"/>
      <c r="DT128" s="869"/>
      <c r="DU128" s="869"/>
      <c r="DV128" s="870">
        <v>0.6</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50520040</v>
      </c>
      <c r="AB129" s="858"/>
      <c r="AC129" s="858"/>
      <c r="AD129" s="858"/>
      <c r="AE129" s="859"/>
      <c r="AF129" s="860">
        <v>50211523</v>
      </c>
      <c r="AG129" s="858"/>
      <c r="AH129" s="858"/>
      <c r="AI129" s="858"/>
      <c r="AJ129" s="859"/>
      <c r="AK129" s="860">
        <v>50821675</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448</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9303277</v>
      </c>
      <c r="AB130" s="858"/>
      <c r="AC130" s="858"/>
      <c r="AD130" s="858"/>
      <c r="AE130" s="859"/>
      <c r="AF130" s="860">
        <v>9253216</v>
      </c>
      <c r="AG130" s="858"/>
      <c r="AH130" s="858"/>
      <c r="AI130" s="858"/>
      <c r="AJ130" s="859"/>
      <c r="AK130" s="860">
        <v>9235070</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10.8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41216763</v>
      </c>
      <c r="AB131" s="841"/>
      <c r="AC131" s="841"/>
      <c r="AD131" s="841"/>
      <c r="AE131" s="842"/>
      <c r="AF131" s="843">
        <v>40958307</v>
      </c>
      <c r="AG131" s="841"/>
      <c r="AH131" s="841"/>
      <c r="AI131" s="841"/>
      <c r="AJ131" s="842"/>
      <c r="AK131" s="843">
        <v>41586605</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63.1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11.325532770000001</v>
      </c>
      <c r="AB132" s="821"/>
      <c r="AC132" s="821"/>
      <c r="AD132" s="821"/>
      <c r="AE132" s="822"/>
      <c r="AF132" s="823">
        <v>10.88615308</v>
      </c>
      <c r="AG132" s="821"/>
      <c r="AH132" s="821"/>
      <c r="AI132" s="821"/>
      <c r="AJ132" s="822"/>
      <c r="AK132" s="823">
        <v>10.2439283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11.4</v>
      </c>
      <c r="AB133" s="800"/>
      <c r="AC133" s="800"/>
      <c r="AD133" s="800"/>
      <c r="AE133" s="801"/>
      <c r="AF133" s="799">
        <v>11.2</v>
      </c>
      <c r="AG133" s="800"/>
      <c r="AH133" s="800"/>
      <c r="AI133" s="800"/>
      <c r="AJ133" s="801"/>
      <c r="AK133" s="799">
        <v>10.8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N5PZDATmILhjTF9hZbikFfhvnItHD6g9Kz5aY8B0v3LdfDD8dvpmLTysQa9yTjAMYhIkI3VSA1nnkZ0dozJVA==" saltValue="hUQFV9nZPfDr6HU6KPra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p56DlKcfgpXWlruEN7oY1Y7Mpa2g7jIXPbwdaB/kLYO5bNYCWjdAA+DK9YFkVGDwsre5iX8xnKt57irqx3sEg==" saltValue="Y6gJHSSgUPu/uCgiXY9/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HuHG5k1JG5MkUEJBufDAU5OXTyekJWT/P2Kmf6sr5put2ovofOyHUIUap8Ub0noqp+0w8kHZ8aB3qZlDGvMzA==" saltValue="mHSMmQ16c4j46fV9DS+7k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12564258</v>
      </c>
      <c r="AP9" s="312">
        <v>66730</v>
      </c>
      <c r="AQ9" s="313">
        <v>57923</v>
      </c>
      <c r="AR9" s="314">
        <v>15.2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404715</v>
      </c>
      <c r="AP10" s="315">
        <v>2149</v>
      </c>
      <c r="AQ10" s="316">
        <v>2689</v>
      </c>
      <c r="AR10" s="317">
        <v>-20.100000000000001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1933461</v>
      </c>
      <c r="AP11" s="315">
        <v>10269</v>
      </c>
      <c r="AQ11" s="316">
        <v>1561</v>
      </c>
      <c r="AR11" s="317">
        <v>557.79999999999995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49904</v>
      </c>
      <c r="AP12" s="315">
        <v>265</v>
      </c>
      <c r="AQ12" s="316">
        <v>539</v>
      </c>
      <c r="AR12" s="317">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v>63000</v>
      </c>
      <c r="AP13" s="315">
        <v>335</v>
      </c>
      <c r="AQ13" s="316">
        <v>13</v>
      </c>
      <c r="AR13" s="317">
        <v>2476.9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235406</v>
      </c>
      <c r="AP14" s="315">
        <v>1250</v>
      </c>
      <c r="AQ14" s="316">
        <v>1886</v>
      </c>
      <c r="AR14" s="317">
        <v>-33.700000000000003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147441</v>
      </c>
      <c r="AP15" s="315">
        <v>783</v>
      </c>
      <c r="AQ15" s="316">
        <v>1251</v>
      </c>
      <c r="AR15" s="317">
        <v>-37.4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-1131411</v>
      </c>
      <c r="AP16" s="315">
        <v>-6009</v>
      </c>
      <c r="AQ16" s="316">
        <v>-4255</v>
      </c>
      <c r="AR16" s="317">
        <v>41.2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14266774</v>
      </c>
      <c r="AP17" s="315">
        <v>75772</v>
      </c>
      <c r="AQ17" s="316">
        <v>61607</v>
      </c>
      <c r="AR17" s="317">
        <v>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6.51</v>
      </c>
      <c r="AP21" s="328">
        <v>6.25</v>
      </c>
      <c r="AQ21" s="329">
        <v>0.26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97.1</v>
      </c>
      <c r="AP22" s="333">
        <v>100</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9711668</v>
      </c>
      <c r="AP32" s="342">
        <v>51579</v>
      </c>
      <c r="AQ32" s="343">
        <v>37305</v>
      </c>
      <c r="AR32" s="344">
        <v>38.299999999999997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531</v>
      </c>
      <c r="AP33" s="342" t="s">
        <v>531</v>
      </c>
      <c r="AQ33" s="343">
        <v>4</v>
      </c>
      <c r="AR33" s="344" t="s">
        <v>531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531</v>
      </c>
      <c r="AP34" s="342" t="s">
        <v>531</v>
      </c>
      <c r="AQ34" s="343">
        <v>89</v>
      </c>
      <c r="AR34" s="344" t="s">
        <v>531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4611733</v>
      </c>
      <c r="AP35" s="342">
        <v>24493</v>
      </c>
      <c r="AQ35" s="343">
        <v>9317</v>
      </c>
      <c r="AR35" s="344">
        <v>162.9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342515</v>
      </c>
      <c r="AP36" s="342">
        <v>1819</v>
      </c>
      <c r="AQ36" s="343">
        <v>337</v>
      </c>
      <c r="AR36" s="344">
        <v>439.8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33833</v>
      </c>
      <c r="AP37" s="342">
        <v>180</v>
      </c>
      <c r="AQ37" s="343">
        <v>969</v>
      </c>
      <c r="AR37" s="344">
        <v>-81.400000000000006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531</v>
      </c>
      <c r="AP38" s="345" t="s">
        <v>531</v>
      </c>
      <c r="AQ38" s="346">
        <v>1</v>
      </c>
      <c r="AR38" s="334" t="s">
        <v>531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-1204577</v>
      </c>
      <c r="AP39" s="342">
        <v>-6398</v>
      </c>
      <c r="AQ39" s="343">
        <v>-8362</v>
      </c>
      <c r="AR39" s="344">
        <v>-23.5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-9235070</v>
      </c>
      <c r="AP40" s="342">
        <v>-49048</v>
      </c>
      <c r="AQ40" s="343">
        <v>-29125</v>
      </c>
      <c r="AR40" s="344">
        <v>68.400000000000006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4260102</v>
      </c>
      <c r="AP41" s="342">
        <v>22626</v>
      </c>
      <c r="AQ41" s="343">
        <v>10534</v>
      </c>
      <c r="AR41" s="344">
        <v>114.8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7163519</v>
      </c>
      <c r="AN51" s="364">
        <v>37104</v>
      </c>
      <c r="AO51" s="365">
        <v>-33.9</v>
      </c>
      <c r="AP51" s="366">
        <v>41862</v>
      </c>
      <c r="AQ51" s="367">
        <v>1.5</v>
      </c>
      <c r="AR51" s="368">
        <v>-35.4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2969970</v>
      </c>
      <c r="AN52" s="372">
        <v>15383</v>
      </c>
      <c r="AO52" s="373">
        <v>-46.5</v>
      </c>
      <c r="AP52" s="374">
        <v>23710</v>
      </c>
      <c r="AQ52" s="375">
        <v>7.4</v>
      </c>
      <c r="AR52" s="376">
        <v>-53.9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7907030</v>
      </c>
      <c r="AN53" s="364">
        <v>41189</v>
      </c>
      <c r="AO53" s="365">
        <v>11</v>
      </c>
      <c r="AP53" s="366">
        <v>43554</v>
      </c>
      <c r="AQ53" s="367">
        <v>4</v>
      </c>
      <c r="AR53" s="368">
        <v>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3650869</v>
      </c>
      <c r="AN54" s="372">
        <v>19018</v>
      </c>
      <c r="AO54" s="373">
        <v>23.6</v>
      </c>
      <c r="AP54" s="374">
        <v>24811</v>
      </c>
      <c r="AQ54" s="375">
        <v>4.5999999999999996</v>
      </c>
      <c r="AR54" s="376">
        <v>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9196904</v>
      </c>
      <c r="AN55" s="364">
        <v>48161</v>
      </c>
      <c r="AO55" s="365">
        <v>16.899999999999999</v>
      </c>
      <c r="AP55" s="366">
        <v>42581</v>
      </c>
      <c r="AQ55" s="367">
        <v>-2.2000000000000002</v>
      </c>
      <c r="AR55" s="368">
        <v>19.100000000000001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5745339</v>
      </c>
      <c r="AN56" s="372">
        <v>30087</v>
      </c>
      <c r="AO56" s="373">
        <v>58.2</v>
      </c>
      <c r="AP56" s="374">
        <v>24354</v>
      </c>
      <c r="AQ56" s="375">
        <v>-1.8</v>
      </c>
      <c r="AR56" s="376">
        <v>60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13597246</v>
      </c>
      <c r="AN57" s="364">
        <v>71640</v>
      </c>
      <c r="AO57" s="365">
        <v>48.8</v>
      </c>
      <c r="AP57" s="366">
        <v>45426</v>
      </c>
      <c r="AQ57" s="367">
        <v>6.7</v>
      </c>
      <c r="AR57" s="368">
        <v>42.1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8472099</v>
      </c>
      <c r="AN58" s="372">
        <v>44637</v>
      </c>
      <c r="AO58" s="373">
        <v>48.4</v>
      </c>
      <c r="AP58" s="374">
        <v>24508</v>
      </c>
      <c r="AQ58" s="375">
        <v>0.6</v>
      </c>
      <c r="AR58" s="376">
        <v>47.8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10834177</v>
      </c>
      <c r="AN59" s="364">
        <v>57541</v>
      </c>
      <c r="AO59" s="365">
        <v>-19.7</v>
      </c>
      <c r="AP59" s="366">
        <v>46457</v>
      </c>
      <c r="AQ59" s="367">
        <v>2.2999999999999998</v>
      </c>
      <c r="AR59" s="368">
        <v>-22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7468624</v>
      </c>
      <c r="AN60" s="372">
        <v>39666</v>
      </c>
      <c r="AO60" s="373">
        <v>-11.1</v>
      </c>
      <c r="AP60" s="374">
        <v>24020</v>
      </c>
      <c r="AQ60" s="375">
        <v>-2</v>
      </c>
      <c r="AR60" s="376">
        <v>-9.1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9739775</v>
      </c>
      <c r="AN61" s="379">
        <v>51127</v>
      </c>
      <c r="AO61" s="380">
        <v>4.5999999999999996</v>
      </c>
      <c r="AP61" s="381">
        <v>43976</v>
      </c>
      <c r="AQ61" s="382">
        <v>2.5</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5661380</v>
      </c>
      <c r="AN62" s="372">
        <v>29758</v>
      </c>
      <c r="AO62" s="373">
        <v>14.5</v>
      </c>
      <c r="AP62" s="374">
        <v>24281</v>
      </c>
      <c r="AQ62" s="375">
        <v>1.8</v>
      </c>
      <c r="AR62" s="376">
        <v>12.7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wjgZblUh93UPTUl6pXHR7AeZCHAaA/iaBfrwSMso/4OnCtM+ogW56WNaBRUPNy7j7/KIZFpCyt+RCb4MPuBIw==" saltValue="aZ+VltH4/CMyO3XtC7IH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lW8Ft8iGV+vawYfg+JibBAUDZsh7V+1qTRRXvSXf+hiA0oia/HAo/r6h6AezGS+0+1arjgm4rNxIvCHXGQLNw==" saltValue="AlCpBMd3nMBmzUA/x4qC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nt95GCuD1QpcOiXp/s883hyEAs+pwc6ENGqg9bXgtOkVsS0pp3doEvRBSc8fZGHMa+8kSC0iUizcEDRqFRs2A==" saltValue="b51x4hEpFy4Tiqo64Zdk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3.83</v>
      </c>
      <c r="G47" s="12">
        <v>6.35</v>
      </c>
      <c r="H47" s="12">
        <v>6.73</v>
      </c>
      <c r="I47" s="12">
        <v>6.79</v>
      </c>
      <c r="J47" s="13">
        <v>6.74</v>
      </c>
    </row>
    <row r="48" spans="2:10" ht="57.75" customHeight="1" x14ac:dyDescent="0.15">
      <c r="B48" s="14"/>
      <c r="C48" s="1234" t="s">
        <v>4</v>
      </c>
      <c r="D48" s="1234"/>
      <c r="E48" s="1235"/>
      <c r="F48" s="15">
        <v>2.99</v>
      </c>
      <c r="G48" s="16">
        <v>3.33</v>
      </c>
      <c r="H48" s="16">
        <v>2.48</v>
      </c>
      <c r="I48" s="16">
        <v>4.01</v>
      </c>
      <c r="J48" s="17">
        <v>4.32</v>
      </c>
    </row>
    <row r="49" spans="2:10" ht="57.75" customHeight="1" thickBot="1" x14ac:dyDescent="0.2">
      <c r="B49" s="18"/>
      <c r="C49" s="1236" t="s">
        <v>5</v>
      </c>
      <c r="D49" s="1236"/>
      <c r="E49" s="1237"/>
      <c r="F49" s="19">
        <v>1.17</v>
      </c>
      <c r="G49" s="20">
        <v>2.9</v>
      </c>
      <c r="H49" s="20" t="s">
        <v>563</v>
      </c>
      <c r="I49" s="20">
        <v>1.62</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crEa31XQ970F63baV97j8gYINsbGRMj55hbk4lcXQzsb0BhnMvcUpk8sNRxvuWwQ91mYUSSVce4T3V+BaQ6UQ==" saltValue="gftXN8OfF2dy+x7gOOj+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2020-09-15T02:05:56Z</cp:lastPrinted>
  <dcterms:created xsi:type="dcterms:W3CDTF">2020-08-18T04:06:38Z</dcterms:created>
  <dcterms:modified xsi:type="dcterms:W3CDTF">2020-09-15T02:14:59Z</dcterms:modified>
</cp:coreProperties>
</file>