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6\③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<sst xmlns="http://schemas.openxmlformats.org/spreadsheetml/2006/main" count="194" uniqueCount="63">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</sst>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-206</v>
      </c>
      <c r="C9" s="34">
        <f>C10+C11</f>
        <v>-468</v>
      </c>
      <c r="D9" s="64">
        <f>IF(B9-C9=0,"-",(1-(B9/(B9-C9)))*-1)</f>
        <v>-1.7862595419847329</v>
      </c>
      <c r="E9" s="34">
        <f>E10+E11</f>
        <v>-4421</v>
      </c>
      <c r="F9" s="64">
        <f>IF(B9-E9=0,"-",(1-(B9/(B9-E9)))*-1)</f>
        <v>-1.0488730723606168</v>
      </c>
      <c r="G9" s="34">
        <f>G10+G11</f>
        <v>-258</v>
      </c>
      <c r="H9" s="34">
        <f>H10+H11</f>
        <v>284</v>
      </c>
      <c r="I9" s="34">
        <f>I10+I11</f>
        <v>3937</v>
      </c>
      <c r="J9" s="34">
        <f>J10+J11</f>
        <v>542</v>
      </c>
      <c r="K9" s="34">
        <f>K10+K11</f>
        <v>7438</v>
      </c>
      <c r="L9" s="51">
        <f t="shared" ref="L9:L19" si="0">M9-N9</f>
        <v>-5.515584938623725</v>
      </c>
      <c r="M9" s="55">
        <v>6.0714190797253433</v>
      </c>
      <c r="N9" s="55">
        <v>11.587004018349068</v>
      </c>
      <c r="O9" s="34">
        <f t="shared" ref="O9:W9" si="1">O10+O11</f>
        <v>52</v>
      </c>
      <c r="P9" s="34">
        <f t="shared" si="1"/>
        <v>793</v>
      </c>
      <c r="Q9" s="34">
        <f t="shared" si="1"/>
        <v>16045</v>
      </c>
      <c r="R9" s="34">
        <f t="shared" si="1"/>
        <v>483</v>
      </c>
      <c r="S9" s="34">
        <f t="shared" si="1"/>
        <v>310</v>
      </c>
      <c r="T9" s="34">
        <f t="shared" si="1"/>
        <v>741</v>
      </c>
      <c r="U9" s="34">
        <f t="shared" si="1"/>
        <v>16965</v>
      </c>
      <c r="V9" s="34">
        <f t="shared" si="1"/>
        <v>431</v>
      </c>
      <c r="W9" s="34">
        <f t="shared" si="1"/>
        <v>310</v>
      </c>
      <c r="X9" s="51">
        <v>1.1116682822032384</v>
      </c>
    </row>
    <row r="10" spans="1:24" ht="18.75" customHeight="1" x14ac:dyDescent="0.15">
      <c r="A10" s="6" t="s">
        <v>28</v>
      </c>
      <c r="B10" s="35">
        <f>B20+B21+B22+B23</f>
        <v>-78</v>
      </c>
      <c r="C10" s="35">
        <f>C20+C21+C22+C23</f>
        <v>-413</v>
      </c>
      <c r="D10" s="65">
        <f t="shared" ref="D10:D38" si="2">IF(B10-C10=0,"-",(1-(B10/(B10-C10)))*-1)</f>
        <v>-1.2328358208955223</v>
      </c>
      <c r="E10" s="35">
        <f>E20+E21+E22+E23</f>
        <v>-2356</v>
      </c>
      <c r="F10" s="65">
        <f t="shared" ref="F10:F38" si="3">IF(B10-E10=0,"-",(1-(B10/(B10-E10)))*-1)</f>
        <v>-1.0342405618964003</v>
      </c>
      <c r="G10" s="35">
        <f>G20+G21+G22+G23</f>
        <v>-150</v>
      </c>
      <c r="H10" s="35">
        <f>H20+H21+H22+H23</f>
        <v>225</v>
      </c>
      <c r="I10" s="35">
        <f>I20+I21+I22+I23</f>
        <v>3116</v>
      </c>
      <c r="J10" s="35">
        <f>J20+J21+J22+J23</f>
        <v>375</v>
      </c>
      <c r="K10" s="35">
        <f>K20+K21+K22+K23</f>
        <v>5045</v>
      </c>
      <c r="L10" s="48">
        <f t="shared" si="0"/>
        <v>-4.2744372458111304</v>
      </c>
      <c r="M10" s="56">
        <v>6.4116558687166947</v>
      </c>
      <c r="N10" s="56">
        <v>10.686093114527825</v>
      </c>
      <c r="O10" s="35">
        <f t="shared" ref="O10:W10" si="4">O20+O21+O22+O23</f>
        <v>72</v>
      </c>
      <c r="P10" s="35">
        <f t="shared" si="4"/>
        <v>584</v>
      </c>
      <c r="Q10" s="35">
        <f t="shared" si="4"/>
        <v>12276</v>
      </c>
      <c r="R10" s="35">
        <f t="shared" si="4"/>
        <v>402</v>
      </c>
      <c r="S10" s="35">
        <f t="shared" si="4"/>
        <v>182</v>
      </c>
      <c r="T10" s="35">
        <f t="shared" si="4"/>
        <v>512</v>
      </c>
      <c r="U10" s="35">
        <f t="shared" si="4"/>
        <v>12703</v>
      </c>
      <c r="V10" s="35">
        <f t="shared" si="4"/>
        <v>344</v>
      </c>
      <c r="W10" s="35">
        <f t="shared" si="4"/>
        <v>168</v>
      </c>
      <c r="X10" s="48">
        <v>2.0517298779893416</v>
      </c>
    </row>
    <row r="11" spans="1:24" ht="18.75" customHeight="1" x14ac:dyDescent="0.15">
      <c r="A11" s="2" t="s">
        <v>27</v>
      </c>
      <c r="B11" s="36">
        <f>B12+B13+B14+B15+B16</f>
        <v>-128</v>
      </c>
      <c r="C11" s="36">
        <f>C12+C13+C14+C15+C16</f>
        <v>-55</v>
      </c>
      <c r="D11" s="66">
        <f t="shared" si="2"/>
        <v>0.75342465753424648</v>
      </c>
      <c r="E11" s="36">
        <f>E12+E13+E14+E15+E16</f>
        <v>-2065</v>
      </c>
      <c r="F11" s="66">
        <f t="shared" si="3"/>
        <v>-1.0660815694372741</v>
      </c>
      <c r="G11" s="36">
        <f>G12+G13+G14+G15+G16</f>
        <v>-108</v>
      </c>
      <c r="H11" s="36">
        <f>H12+H13+H14+H15+H16</f>
        <v>59</v>
      </c>
      <c r="I11" s="36">
        <f>I12+I13+I14+I15+I16</f>
        <v>821</v>
      </c>
      <c r="J11" s="36">
        <f>J12+J13+J14+J15+J16</f>
        <v>167</v>
      </c>
      <c r="K11" s="36">
        <f>K12+K13+K14+K15+K16</f>
        <v>2393</v>
      </c>
      <c r="L11" s="50">
        <f t="shared" si="0"/>
        <v>-9.2432476798929191</v>
      </c>
      <c r="M11" s="57">
        <v>5.049551973274836</v>
      </c>
      <c r="N11" s="57">
        <v>14.292799653167755</v>
      </c>
      <c r="O11" s="36">
        <f t="shared" ref="O11:W11" si="5">O12+O13+O14+O15+O16</f>
        <v>-20</v>
      </c>
      <c r="P11" s="36">
        <f t="shared" si="5"/>
        <v>209</v>
      </c>
      <c r="Q11" s="36">
        <f t="shared" si="5"/>
        <v>3769</v>
      </c>
      <c r="R11" s="36">
        <f t="shared" si="5"/>
        <v>81</v>
      </c>
      <c r="S11" s="36">
        <f t="shared" si="5"/>
        <v>128</v>
      </c>
      <c r="T11" s="36">
        <f t="shared" si="5"/>
        <v>229</v>
      </c>
      <c r="U11" s="36">
        <f t="shared" si="5"/>
        <v>4262</v>
      </c>
      <c r="V11" s="36">
        <f t="shared" si="5"/>
        <v>87</v>
      </c>
      <c r="W11" s="36">
        <f t="shared" si="5"/>
        <v>142</v>
      </c>
      <c r="X11" s="53">
        <v>-1.7117125333135057</v>
      </c>
    </row>
    <row r="12" spans="1:24" ht="18.75" customHeight="1" x14ac:dyDescent="0.15">
      <c r="A12" s="6" t="s">
        <v>26</v>
      </c>
      <c r="B12" s="35">
        <f>B24</f>
        <v>-19</v>
      </c>
      <c r="C12" s="35">
        <f>C24</f>
        <v>-1</v>
      </c>
      <c r="D12" s="65">
        <f t="shared" si="2"/>
        <v>5.555555555555558E-2</v>
      </c>
      <c r="E12" s="35">
        <f>E24</f>
        <v>-197</v>
      </c>
      <c r="F12" s="65">
        <f t="shared" si="3"/>
        <v>-1.1067415730337078</v>
      </c>
      <c r="G12" s="35">
        <f>G24</f>
        <v>-12</v>
      </c>
      <c r="H12" s="35">
        <f>H24</f>
        <v>1</v>
      </c>
      <c r="I12" s="35">
        <f>I24</f>
        <v>50</v>
      </c>
      <c r="J12" s="35">
        <f>J24</f>
        <v>13</v>
      </c>
      <c r="K12" s="35">
        <f>K24</f>
        <v>206</v>
      </c>
      <c r="L12" s="48">
        <f t="shared" si="0"/>
        <v>-13.123139992111776</v>
      </c>
      <c r="M12" s="56">
        <v>1.0935949993426477</v>
      </c>
      <c r="N12" s="56">
        <v>14.216734991454423</v>
      </c>
      <c r="O12" s="35">
        <f t="shared" ref="O12:W12" si="6">O24</f>
        <v>-7</v>
      </c>
      <c r="P12" s="35">
        <f t="shared" si="6"/>
        <v>8</v>
      </c>
      <c r="Q12" s="35">
        <f t="shared" si="6"/>
        <v>290</v>
      </c>
      <c r="R12" s="35">
        <f t="shared" si="6"/>
        <v>3</v>
      </c>
      <c r="S12" s="35">
        <f t="shared" si="6"/>
        <v>5</v>
      </c>
      <c r="T12" s="35">
        <f t="shared" si="6"/>
        <v>15</v>
      </c>
      <c r="U12" s="35">
        <f t="shared" si="6"/>
        <v>331</v>
      </c>
      <c r="V12" s="35">
        <f t="shared" si="6"/>
        <v>6</v>
      </c>
      <c r="W12" s="35">
        <f t="shared" si="6"/>
        <v>9</v>
      </c>
      <c r="X12" s="48">
        <v>-7.6551649953985361</v>
      </c>
    </row>
    <row r="13" spans="1:24" ht="18.75" customHeight="1" x14ac:dyDescent="0.15">
      <c r="A13" s="4" t="s">
        <v>25</v>
      </c>
      <c r="B13" s="37">
        <f>B25+B26+B27</f>
        <v>-7</v>
      </c>
      <c r="C13" s="37">
        <f>C25+C26+C27</f>
        <v>31</v>
      </c>
      <c r="D13" s="67">
        <f t="shared" si="2"/>
        <v>-0.81578947368421051</v>
      </c>
      <c r="E13" s="37">
        <f>E25+E26+E27</f>
        <v>-493</v>
      </c>
      <c r="F13" s="67">
        <f t="shared" si="3"/>
        <v>-1.0144032921810699</v>
      </c>
      <c r="G13" s="37">
        <f>G25+G26+G27</f>
        <v>-9</v>
      </c>
      <c r="H13" s="37">
        <f>H25+H26+H27</f>
        <v>15</v>
      </c>
      <c r="I13" s="37">
        <f>I25+I26+I27</f>
        <v>140</v>
      </c>
      <c r="J13" s="37">
        <f>J25+J26+J27</f>
        <v>24</v>
      </c>
      <c r="K13" s="37">
        <f>K25+K26+K27</f>
        <v>446</v>
      </c>
      <c r="L13" s="49">
        <f t="shared" si="0"/>
        <v>-4.2310290880038659</v>
      </c>
      <c r="M13" s="58">
        <v>7.0517151466731063</v>
      </c>
      <c r="N13" s="58">
        <v>11.282744234676972</v>
      </c>
      <c r="O13" s="37">
        <f t="shared" ref="O13:W13" si="7">O25+O26+O27</f>
        <v>2</v>
      </c>
      <c r="P13" s="37">
        <f t="shared" si="7"/>
        <v>40</v>
      </c>
      <c r="Q13" s="37">
        <f t="shared" si="7"/>
        <v>620</v>
      </c>
      <c r="R13" s="37">
        <f t="shared" si="7"/>
        <v>16</v>
      </c>
      <c r="S13" s="37">
        <f t="shared" si="7"/>
        <v>24</v>
      </c>
      <c r="T13" s="37">
        <f t="shared" si="7"/>
        <v>38</v>
      </c>
      <c r="U13" s="37">
        <f t="shared" si="7"/>
        <v>807</v>
      </c>
      <c r="V13" s="37">
        <f t="shared" si="7"/>
        <v>16</v>
      </c>
      <c r="W13" s="37">
        <f t="shared" si="7"/>
        <v>22</v>
      </c>
      <c r="X13" s="49">
        <v>0.94022868622308309</v>
      </c>
    </row>
    <row r="14" spans="1:24" ht="18.75" customHeight="1" x14ac:dyDescent="0.15">
      <c r="A14" s="4" t="s">
        <v>24</v>
      </c>
      <c r="B14" s="37">
        <f>B28+B29+B30+B31</f>
        <v>-36</v>
      </c>
      <c r="C14" s="37">
        <f>C28+C29+C30+C31</f>
        <v>-36</v>
      </c>
      <c r="D14" s="67" t="str">
        <f t="shared" si="2"/>
        <v>-</v>
      </c>
      <c r="E14" s="37">
        <f>E28+E29+E30+E31</f>
        <v>-579</v>
      </c>
      <c r="F14" s="67">
        <f t="shared" si="3"/>
        <v>-1.0662983425414365</v>
      </c>
      <c r="G14" s="37">
        <f>G28+G29+G30+G31</f>
        <v>-31</v>
      </c>
      <c r="H14" s="37">
        <f>H28+H29+H30+H31</f>
        <v>27</v>
      </c>
      <c r="I14" s="37">
        <f>I28+I29+I30+I31</f>
        <v>356</v>
      </c>
      <c r="J14" s="37">
        <f>J28+J29+J30+J31</f>
        <v>58</v>
      </c>
      <c r="K14" s="37">
        <f>K28+K29+K30+K31</f>
        <v>841</v>
      </c>
      <c r="L14" s="49">
        <f t="shared" si="0"/>
        <v>-6.9703664203549938</v>
      </c>
      <c r="M14" s="58">
        <v>6.0709643015995098</v>
      </c>
      <c r="N14" s="58">
        <v>13.041330721954504</v>
      </c>
      <c r="O14" s="37">
        <f t="shared" ref="O14:W14" si="8">O28+O29+O30+O31</f>
        <v>-5</v>
      </c>
      <c r="P14" s="37">
        <f t="shared" si="8"/>
        <v>88</v>
      </c>
      <c r="Q14" s="37">
        <f t="shared" si="8"/>
        <v>1499</v>
      </c>
      <c r="R14" s="37">
        <f t="shared" si="8"/>
        <v>38</v>
      </c>
      <c r="S14" s="37">
        <f t="shared" si="8"/>
        <v>50</v>
      </c>
      <c r="T14" s="37">
        <f t="shared" si="8"/>
        <v>93</v>
      </c>
      <c r="U14" s="37">
        <f t="shared" si="8"/>
        <v>1593</v>
      </c>
      <c r="V14" s="37">
        <f t="shared" si="8"/>
        <v>33</v>
      </c>
      <c r="W14" s="37">
        <f t="shared" si="8"/>
        <v>60</v>
      </c>
      <c r="X14" s="49">
        <v>-1.1242526484443509</v>
      </c>
    </row>
    <row r="15" spans="1:24" ht="18.75" customHeight="1" x14ac:dyDescent="0.15">
      <c r="A15" s="4" t="s">
        <v>23</v>
      </c>
      <c r="B15" s="37">
        <f>B32+B33+B34+B35</f>
        <v>-42</v>
      </c>
      <c r="C15" s="37">
        <f>C32+C33+C34+C35</f>
        <v>-30</v>
      </c>
      <c r="D15" s="67">
        <f t="shared" si="2"/>
        <v>2.5</v>
      </c>
      <c r="E15" s="37">
        <f>E32+E33+E34+E35</f>
        <v>-498</v>
      </c>
      <c r="F15" s="67">
        <f t="shared" si="3"/>
        <v>-1.0921052631578947</v>
      </c>
      <c r="G15" s="37">
        <f>G32+G33+G34+G35</f>
        <v>-37</v>
      </c>
      <c r="H15" s="37">
        <f>H32+H33+H34+H35</f>
        <v>16</v>
      </c>
      <c r="I15" s="37">
        <f>I32+I33+I34+I35</f>
        <v>247</v>
      </c>
      <c r="J15" s="37">
        <f>J32+J33+J34+J35</f>
        <v>53</v>
      </c>
      <c r="K15" s="39">
        <f>K32+K33+K34+K35</f>
        <v>654</v>
      </c>
      <c r="L15" s="49">
        <f>M15-N15</f>
        <v>-10.942305237147924</v>
      </c>
      <c r="M15" s="58">
        <v>4.7318076701180205</v>
      </c>
      <c r="N15" s="58">
        <v>15.674112907265943</v>
      </c>
      <c r="O15" s="39">
        <f t="shared" ref="O15:W15" si="9">O32+O33+O34+O35</f>
        <v>-5</v>
      </c>
      <c r="P15" s="37">
        <f t="shared" si="9"/>
        <v>64</v>
      </c>
      <c r="Q15" s="37">
        <f t="shared" si="9"/>
        <v>1134</v>
      </c>
      <c r="R15" s="37">
        <f t="shared" si="9"/>
        <v>20</v>
      </c>
      <c r="S15" s="37">
        <f t="shared" si="9"/>
        <v>44</v>
      </c>
      <c r="T15" s="37">
        <f>T32+T33+T34+T35</f>
        <v>69</v>
      </c>
      <c r="U15" s="37">
        <f t="shared" si="9"/>
        <v>1225</v>
      </c>
      <c r="V15" s="37">
        <f t="shared" si="9"/>
        <v>25</v>
      </c>
      <c r="W15" s="37">
        <f t="shared" si="9"/>
        <v>44</v>
      </c>
      <c r="X15" s="49">
        <v>-1.4786898969118774</v>
      </c>
    </row>
    <row r="16" spans="1:24" ht="18.75" customHeight="1" x14ac:dyDescent="0.15">
      <c r="A16" s="2" t="s">
        <v>22</v>
      </c>
      <c r="B16" s="36">
        <f>B36+B37+B38</f>
        <v>-24</v>
      </c>
      <c r="C16" s="36">
        <f>C36+C37+C38</f>
        <v>-19</v>
      </c>
      <c r="D16" s="66">
        <f t="shared" si="2"/>
        <v>3.8</v>
      </c>
      <c r="E16" s="36">
        <f>E36+E37+E38</f>
        <v>-298</v>
      </c>
      <c r="F16" s="66">
        <f t="shared" si="3"/>
        <v>-1.0875912408759123</v>
      </c>
      <c r="G16" s="36">
        <f>G36+G37+G38</f>
        <v>-19</v>
      </c>
      <c r="H16" s="36">
        <f>H36+H37+H38</f>
        <v>0</v>
      </c>
      <c r="I16" s="36">
        <f>I36+I37+I38</f>
        <v>28</v>
      </c>
      <c r="J16" s="36">
        <f>J36+J37+J38</f>
        <v>19</v>
      </c>
      <c r="K16" s="36">
        <f>K36+K37+K38</f>
        <v>246</v>
      </c>
      <c r="L16" s="50">
        <f t="shared" si="0"/>
        <v>-23.345049499964748</v>
      </c>
      <c r="M16" s="57">
        <v>0</v>
      </c>
      <c r="N16" s="57">
        <v>23.345049499964748</v>
      </c>
      <c r="O16" s="36">
        <f t="shared" ref="O16:W16" si="10">O36+O37+O38</f>
        <v>-5</v>
      </c>
      <c r="P16" s="36">
        <f t="shared" si="10"/>
        <v>9</v>
      </c>
      <c r="Q16" s="36">
        <f t="shared" si="10"/>
        <v>226</v>
      </c>
      <c r="R16" s="36">
        <f t="shared" si="10"/>
        <v>4</v>
      </c>
      <c r="S16" s="36">
        <f t="shared" si="10"/>
        <v>5</v>
      </c>
      <c r="T16" s="36">
        <f t="shared" si="10"/>
        <v>14</v>
      </c>
      <c r="U16" s="36">
        <f t="shared" si="10"/>
        <v>306</v>
      </c>
      <c r="V16" s="36">
        <f t="shared" si="10"/>
        <v>7</v>
      </c>
      <c r="W16" s="36">
        <f t="shared" si="10"/>
        <v>7</v>
      </c>
      <c r="X16" s="53">
        <v>-6.1434340789380926</v>
      </c>
    </row>
    <row r="17" spans="1:24" ht="18.75" customHeight="1" x14ac:dyDescent="0.15">
      <c r="A17" s="6" t="s">
        <v>21</v>
      </c>
      <c r="B17" s="35">
        <f>B12+B13+B20</f>
        <v>-98</v>
      </c>
      <c r="C17" s="35">
        <f>C12+C13+C20</f>
        <v>-110</v>
      </c>
      <c r="D17" s="65">
        <f t="shared" si="2"/>
        <v>-9.1666666666666661</v>
      </c>
      <c r="E17" s="35">
        <f>E12+E13+E20</f>
        <v>-1897</v>
      </c>
      <c r="F17" s="65">
        <f t="shared" si="3"/>
        <v>-1.0544747081712063</v>
      </c>
      <c r="G17" s="35">
        <f>G12+G13+G20</f>
        <v>-99</v>
      </c>
      <c r="H17" s="35">
        <f>H12+H13+H20</f>
        <v>124</v>
      </c>
      <c r="I17" s="35">
        <f>I12+I13+I20</f>
        <v>1556</v>
      </c>
      <c r="J17" s="35">
        <f>J12+J13+J20</f>
        <v>223</v>
      </c>
      <c r="K17" s="35">
        <f>K12+K13+K20</f>
        <v>2826</v>
      </c>
      <c r="L17" s="48">
        <f t="shared" si="0"/>
        <v>-5.2242103813771621</v>
      </c>
      <c r="M17" s="56">
        <v>6.5434554271794756</v>
      </c>
      <c r="N17" s="56">
        <v>11.767665808556638</v>
      </c>
      <c r="O17" s="35">
        <f t="shared" ref="O17:W17" si="11">O12+O13+O20</f>
        <v>1</v>
      </c>
      <c r="P17" s="35">
        <f t="shared" si="11"/>
        <v>249</v>
      </c>
      <c r="Q17" s="35">
        <f t="shared" si="11"/>
        <v>5544</v>
      </c>
      <c r="R17" s="35">
        <f t="shared" si="11"/>
        <v>165</v>
      </c>
      <c r="S17" s="35">
        <f t="shared" si="11"/>
        <v>84</v>
      </c>
      <c r="T17" s="35">
        <f t="shared" si="11"/>
        <v>248</v>
      </c>
      <c r="U17" s="35">
        <f t="shared" si="11"/>
        <v>6171</v>
      </c>
      <c r="V17" s="35">
        <f t="shared" si="11"/>
        <v>168</v>
      </c>
      <c r="W17" s="35">
        <f t="shared" si="11"/>
        <v>80</v>
      </c>
      <c r="X17" s="48">
        <v>5.2769801832093677E-2</v>
      </c>
    </row>
    <row r="18" spans="1:24" ht="18.75" customHeight="1" x14ac:dyDescent="0.15">
      <c r="A18" s="4" t="s">
        <v>20</v>
      </c>
      <c r="B18" s="37">
        <f>B14+B22</f>
        <v>-35</v>
      </c>
      <c r="C18" s="37">
        <f>C14+C22</f>
        <v>-18</v>
      </c>
      <c r="D18" s="67">
        <f t="shared" si="2"/>
        <v>1.0588235294117645</v>
      </c>
      <c r="E18" s="37">
        <f>E14+E22</f>
        <v>-1082</v>
      </c>
      <c r="F18" s="67">
        <f t="shared" si="3"/>
        <v>-1.0334288443170965</v>
      </c>
      <c r="G18" s="37">
        <f>G14+G22</f>
        <v>-53</v>
      </c>
      <c r="H18" s="37">
        <f>H14+H22</f>
        <v>42</v>
      </c>
      <c r="I18" s="37">
        <f>I14+I22</f>
        <v>682</v>
      </c>
      <c r="J18" s="37">
        <f>J14+J22</f>
        <v>95</v>
      </c>
      <c r="K18" s="37">
        <f>K14+K22</f>
        <v>1519</v>
      </c>
      <c r="L18" s="49">
        <f t="shared" si="0"/>
        <v>-6.314884806578573</v>
      </c>
      <c r="M18" s="58">
        <v>5.0042483372886819</v>
      </c>
      <c r="N18" s="58">
        <v>11.319133143867255</v>
      </c>
      <c r="O18" s="37">
        <f t="shared" ref="O18:W18" si="12">O14+O22</f>
        <v>18</v>
      </c>
      <c r="P18" s="37">
        <f t="shared" si="12"/>
        <v>173</v>
      </c>
      <c r="Q18" s="37">
        <f t="shared" si="12"/>
        <v>2804</v>
      </c>
      <c r="R18" s="37">
        <f t="shared" si="12"/>
        <v>81</v>
      </c>
      <c r="S18" s="37">
        <f t="shared" si="12"/>
        <v>92</v>
      </c>
      <c r="T18" s="37">
        <f t="shared" si="12"/>
        <v>155</v>
      </c>
      <c r="U18" s="37">
        <f t="shared" si="12"/>
        <v>3049</v>
      </c>
      <c r="V18" s="37">
        <f t="shared" si="12"/>
        <v>54</v>
      </c>
      <c r="W18" s="37">
        <f t="shared" si="12"/>
        <v>101</v>
      </c>
      <c r="X18" s="49">
        <v>2.1446778588380084</v>
      </c>
    </row>
    <row r="19" spans="1:24" ht="18.75" customHeight="1" x14ac:dyDescent="0.15">
      <c r="A19" s="2" t="s">
        <v>19</v>
      </c>
      <c r="B19" s="36">
        <f>B15+B16+B21+B23</f>
        <v>-73</v>
      </c>
      <c r="C19" s="36">
        <f>C15+C16+C21+C23</f>
        <v>-340</v>
      </c>
      <c r="D19" s="66">
        <f t="shared" si="2"/>
        <v>-1.2734082397003745</v>
      </c>
      <c r="E19" s="36">
        <f>E15+E16+E21+E23</f>
        <v>-1442</v>
      </c>
      <c r="F19" s="66">
        <f t="shared" si="3"/>
        <v>-1.0533235938641343</v>
      </c>
      <c r="G19" s="36">
        <f>G15+G16+G21+G23</f>
        <v>-106</v>
      </c>
      <c r="H19" s="36">
        <f>H15+H16+H21+H23</f>
        <v>118</v>
      </c>
      <c r="I19" s="36">
        <f>I15+I16+I21+I23</f>
        <v>1699</v>
      </c>
      <c r="J19" s="36">
        <f>J15+J16+J21+J23</f>
        <v>224</v>
      </c>
      <c r="K19" s="38">
        <f>K15+K16+K21+K23</f>
        <v>3093</v>
      </c>
      <c r="L19" s="50">
        <f t="shared" si="0"/>
        <v>-5.4545147793224444</v>
      </c>
      <c r="M19" s="57">
        <v>6.0720070184910249</v>
      </c>
      <c r="N19" s="57">
        <v>11.526521797813469</v>
      </c>
      <c r="O19" s="38">
        <f t="shared" ref="O19:W19" si="13">O15+O16+O21+O23</f>
        <v>33</v>
      </c>
      <c r="P19" s="38">
        <f>P15+P16+P21+P23</f>
        <v>371</v>
      </c>
      <c r="Q19" s="36">
        <f t="shared" si="13"/>
        <v>7697</v>
      </c>
      <c r="R19" s="36">
        <f t="shared" si="13"/>
        <v>237</v>
      </c>
      <c r="S19" s="36">
        <f t="shared" si="13"/>
        <v>134</v>
      </c>
      <c r="T19" s="36">
        <f t="shared" si="13"/>
        <v>338</v>
      </c>
      <c r="U19" s="36">
        <f t="shared" si="13"/>
        <v>7745</v>
      </c>
      <c r="V19" s="36">
        <f t="shared" si="13"/>
        <v>209</v>
      </c>
      <c r="W19" s="36">
        <f t="shared" si="13"/>
        <v>129</v>
      </c>
      <c r="X19" s="53">
        <v>1.6981036577135917</v>
      </c>
    </row>
    <row r="20" spans="1:24" ht="18.75" customHeight="1" x14ac:dyDescent="0.15">
      <c r="A20" s="5" t="s">
        <v>18</v>
      </c>
      <c r="B20" s="40">
        <f>G20+O20</f>
        <v>-72</v>
      </c>
      <c r="C20" s="40">
        <v>-140</v>
      </c>
      <c r="D20" s="68">
        <f t="shared" si="2"/>
        <v>-2.0588235294117645</v>
      </c>
      <c r="E20" s="40">
        <f>I20-K20+Q20-U20</f>
        <v>-1207</v>
      </c>
      <c r="F20" s="68">
        <f t="shared" si="3"/>
        <v>-1.0634361233480176</v>
      </c>
      <c r="G20" s="40">
        <f>H20-J20</f>
        <v>-78</v>
      </c>
      <c r="H20" s="40">
        <v>108</v>
      </c>
      <c r="I20" s="40">
        <v>1366</v>
      </c>
      <c r="J20" s="40">
        <v>186</v>
      </c>
      <c r="K20" s="40">
        <v>2174</v>
      </c>
      <c r="L20" s="48">
        <f>M20-N20</f>
        <v>-4.9029853630052012</v>
      </c>
      <c r="M20" s="56">
        <v>6.7887489641610452</v>
      </c>
      <c r="N20" s="56">
        <v>11.691734327166246</v>
      </c>
      <c r="O20" s="40">
        <f>P20-T20</f>
        <v>6</v>
      </c>
      <c r="P20" s="40">
        <f>R20+S20</f>
        <v>201</v>
      </c>
      <c r="Q20" s="41">
        <v>4634</v>
      </c>
      <c r="R20" s="41">
        <v>146</v>
      </c>
      <c r="S20" s="41">
        <v>55</v>
      </c>
      <c r="T20" s="41">
        <f>SUM(V20:W20)</f>
        <v>195</v>
      </c>
      <c r="U20" s="41">
        <v>5033</v>
      </c>
      <c r="V20" s="41">
        <v>146</v>
      </c>
      <c r="W20" s="41">
        <v>49</v>
      </c>
      <c r="X20" s="52">
        <v>0.37715272023116952</v>
      </c>
    </row>
    <row r="21" spans="1:24" ht="18.75" customHeight="1" x14ac:dyDescent="0.15">
      <c r="A21" s="3" t="s">
        <v>17</v>
      </c>
      <c r="B21" s="42">
        <f t="shared" ref="B21:B38" si="14">G21+O21</f>
        <v>-3</v>
      </c>
      <c r="C21" s="42">
        <v>-230</v>
      </c>
      <c r="D21" s="69">
        <f t="shared" si="2"/>
        <v>-1.0132158590308371</v>
      </c>
      <c r="E21" s="42">
        <f t="shared" ref="E21:E38" si="15">I21-K21+Q21-U21</f>
        <v>-419</v>
      </c>
      <c r="F21" s="69">
        <f t="shared" si="3"/>
        <v>-1.0072115384615385</v>
      </c>
      <c r="G21" s="42">
        <f t="shared" ref="G21:G38" si="16">H21-J21</f>
        <v>-29</v>
      </c>
      <c r="H21" s="42">
        <v>84</v>
      </c>
      <c r="I21" s="42">
        <v>1207</v>
      </c>
      <c r="J21" s="42">
        <v>113</v>
      </c>
      <c r="K21" s="42">
        <v>1725</v>
      </c>
      <c r="L21" s="49">
        <f t="shared" ref="L21:L38" si="17">M21-N21</f>
        <v>-2.3257780970165429</v>
      </c>
      <c r="M21" s="58">
        <v>6.7367365568755071</v>
      </c>
      <c r="N21" s="58">
        <v>9.06251465389205</v>
      </c>
      <c r="O21" s="42">
        <f t="shared" ref="O21:O38" si="18">P21-T21</f>
        <v>26</v>
      </c>
      <c r="P21" s="42">
        <f t="shared" ref="P21:P38" si="19">R21+S21</f>
        <v>231</v>
      </c>
      <c r="Q21" s="42">
        <v>4992</v>
      </c>
      <c r="R21" s="42">
        <v>155</v>
      </c>
      <c r="S21" s="42">
        <v>76</v>
      </c>
      <c r="T21" s="42">
        <f t="shared" ref="T21:T38" si="20">SUM(V21:W21)</f>
        <v>205</v>
      </c>
      <c r="U21" s="42">
        <v>4893</v>
      </c>
      <c r="V21" s="42">
        <v>144</v>
      </c>
      <c r="W21" s="42">
        <v>61</v>
      </c>
      <c r="X21" s="49">
        <v>2.0851803628424186</v>
      </c>
    </row>
    <row r="22" spans="1:24" ht="18.75" customHeight="1" x14ac:dyDescent="0.15">
      <c r="A22" s="3" t="s">
        <v>16</v>
      </c>
      <c r="B22" s="42">
        <f t="shared" si="14"/>
        <v>1</v>
      </c>
      <c r="C22" s="42">
        <v>18</v>
      </c>
      <c r="D22" s="69">
        <f t="shared" si="2"/>
        <v>-1.0588235294117647</v>
      </c>
      <c r="E22" s="42">
        <f t="shared" si="15"/>
        <v>-503</v>
      </c>
      <c r="F22" s="69">
        <f t="shared" si="3"/>
        <v>-0.99801587301587302</v>
      </c>
      <c r="G22" s="42">
        <f t="shared" si="16"/>
        <v>-22</v>
      </c>
      <c r="H22" s="42">
        <v>15</v>
      </c>
      <c r="I22" s="42">
        <v>326</v>
      </c>
      <c r="J22" s="42">
        <v>37</v>
      </c>
      <c r="K22" s="42">
        <v>678</v>
      </c>
      <c r="L22" s="49">
        <f t="shared" si="17"/>
        <v>-5.5760151020538187</v>
      </c>
      <c r="M22" s="58">
        <v>3.8018284786730581</v>
      </c>
      <c r="N22" s="58">
        <v>9.3778435807268767</v>
      </c>
      <c r="O22" s="42">
        <f t="shared" si="18"/>
        <v>23</v>
      </c>
      <c r="P22" s="42">
        <f t="shared" si="19"/>
        <v>85</v>
      </c>
      <c r="Q22" s="42">
        <v>1305</v>
      </c>
      <c r="R22" s="42">
        <v>43</v>
      </c>
      <c r="S22" s="42">
        <v>42</v>
      </c>
      <c r="T22" s="42">
        <f t="shared" si="20"/>
        <v>62</v>
      </c>
      <c r="U22" s="42">
        <v>1456</v>
      </c>
      <c r="V22" s="42">
        <v>21</v>
      </c>
      <c r="W22" s="42">
        <v>41</v>
      </c>
      <c r="X22" s="49">
        <v>5.8294703339653573</v>
      </c>
    </row>
    <row r="23" spans="1:24" ht="18.75" customHeight="1" x14ac:dyDescent="0.15">
      <c r="A23" s="1" t="s">
        <v>15</v>
      </c>
      <c r="B23" s="43">
        <f t="shared" si="14"/>
        <v>-4</v>
      </c>
      <c r="C23" s="43">
        <v>-61</v>
      </c>
      <c r="D23" s="70">
        <f t="shared" si="2"/>
        <v>-1.0701754385964912</v>
      </c>
      <c r="E23" s="43">
        <f t="shared" si="15"/>
        <v>-227</v>
      </c>
      <c r="F23" s="70">
        <f t="shared" si="3"/>
        <v>-1.0179372197309418</v>
      </c>
      <c r="G23" s="43">
        <f t="shared" si="16"/>
        <v>-21</v>
      </c>
      <c r="H23" s="43">
        <v>18</v>
      </c>
      <c r="I23" s="43">
        <v>217</v>
      </c>
      <c r="J23" s="43">
        <v>39</v>
      </c>
      <c r="K23" s="44">
        <v>468</v>
      </c>
      <c r="L23" s="50">
        <f t="shared" si="17"/>
        <v>-7.5832844126309142</v>
      </c>
      <c r="M23" s="57">
        <v>6.4999580679693549</v>
      </c>
      <c r="N23" s="57">
        <v>14.083242480600269</v>
      </c>
      <c r="O23" s="44">
        <f t="shared" si="18"/>
        <v>17</v>
      </c>
      <c r="P23" s="44">
        <f t="shared" si="19"/>
        <v>67</v>
      </c>
      <c r="Q23" s="43">
        <v>1345</v>
      </c>
      <c r="R23" s="43">
        <v>58</v>
      </c>
      <c r="S23" s="43">
        <v>9</v>
      </c>
      <c r="T23" s="43">
        <f t="shared" si="20"/>
        <v>50</v>
      </c>
      <c r="U23" s="43">
        <v>1321</v>
      </c>
      <c r="V23" s="43">
        <v>33</v>
      </c>
      <c r="W23" s="43">
        <v>17</v>
      </c>
      <c r="X23" s="54">
        <v>6.1388492864155033</v>
      </c>
    </row>
    <row r="24" spans="1:24" ht="18.75" customHeight="1" x14ac:dyDescent="0.15">
      <c r="A24" s="7" t="s">
        <v>14</v>
      </c>
      <c r="B24" s="45">
        <f t="shared" si="14"/>
        <v>-19</v>
      </c>
      <c r="C24" s="45">
        <v>-1</v>
      </c>
      <c r="D24" s="71">
        <f t="shared" si="2"/>
        <v>5.555555555555558E-2</v>
      </c>
      <c r="E24" s="40">
        <f t="shared" si="15"/>
        <v>-197</v>
      </c>
      <c r="F24" s="71">
        <f t="shared" si="3"/>
        <v>-1.1067415730337078</v>
      </c>
      <c r="G24" s="40">
        <f t="shared" si="16"/>
        <v>-12</v>
      </c>
      <c r="H24" s="45">
        <v>1</v>
      </c>
      <c r="I24" s="45">
        <v>50</v>
      </c>
      <c r="J24" s="45">
        <v>13</v>
      </c>
      <c r="K24" s="46">
        <v>206</v>
      </c>
      <c r="L24" s="51">
        <f t="shared" si="17"/>
        <v>-13.123139992111776</v>
      </c>
      <c r="M24" s="55">
        <v>1.0935949993426477</v>
      </c>
      <c r="N24" s="55">
        <v>14.216734991454423</v>
      </c>
      <c r="O24" s="40">
        <f t="shared" si="18"/>
        <v>-7</v>
      </c>
      <c r="P24" s="45">
        <f t="shared" si="19"/>
        <v>8</v>
      </c>
      <c r="Q24" s="45">
        <v>290</v>
      </c>
      <c r="R24" s="45">
        <v>3</v>
      </c>
      <c r="S24" s="45">
        <v>5</v>
      </c>
      <c r="T24" s="45">
        <f t="shared" si="20"/>
        <v>15</v>
      </c>
      <c r="U24" s="45">
        <v>331</v>
      </c>
      <c r="V24" s="45">
        <v>6</v>
      </c>
      <c r="W24" s="45">
        <v>9</v>
      </c>
      <c r="X24" s="51">
        <v>-7.6551649953985361</v>
      </c>
    </row>
    <row r="25" spans="1:24" ht="18.75" customHeight="1" x14ac:dyDescent="0.15">
      <c r="A25" s="5" t="s">
        <v>13</v>
      </c>
      <c r="B25" s="40">
        <f t="shared" si="14"/>
        <v>2</v>
      </c>
      <c r="C25" s="40">
        <v>18</v>
      </c>
      <c r="D25" s="68">
        <f t="shared" si="2"/>
        <v>-1.125</v>
      </c>
      <c r="E25" s="40">
        <f t="shared" si="15"/>
        <v>-95</v>
      </c>
      <c r="F25" s="68">
        <f t="shared" si="3"/>
        <v>-0.97938144329896903</v>
      </c>
      <c r="G25" s="40">
        <f t="shared" si="16"/>
        <v>-3</v>
      </c>
      <c r="H25" s="40">
        <v>1</v>
      </c>
      <c r="I25" s="40">
        <v>10</v>
      </c>
      <c r="J25" s="40">
        <v>4</v>
      </c>
      <c r="K25" s="40">
        <v>76</v>
      </c>
      <c r="L25" s="48">
        <f t="shared" si="17"/>
        <v>-12.26007436438549</v>
      </c>
      <c r="M25" s="56">
        <v>4.0866914547951634</v>
      </c>
      <c r="N25" s="56">
        <v>16.346765819180654</v>
      </c>
      <c r="O25" s="40">
        <f t="shared" si="18"/>
        <v>5</v>
      </c>
      <c r="P25" s="40">
        <f t="shared" si="19"/>
        <v>9</v>
      </c>
      <c r="Q25" s="40">
        <v>78</v>
      </c>
      <c r="R25" s="40">
        <v>7</v>
      </c>
      <c r="S25" s="40">
        <v>2</v>
      </c>
      <c r="T25" s="40">
        <f t="shared" si="20"/>
        <v>4</v>
      </c>
      <c r="U25" s="40">
        <v>107</v>
      </c>
      <c r="V25" s="40">
        <v>2</v>
      </c>
      <c r="W25" s="40">
        <v>2</v>
      </c>
      <c r="X25" s="52">
        <v>20.433457273975819</v>
      </c>
    </row>
    <row r="26" spans="1:24" ht="18.75" customHeight="1" x14ac:dyDescent="0.15">
      <c r="A26" s="3" t="s">
        <v>12</v>
      </c>
      <c r="B26" s="42">
        <f t="shared" si="14"/>
        <v>-8</v>
      </c>
      <c r="C26" s="42">
        <v>-18</v>
      </c>
      <c r="D26" s="69">
        <f t="shared" si="2"/>
        <v>-1.8</v>
      </c>
      <c r="E26" s="42">
        <f t="shared" si="15"/>
        <v>-99</v>
      </c>
      <c r="F26" s="69">
        <f t="shared" si="3"/>
        <v>-1.0879120879120878</v>
      </c>
      <c r="G26" s="42">
        <f t="shared" si="16"/>
        <v>-3</v>
      </c>
      <c r="H26" s="42">
        <v>2</v>
      </c>
      <c r="I26" s="42">
        <v>30</v>
      </c>
      <c r="J26" s="42">
        <v>5</v>
      </c>
      <c r="K26" s="42">
        <v>108</v>
      </c>
      <c r="L26" s="49">
        <f t="shared" si="17"/>
        <v>-5.4743979657974764</v>
      </c>
      <c r="M26" s="58">
        <v>3.6495986438649846</v>
      </c>
      <c r="N26" s="58">
        <v>9.123996609662461</v>
      </c>
      <c r="O26" s="42">
        <f t="shared" si="18"/>
        <v>-5</v>
      </c>
      <c r="P26" s="42">
        <f t="shared" si="19"/>
        <v>5</v>
      </c>
      <c r="Q26" s="42">
        <v>177</v>
      </c>
      <c r="R26" s="42">
        <v>3</v>
      </c>
      <c r="S26" s="42">
        <v>2</v>
      </c>
      <c r="T26" s="42">
        <f t="shared" si="20"/>
        <v>10</v>
      </c>
      <c r="U26" s="42">
        <v>198</v>
      </c>
      <c r="V26" s="42">
        <v>3</v>
      </c>
      <c r="W26" s="42">
        <v>7</v>
      </c>
      <c r="X26" s="49">
        <v>-9.123996609662461</v>
      </c>
    </row>
    <row r="27" spans="1:24" ht="18.75" customHeight="1" x14ac:dyDescent="0.15">
      <c r="A27" s="1" t="s">
        <v>11</v>
      </c>
      <c r="B27" s="43">
        <f t="shared" si="14"/>
        <v>-1</v>
      </c>
      <c r="C27" s="43">
        <v>31</v>
      </c>
      <c r="D27" s="70">
        <f t="shared" si="2"/>
        <v>-0.96875</v>
      </c>
      <c r="E27" s="43">
        <f t="shared" si="15"/>
        <v>-299</v>
      </c>
      <c r="F27" s="70">
        <f t="shared" si="3"/>
        <v>-1.0033557046979866</v>
      </c>
      <c r="G27" s="43">
        <f t="shared" si="16"/>
        <v>-3</v>
      </c>
      <c r="H27" s="43">
        <v>12</v>
      </c>
      <c r="I27" s="43">
        <v>100</v>
      </c>
      <c r="J27" s="44">
        <v>15</v>
      </c>
      <c r="K27" s="44">
        <v>262</v>
      </c>
      <c r="L27" s="50">
        <f t="shared" si="17"/>
        <v>-2.2481342328600231</v>
      </c>
      <c r="M27" s="57">
        <v>8.992536931440096</v>
      </c>
      <c r="N27" s="57">
        <v>11.240671164300119</v>
      </c>
      <c r="O27" s="44">
        <f t="shared" si="18"/>
        <v>2</v>
      </c>
      <c r="P27" s="44">
        <f t="shared" si="19"/>
        <v>26</v>
      </c>
      <c r="Q27" s="47">
        <v>365</v>
      </c>
      <c r="R27" s="47">
        <v>6</v>
      </c>
      <c r="S27" s="47">
        <v>20</v>
      </c>
      <c r="T27" s="47">
        <f t="shared" si="20"/>
        <v>24</v>
      </c>
      <c r="U27" s="47">
        <v>502</v>
      </c>
      <c r="V27" s="47">
        <v>11</v>
      </c>
      <c r="W27" s="47">
        <v>13</v>
      </c>
      <c r="X27" s="54">
        <v>1.4987561552400201</v>
      </c>
    </row>
    <row r="28" spans="1:24" ht="18.75" customHeight="1" x14ac:dyDescent="0.15">
      <c r="A28" s="5" t="s">
        <v>10</v>
      </c>
      <c r="B28" s="40">
        <f t="shared" si="14"/>
        <v>-5</v>
      </c>
      <c r="C28" s="40">
        <v>2</v>
      </c>
      <c r="D28" s="68">
        <f t="shared" si="2"/>
        <v>-0.2857142857142857</v>
      </c>
      <c r="E28" s="40">
        <f t="shared" si="15"/>
        <v>-81</v>
      </c>
      <c r="F28" s="68">
        <f t="shared" si="3"/>
        <v>-1.0657894736842106</v>
      </c>
      <c r="G28" s="40">
        <f>H28-J28</f>
        <v>-1</v>
      </c>
      <c r="H28" s="40">
        <v>1</v>
      </c>
      <c r="I28" s="40">
        <v>25</v>
      </c>
      <c r="J28" s="40">
        <v>2</v>
      </c>
      <c r="K28" s="40">
        <v>95</v>
      </c>
      <c r="L28" s="48">
        <f t="shared" si="17"/>
        <v>-1.9530937324901945</v>
      </c>
      <c r="M28" s="56">
        <v>1.9530937324901945</v>
      </c>
      <c r="N28" s="56">
        <v>3.9061874649803889</v>
      </c>
      <c r="O28" s="40">
        <f t="shared" si="18"/>
        <v>-4</v>
      </c>
      <c r="P28" s="40">
        <f t="shared" si="19"/>
        <v>11</v>
      </c>
      <c r="Q28" s="40">
        <v>163</v>
      </c>
      <c r="R28" s="40">
        <v>3</v>
      </c>
      <c r="S28" s="40">
        <v>8</v>
      </c>
      <c r="T28" s="40">
        <f t="shared" si="20"/>
        <v>15</v>
      </c>
      <c r="U28" s="40">
        <v>174</v>
      </c>
      <c r="V28" s="40">
        <v>5</v>
      </c>
      <c r="W28" s="40">
        <v>10</v>
      </c>
      <c r="X28" s="48">
        <v>-7.8123749299607752</v>
      </c>
    </row>
    <row r="29" spans="1:24" ht="18.75" customHeight="1" x14ac:dyDescent="0.15">
      <c r="A29" s="3" t="s">
        <v>9</v>
      </c>
      <c r="B29" s="42">
        <f t="shared" si="14"/>
        <v>6</v>
      </c>
      <c r="C29" s="42">
        <v>10</v>
      </c>
      <c r="D29" s="69">
        <f t="shared" si="2"/>
        <v>-2.5</v>
      </c>
      <c r="E29" s="42">
        <f t="shared" si="15"/>
        <v>-109</v>
      </c>
      <c r="F29" s="69">
        <f t="shared" si="3"/>
        <v>-0.94782608695652171</v>
      </c>
      <c r="G29" s="42">
        <f t="shared" si="16"/>
        <v>-7</v>
      </c>
      <c r="H29" s="42">
        <v>12</v>
      </c>
      <c r="I29" s="42">
        <v>126</v>
      </c>
      <c r="J29" s="42">
        <v>19</v>
      </c>
      <c r="K29" s="42">
        <v>247</v>
      </c>
      <c r="L29" s="49">
        <f t="shared" si="17"/>
        <v>-5.1637089216071583</v>
      </c>
      <c r="M29" s="58">
        <v>8.8520724370408459</v>
      </c>
      <c r="N29" s="58">
        <v>14.015781358648004</v>
      </c>
      <c r="O29" s="41">
        <f t="shared" si="18"/>
        <v>13</v>
      </c>
      <c r="P29" s="41">
        <f t="shared" si="19"/>
        <v>44</v>
      </c>
      <c r="Q29" s="42">
        <v>531</v>
      </c>
      <c r="R29" s="42">
        <v>18</v>
      </c>
      <c r="S29" s="42">
        <v>26</v>
      </c>
      <c r="T29" s="42">
        <f t="shared" si="20"/>
        <v>31</v>
      </c>
      <c r="U29" s="42">
        <v>519</v>
      </c>
      <c r="V29" s="42">
        <v>15</v>
      </c>
      <c r="W29" s="42">
        <v>16</v>
      </c>
      <c r="X29" s="49">
        <v>9.5897451401275795</v>
      </c>
    </row>
    <row r="30" spans="1:24" ht="18.75" customHeight="1" x14ac:dyDescent="0.15">
      <c r="A30" s="3" t="s">
        <v>8</v>
      </c>
      <c r="B30" s="42">
        <f t="shared" si="14"/>
        <v>-26</v>
      </c>
      <c r="C30" s="42">
        <v>-27</v>
      </c>
      <c r="D30" s="69">
        <f t="shared" si="2"/>
        <v>-27</v>
      </c>
      <c r="E30" s="42">
        <f t="shared" si="15"/>
        <v>-221</v>
      </c>
      <c r="F30" s="69">
        <f t="shared" si="3"/>
        <v>-1.1333333333333333</v>
      </c>
      <c r="G30" s="42">
        <f t="shared" si="16"/>
        <v>-11</v>
      </c>
      <c r="H30" s="42">
        <v>7</v>
      </c>
      <c r="I30" s="42">
        <v>103</v>
      </c>
      <c r="J30" s="42">
        <v>18</v>
      </c>
      <c r="K30" s="42">
        <v>262</v>
      </c>
      <c r="L30" s="52">
        <f t="shared" si="17"/>
        <v>-7.9441502166586426</v>
      </c>
      <c r="M30" s="59">
        <v>5.0553683196918628</v>
      </c>
      <c r="N30" s="59">
        <v>12.999518536350505</v>
      </c>
      <c r="O30" s="42">
        <f t="shared" si="18"/>
        <v>-15</v>
      </c>
      <c r="P30" s="42">
        <f t="shared" si="19"/>
        <v>12</v>
      </c>
      <c r="Q30" s="42">
        <v>439</v>
      </c>
      <c r="R30" s="42">
        <v>8</v>
      </c>
      <c r="S30" s="42">
        <v>4</v>
      </c>
      <c r="T30" s="42">
        <f t="shared" si="20"/>
        <v>27</v>
      </c>
      <c r="U30" s="42">
        <v>501</v>
      </c>
      <c r="V30" s="42">
        <v>9</v>
      </c>
      <c r="W30" s="42">
        <v>18</v>
      </c>
      <c r="X30" s="49">
        <v>-10.83293211362542</v>
      </c>
    </row>
    <row r="31" spans="1:24" ht="18.75" customHeight="1" x14ac:dyDescent="0.15">
      <c r="A31" s="1" t="s">
        <v>7</v>
      </c>
      <c r="B31" s="43">
        <f t="shared" si="14"/>
        <v>-11</v>
      </c>
      <c r="C31" s="43">
        <v>-21</v>
      </c>
      <c r="D31" s="70">
        <f t="shared" si="2"/>
        <v>-2.1</v>
      </c>
      <c r="E31" s="43">
        <f t="shared" si="15"/>
        <v>-168</v>
      </c>
      <c r="F31" s="70">
        <f t="shared" si="3"/>
        <v>-1.0700636942675159</v>
      </c>
      <c r="G31" s="43">
        <f t="shared" si="16"/>
        <v>-12</v>
      </c>
      <c r="H31" s="43">
        <v>7</v>
      </c>
      <c r="I31" s="43">
        <v>102</v>
      </c>
      <c r="J31" s="43">
        <v>19</v>
      </c>
      <c r="K31" s="44">
        <v>237</v>
      </c>
      <c r="L31" s="50">
        <f t="shared" si="17"/>
        <v>-10.040922704099128</v>
      </c>
      <c r="M31" s="57">
        <v>5.8572049107244917</v>
      </c>
      <c r="N31" s="57">
        <v>15.89812761482362</v>
      </c>
      <c r="O31" s="43">
        <f t="shared" si="18"/>
        <v>1</v>
      </c>
      <c r="P31" s="43">
        <f t="shared" si="19"/>
        <v>21</v>
      </c>
      <c r="Q31" s="43">
        <v>366</v>
      </c>
      <c r="R31" s="43">
        <v>9</v>
      </c>
      <c r="S31" s="43">
        <v>12</v>
      </c>
      <c r="T31" s="43">
        <f t="shared" si="20"/>
        <v>20</v>
      </c>
      <c r="U31" s="43">
        <v>399</v>
      </c>
      <c r="V31" s="43">
        <v>4</v>
      </c>
      <c r="W31" s="43">
        <v>16</v>
      </c>
      <c r="X31" s="53">
        <v>0.83674355867492523</v>
      </c>
    </row>
    <row r="32" spans="1:24" ht="18.75" customHeight="1" x14ac:dyDescent="0.15">
      <c r="A32" s="5" t="s">
        <v>6</v>
      </c>
      <c r="B32" s="40">
        <f t="shared" si="14"/>
        <v>-2</v>
      </c>
      <c r="C32" s="40">
        <v>-8</v>
      </c>
      <c r="D32" s="68">
        <f t="shared" si="2"/>
        <v>-1.3333333333333333</v>
      </c>
      <c r="E32" s="40">
        <f t="shared" si="15"/>
        <v>-19</v>
      </c>
      <c r="F32" s="68">
        <f t="shared" si="3"/>
        <v>-1.1176470588235294</v>
      </c>
      <c r="G32" s="40">
        <f t="shared" si="16"/>
        <v>-4</v>
      </c>
      <c r="H32" s="40">
        <v>0</v>
      </c>
      <c r="I32" s="40">
        <v>35</v>
      </c>
      <c r="J32" s="40">
        <v>4</v>
      </c>
      <c r="K32" s="40">
        <v>39</v>
      </c>
      <c r="L32" s="48">
        <f t="shared" si="17"/>
        <v>-13.555053516536423</v>
      </c>
      <c r="M32" s="56">
        <v>0</v>
      </c>
      <c r="N32" s="56">
        <v>13.555053516536423</v>
      </c>
      <c r="O32" s="40">
        <f t="shared" si="18"/>
        <v>2</v>
      </c>
      <c r="P32" s="40">
        <f t="shared" si="19"/>
        <v>10</v>
      </c>
      <c r="Q32" s="41">
        <v>148</v>
      </c>
      <c r="R32" s="41">
        <v>1</v>
      </c>
      <c r="S32" s="41">
        <v>9</v>
      </c>
      <c r="T32" s="41">
        <f t="shared" si="20"/>
        <v>8</v>
      </c>
      <c r="U32" s="41">
        <v>163</v>
      </c>
      <c r="V32" s="41">
        <v>2</v>
      </c>
      <c r="W32" s="41">
        <v>6</v>
      </c>
      <c r="X32" s="52">
        <v>6.7775267582682126</v>
      </c>
    </row>
    <row r="33" spans="1:24" ht="18.75" customHeight="1" x14ac:dyDescent="0.15">
      <c r="A33" s="3" t="s">
        <v>5</v>
      </c>
      <c r="B33" s="42">
        <f t="shared" si="14"/>
        <v>-26</v>
      </c>
      <c r="C33" s="42">
        <v>-23</v>
      </c>
      <c r="D33" s="69">
        <f t="shared" si="2"/>
        <v>7.6666666666666661</v>
      </c>
      <c r="E33" s="42">
        <f t="shared" si="15"/>
        <v>-222</v>
      </c>
      <c r="F33" s="69">
        <f t="shared" si="3"/>
        <v>-1.1326530612244898</v>
      </c>
      <c r="G33" s="42">
        <f t="shared" si="16"/>
        <v>-22</v>
      </c>
      <c r="H33" s="42">
        <v>8</v>
      </c>
      <c r="I33" s="42">
        <v>84</v>
      </c>
      <c r="J33" s="42">
        <v>30</v>
      </c>
      <c r="K33" s="42">
        <v>311</v>
      </c>
      <c r="L33" s="49">
        <f t="shared" si="17"/>
        <v>-16.75214030853731</v>
      </c>
      <c r="M33" s="58">
        <v>6.0916873849226585</v>
      </c>
      <c r="N33" s="58">
        <v>22.843827693459968</v>
      </c>
      <c r="O33" s="42">
        <f t="shared" si="18"/>
        <v>-4</v>
      </c>
      <c r="P33" s="42">
        <f t="shared" si="19"/>
        <v>18</v>
      </c>
      <c r="Q33" s="42">
        <v>428</v>
      </c>
      <c r="R33" s="42">
        <v>3</v>
      </c>
      <c r="S33" s="42">
        <v>15</v>
      </c>
      <c r="T33" s="42">
        <f t="shared" si="20"/>
        <v>22</v>
      </c>
      <c r="U33" s="42">
        <v>423</v>
      </c>
      <c r="V33" s="42">
        <v>4</v>
      </c>
      <c r="W33" s="42">
        <v>18</v>
      </c>
      <c r="X33" s="49">
        <v>-3.0458436924613306</v>
      </c>
    </row>
    <row r="34" spans="1:24" ht="18.75" customHeight="1" x14ac:dyDescent="0.15">
      <c r="A34" s="3" t="s">
        <v>4</v>
      </c>
      <c r="B34" s="42">
        <f t="shared" si="14"/>
        <v>-3</v>
      </c>
      <c r="C34" s="42">
        <v>16</v>
      </c>
      <c r="D34" s="69">
        <f t="shared" si="2"/>
        <v>-0.84210526315789469</v>
      </c>
      <c r="E34" s="42">
        <f t="shared" si="15"/>
        <v>-150</v>
      </c>
      <c r="F34" s="69">
        <f t="shared" si="3"/>
        <v>-1.0204081632653061</v>
      </c>
      <c r="G34" s="42">
        <f t="shared" si="16"/>
        <v>-7</v>
      </c>
      <c r="H34" s="42">
        <v>0</v>
      </c>
      <c r="I34" s="42">
        <v>54</v>
      </c>
      <c r="J34" s="42">
        <v>7</v>
      </c>
      <c r="K34" s="42">
        <v>150</v>
      </c>
      <c r="L34" s="49">
        <f t="shared" si="17"/>
        <v>-7.9827259045998824</v>
      </c>
      <c r="M34" s="58">
        <v>0</v>
      </c>
      <c r="N34" s="58">
        <v>7.9827259045998824</v>
      </c>
      <c r="O34" s="42">
        <f>P34-T34</f>
        <v>4</v>
      </c>
      <c r="P34" s="42">
        <f t="shared" si="19"/>
        <v>17</v>
      </c>
      <c r="Q34" s="42">
        <v>243</v>
      </c>
      <c r="R34" s="42">
        <v>10</v>
      </c>
      <c r="S34" s="42">
        <v>7</v>
      </c>
      <c r="T34" s="42">
        <f t="shared" si="20"/>
        <v>13</v>
      </c>
      <c r="U34" s="42">
        <v>297</v>
      </c>
      <c r="V34" s="42">
        <v>7</v>
      </c>
      <c r="W34" s="42">
        <v>6</v>
      </c>
      <c r="X34" s="49">
        <v>4.5615576597713563</v>
      </c>
    </row>
    <row r="35" spans="1:24" ht="18.75" customHeight="1" x14ac:dyDescent="0.15">
      <c r="A35" s="1" t="s">
        <v>3</v>
      </c>
      <c r="B35" s="43">
        <f t="shared" si="14"/>
        <v>-11</v>
      </c>
      <c r="C35" s="43">
        <v>-15</v>
      </c>
      <c r="D35" s="70">
        <f t="shared" si="2"/>
        <v>-3.75</v>
      </c>
      <c r="E35" s="43">
        <f t="shared" si="15"/>
        <v>-107</v>
      </c>
      <c r="F35" s="70">
        <f t="shared" si="3"/>
        <v>-1.1145833333333333</v>
      </c>
      <c r="G35" s="43">
        <f t="shared" si="16"/>
        <v>-4</v>
      </c>
      <c r="H35" s="43">
        <v>8</v>
      </c>
      <c r="I35" s="43">
        <v>74</v>
      </c>
      <c r="J35" s="43">
        <v>12</v>
      </c>
      <c r="K35" s="44">
        <v>154</v>
      </c>
      <c r="L35" s="50">
        <f t="shared" si="17"/>
        <v>-4.4636868101713532</v>
      </c>
      <c r="M35" s="57">
        <v>8.9273736203427028</v>
      </c>
      <c r="N35" s="57">
        <v>13.391060430514056</v>
      </c>
      <c r="O35" s="44">
        <f t="shared" si="18"/>
        <v>-7</v>
      </c>
      <c r="P35" s="44">
        <f t="shared" si="19"/>
        <v>19</v>
      </c>
      <c r="Q35" s="47">
        <v>315</v>
      </c>
      <c r="R35" s="47">
        <v>6</v>
      </c>
      <c r="S35" s="47">
        <v>13</v>
      </c>
      <c r="T35" s="47">
        <f t="shared" si="20"/>
        <v>26</v>
      </c>
      <c r="U35" s="47">
        <v>342</v>
      </c>
      <c r="V35" s="47">
        <v>12</v>
      </c>
      <c r="W35" s="47">
        <v>14</v>
      </c>
      <c r="X35" s="54">
        <v>-7.8114519177998716</v>
      </c>
    </row>
    <row r="36" spans="1:24" ht="18.75" customHeight="1" x14ac:dyDescent="0.15">
      <c r="A36" s="5" t="s">
        <v>2</v>
      </c>
      <c r="B36" s="40">
        <f t="shared" si="14"/>
        <v>-11</v>
      </c>
      <c r="C36" s="40">
        <v>-11</v>
      </c>
      <c r="D36" s="68" t="str">
        <f t="shared" si="2"/>
        <v>-</v>
      </c>
      <c r="E36" s="40">
        <f t="shared" si="15"/>
        <v>-125</v>
      </c>
      <c r="F36" s="68">
        <f t="shared" si="3"/>
        <v>-1.0964912280701755</v>
      </c>
      <c r="G36" s="40">
        <f t="shared" si="16"/>
        <v>-11</v>
      </c>
      <c r="H36" s="40">
        <v>0</v>
      </c>
      <c r="I36" s="40">
        <v>12</v>
      </c>
      <c r="J36" s="40">
        <v>11</v>
      </c>
      <c r="K36" s="40">
        <v>122</v>
      </c>
      <c r="L36" s="48">
        <f t="shared" si="17"/>
        <v>-31.606465743960936</v>
      </c>
      <c r="M36" s="56">
        <v>0</v>
      </c>
      <c r="N36" s="56">
        <v>31.606465743960936</v>
      </c>
      <c r="O36" s="40">
        <f t="shared" si="18"/>
        <v>0</v>
      </c>
      <c r="P36" s="40">
        <f t="shared" si="19"/>
        <v>4</v>
      </c>
      <c r="Q36" s="40">
        <v>102</v>
      </c>
      <c r="R36" s="40">
        <v>1</v>
      </c>
      <c r="S36" s="40">
        <v>3</v>
      </c>
      <c r="T36" s="40">
        <f t="shared" si="20"/>
        <v>4</v>
      </c>
      <c r="U36" s="40">
        <v>117</v>
      </c>
      <c r="V36" s="40">
        <v>1</v>
      </c>
      <c r="W36" s="40">
        <v>3</v>
      </c>
      <c r="X36" s="48">
        <v>0</v>
      </c>
    </row>
    <row r="37" spans="1:24" ht="18.75" customHeight="1" x14ac:dyDescent="0.15">
      <c r="A37" s="3" t="s">
        <v>1</v>
      </c>
      <c r="B37" s="42">
        <f t="shared" si="14"/>
        <v>-10</v>
      </c>
      <c r="C37" s="42">
        <v>-8</v>
      </c>
      <c r="D37" s="69">
        <f t="shared" si="2"/>
        <v>4</v>
      </c>
      <c r="E37" s="42">
        <f t="shared" si="15"/>
        <v>-82</v>
      </c>
      <c r="F37" s="69">
        <f t="shared" si="3"/>
        <v>-1.1388888888888888</v>
      </c>
      <c r="G37" s="42">
        <f t="shared" si="16"/>
        <v>-5</v>
      </c>
      <c r="H37" s="42">
        <v>0</v>
      </c>
      <c r="I37" s="42">
        <v>8</v>
      </c>
      <c r="J37" s="42">
        <v>5</v>
      </c>
      <c r="K37" s="42">
        <v>70</v>
      </c>
      <c r="L37" s="49">
        <f t="shared" si="17"/>
        <v>-20.698547708455866</v>
      </c>
      <c r="M37" s="58">
        <v>0</v>
      </c>
      <c r="N37" s="58">
        <v>20.698547708455866</v>
      </c>
      <c r="O37" s="42">
        <f>P37-T37</f>
        <v>-5</v>
      </c>
      <c r="P37" s="41">
        <f t="shared" si="19"/>
        <v>3</v>
      </c>
      <c r="Q37" s="42">
        <v>79</v>
      </c>
      <c r="R37" s="42">
        <v>1</v>
      </c>
      <c r="S37" s="42">
        <v>2</v>
      </c>
      <c r="T37" s="42">
        <f t="shared" si="20"/>
        <v>8</v>
      </c>
      <c r="U37" s="42">
        <v>99</v>
      </c>
      <c r="V37" s="42">
        <v>5</v>
      </c>
      <c r="W37" s="42">
        <v>3</v>
      </c>
      <c r="X37" s="49">
        <v>-20.698547708455862</v>
      </c>
    </row>
    <row r="38" spans="1:24" ht="18.75" customHeight="1" x14ac:dyDescent="0.15">
      <c r="A38" s="1" t="s">
        <v>0</v>
      </c>
      <c r="B38" s="43">
        <f t="shared" si="14"/>
        <v>-3</v>
      </c>
      <c r="C38" s="43">
        <v>0</v>
      </c>
      <c r="D38" s="70">
        <f t="shared" si="2"/>
        <v>0</v>
      </c>
      <c r="E38" s="43">
        <f t="shared" si="15"/>
        <v>-91</v>
      </c>
      <c r="F38" s="70">
        <f t="shared" si="3"/>
        <v>-1.0340909090909092</v>
      </c>
      <c r="G38" s="43">
        <f t="shared" si="16"/>
        <v>-3</v>
      </c>
      <c r="H38" s="43">
        <v>0</v>
      </c>
      <c r="I38" s="43">
        <v>8</v>
      </c>
      <c r="J38" s="43">
        <v>3</v>
      </c>
      <c r="K38" s="44">
        <v>54</v>
      </c>
      <c r="L38" s="50">
        <f t="shared" si="17"/>
        <v>-13.375889289542929</v>
      </c>
      <c r="M38" s="57">
        <v>0</v>
      </c>
      <c r="N38" s="57">
        <v>13.375889289542929</v>
      </c>
      <c r="O38" s="44">
        <f t="shared" si="18"/>
        <v>0</v>
      </c>
      <c r="P38" s="43">
        <f t="shared" si="19"/>
        <v>2</v>
      </c>
      <c r="Q38" s="43">
        <v>45</v>
      </c>
      <c r="R38" s="43">
        <v>2</v>
      </c>
      <c r="S38" s="43">
        <v>0</v>
      </c>
      <c r="T38" s="43">
        <f t="shared" si="20"/>
        <v>2</v>
      </c>
      <c r="U38" s="43">
        <v>90</v>
      </c>
      <c r="V38" s="43">
        <v>1</v>
      </c>
      <c r="W38" s="43">
        <v>1</v>
      </c>
      <c r="X38" s="53">
        <v>0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-96</v>
      </c>
      <c r="C9" s="34">
        <f t="shared" si="0"/>
        <v>-349</v>
      </c>
      <c r="D9" s="34">
        <f t="shared" si="0"/>
        <v>-2070</v>
      </c>
      <c r="E9" s="34">
        <f t="shared" si="0"/>
        <v>-135</v>
      </c>
      <c r="F9" s="34">
        <f t="shared" si="0"/>
        <v>132</v>
      </c>
      <c r="G9" s="34">
        <f t="shared" si="0"/>
        <v>2055</v>
      </c>
      <c r="H9" s="34">
        <f t="shared" si="0"/>
        <v>267</v>
      </c>
      <c r="I9" s="34">
        <f>I10+I11</f>
        <v>3603</v>
      </c>
      <c r="J9" s="51">
        <f>K9-L9</f>
        <v>-6.0359267743499139</v>
      </c>
      <c r="K9" s="51">
        <v>5.9017950682532483</v>
      </c>
      <c r="L9" s="51">
        <v>11.937721842603162</v>
      </c>
      <c r="M9" s="34">
        <f t="shared" ref="M9:U9" si="1">M10+M11</f>
        <v>39</v>
      </c>
      <c r="N9" s="34">
        <f t="shared" si="1"/>
        <v>421</v>
      </c>
      <c r="O9" s="34">
        <f t="shared" si="1"/>
        <v>8440</v>
      </c>
      <c r="P9" s="34">
        <f t="shared" si="1"/>
        <v>281</v>
      </c>
      <c r="Q9" s="34">
        <f t="shared" si="1"/>
        <v>140</v>
      </c>
      <c r="R9" s="34">
        <f>R10+R11</f>
        <v>382</v>
      </c>
      <c r="S9" s="34">
        <f t="shared" si="1"/>
        <v>8962</v>
      </c>
      <c r="T9" s="34">
        <f t="shared" si="1"/>
        <v>242</v>
      </c>
      <c r="U9" s="34">
        <f t="shared" si="1"/>
        <v>140</v>
      </c>
      <c r="V9" s="51">
        <v>1.7437121792566401</v>
      </c>
    </row>
    <row r="10" spans="1:22" ht="15" customHeight="1" x14ac:dyDescent="0.15">
      <c r="A10" s="6" t="s">
        <v>28</v>
      </c>
      <c r="B10" s="35">
        <f t="shared" ref="B10:I10" si="2">B20+B21+B22+B23</f>
        <v>-47</v>
      </c>
      <c r="C10" s="35">
        <f t="shared" si="2"/>
        <v>-304</v>
      </c>
      <c r="D10" s="35">
        <f t="shared" si="2"/>
        <v>-1140</v>
      </c>
      <c r="E10" s="35">
        <f t="shared" si="2"/>
        <v>-84</v>
      </c>
      <c r="F10" s="35">
        <f t="shared" si="2"/>
        <v>99</v>
      </c>
      <c r="G10" s="35">
        <f t="shared" si="2"/>
        <v>1618</v>
      </c>
      <c r="H10" s="35">
        <f t="shared" si="2"/>
        <v>183</v>
      </c>
      <c r="I10" s="35">
        <f t="shared" si="2"/>
        <v>2450</v>
      </c>
      <c r="J10" s="48">
        <f t="shared" ref="J10:J38" si="3">K10-L10</f>
        <v>-4.9898714244651394</v>
      </c>
      <c r="K10" s="48">
        <v>5.8809198931196285</v>
      </c>
      <c r="L10" s="48">
        <v>10.870791317584768</v>
      </c>
      <c r="M10" s="35">
        <f t="shared" ref="M10:U10" si="4">M20+M21+M22+M23</f>
        <v>37</v>
      </c>
      <c r="N10" s="35">
        <f t="shared" si="4"/>
        <v>319</v>
      </c>
      <c r="O10" s="35">
        <f t="shared" si="4"/>
        <v>6600</v>
      </c>
      <c r="P10" s="35">
        <f t="shared" si="4"/>
        <v>238</v>
      </c>
      <c r="Q10" s="35">
        <f t="shared" si="4"/>
        <v>81</v>
      </c>
      <c r="R10" s="35">
        <f t="shared" si="4"/>
        <v>282</v>
      </c>
      <c r="S10" s="35">
        <f t="shared" si="4"/>
        <v>6908</v>
      </c>
      <c r="T10" s="35">
        <f t="shared" si="4"/>
        <v>200</v>
      </c>
      <c r="U10" s="35">
        <f t="shared" si="4"/>
        <v>82</v>
      </c>
      <c r="V10" s="48">
        <v>2.1979195560144085</v>
      </c>
    </row>
    <row r="11" spans="1:22" ht="15" customHeight="1" x14ac:dyDescent="0.15">
      <c r="A11" s="2" t="s">
        <v>27</v>
      </c>
      <c r="B11" s="36">
        <f t="shared" ref="B11:I11" si="5">B12+B13+B14+B15+B16</f>
        <v>-49</v>
      </c>
      <c r="C11" s="36">
        <f t="shared" si="5"/>
        <v>-45</v>
      </c>
      <c r="D11" s="36">
        <f t="shared" si="5"/>
        <v>-930</v>
      </c>
      <c r="E11" s="36">
        <f t="shared" si="5"/>
        <v>-51</v>
      </c>
      <c r="F11" s="36">
        <f t="shared" si="5"/>
        <v>33</v>
      </c>
      <c r="G11" s="36">
        <f t="shared" si="5"/>
        <v>437</v>
      </c>
      <c r="H11" s="36">
        <f t="shared" si="5"/>
        <v>84</v>
      </c>
      <c r="I11" s="36">
        <f t="shared" si="5"/>
        <v>1153</v>
      </c>
      <c r="J11" s="53">
        <f t="shared" si="3"/>
        <v>-9.2191299168322463</v>
      </c>
      <c r="K11" s="53">
        <v>5.9653193579502766</v>
      </c>
      <c r="L11" s="53">
        <v>15.184449274782523</v>
      </c>
      <c r="M11" s="36">
        <f t="shared" ref="M11:U11" si="6">M12+M13+M14+M15+M16</f>
        <v>2</v>
      </c>
      <c r="N11" s="36">
        <f t="shared" si="6"/>
        <v>102</v>
      </c>
      <c r="O11" s="36">
        <f t="shared" si="6"/>
        <v>1840</v>
      </c>
      <c r="P11" s="36">
        <f t="shared" si="6"/>
        <v>43</v>
      </c>
      <c r="Q11" s="36">
        <f t="shared" si="6"/>
        <v>59</v>
      </c>
      <c r="R11" s="36">
        <f t="shared" si="6"/>
        <v>100</v>
      </c>
      <c r="S11" s="36">
        <f t="shared" si="6"/>
        <v>2054</v>
      </c>
      <c r="T11" s="36">
        <f t="shared" si="6"/>
        <v>42</v>
      </c>
      <c r="U11" s="36">
        <f t="shared" si="6"/>
        <v>58</v>
      </c>
      <c r="V11" s="53">
        <v>0.36153450654244423</v>
      </c>
    </row>
    <row r="12" spans="1:22" ht="15" customHeight="1" x14ac:dyDescent="0.15">
      <c r="A12" s="6" t="s">
        <v>26</v>
      </c>
      <c r="B12" s="35">
        <f t="shared" ref="B12:I12" si="7">B24</f>
        <v>-5</v>
      </c>
      <c r="C12" s="35">
        <f t="shared" si="7"/>
        <v>4</v>
      </c>
      <c r="D12" s="35">
        <f t="shared" si="7"/>
        <v>-72</v>
      </c>
      <c r="E12" s="35">
        <f t="shared" si="7"/>
        <v>-4</v>
      </c>
      <c r="F12" s="35">
        <f t="shared" si="7"/>
        <v>1</v>
      </c>
      <c r="G12" s="35">
        <f t="shared" si="7"/>
        <v>26</v>
      </c>
      <c r="H12" s="35">
        <f t="shared" si="7"/>
        <v>5</v>
      </c>
      <c r="I12" s="35">
        <f t="shared" si="7"/>
        <v>99</v>
      </c>
      <c r="J12" s="48">
        <f t="shared" si="3"/>
        <v>-9.1647208328377463</v>
      </c>
      <c r="K12" s="48">
        <v>2.2911802082094366</v>
      </c>
      <c r="L12" s="48">
        <v>11.455901041047182</v>
      </c>
      <c r="M12" s="35">
        <f t="shared" ref="M12:U12" si="8">M24</f>
        <v>-1</v>
      </c>
      <c r="N12" s="35">
        <f t="shared" si="8"/>
        <v>6</v>
      </c>
      <c r="O12" s="35">
        <f t="shared" si="8"/>
        <v>148</v>
      </c>
      <c r="P12" s="35">
        <f t="shared" si="8"/>
        <v>3</v>
      </c>
      <c r="Q12" s="35">
        <f t="shared" si="8"/>
        <v>3</v>
      </c>
      <c r="R12" s="35">
        <f t="shared" si="8"/>
        <v>7</v>
      </c>
      <c r="S12" s="35">
        <f t="shared" si="8"/>
        <v>147</v>
      </c>
      <c r="T12" s="35">
        <f t="shared" si="8"/>
        <v>3</v>
      </c>
      <c r="U12" s="35">
        <f t="shared" si="8"/>
        <v>4</v>
      </c>
      <c r="V12" s="48">
        <v>-2.2911802082094326</v>
      </c>
    </row>
    <row r="13" spans="1:22" ht="15" customHeight="1" x14ac:dyDescent="0.15">
      <c r="A13" s="4" t="s">
        <v>25</v>
      </c>
      <c r="B13" s="37">
        <f t="shared" ref="B13:I13" si="9">B25+B26+B27</f>
        <v>-9</v>
      </c>
      <c r="C13" s="37">
        <f t="shared" si="9"/>
        <v>9</v>
      </c>
      <c r="D13" s="37">
        <f t="shared" si="9"/>
        <v>-253</v>
      </c>
      <c r="E13" s="37">
        <f t="shared" si="9"/>
        <v>-6</v>
      </c>
      <c r="F13" s="37">
        <f t="shared" si="9"/>
        <v>10</v>
      </c>
      <c r="G13" s="37">
        <f t="shared" si="9"/>
        <v>66</v>
      </c>
      <c r="H13" s="37">
        <f t="shared" si="9"/>
        <v>16</v>
      </c>
      <c r="I13" s="37">
        <f t="shared" si="9"/>
        <v>220</v>
      </c>
      <c r="J13" s="49">
        <f t="shared" si="3"/>
        <v>-5.9713992815830181</v>
      </c>
      <c r="K13" s="49">
        <v>9.9523321359716981</v>
      </c>
      <c r="L13" s="49">
        <v>15.923731417554716</v>
      </c>
      <c r="M13" s="37">
        <f t="shared" ref="M13:U13" si="10">M25+M26+M27</f>
        <v>-3</v>
      </c>
      <c r="N13" s="37">
        <f t="shared" si="10"/>
        <v>16</v>
      </c>
      <c r="O13" s="37">
        <f t="shared" si="10"/>
        <v>287</v>
      </c>
      <c r="P13" s="37">
        <f t="shared" si="10"/>
        <v>8</v>
      </c>
      <c r="Q13" s="37">
        <f t="shared" si="10"/>
        <v>8</v>
      </c>
      <c r="R13" s="37">
        <f t="shared" si="10"/>
        <v>19</v>
      </c>
      <c r="S13" s="37">
        <f t="shared" si="10"/>
        <v>386</v>
      </c>
      <c r="T13" s="37">
        <f t="shared" si="10"/>
        <v>8</v>
      </c>
      <c r="U13" s="37">
        <f t="shared" si="10"/>
        <v>11</v>
      </c>
      <c r="V13" s="49">
        <v>-2.9856996407915091</v>
      </c>
    </row>
    <row r="14" spans="1:22" ht="15" customHeight="1" x14ac:dyDescent="0.15">
      <c r="A14" s="4" t="s">
        <v>24</v>
      </c>
      <c r="B14" s="37">
        <f t="shared" ref="B14:I14" si="11">B28+B29+B30+B31</f>
        <v>-14</v>
      </c>
      <c r="C14" s="37">
        <f t="shared" si="11"/>
        <v>-27</v>
      </c>
      <c r="D14" s="37">
        <f t="shared" si="11"/>
        <v>-254</v>
      </c>
      <c r="E14" s="37">
        <f t="shared" si="11"/>
        <v>-16</v>
      </c>
      <c r="F14" s="37">
        <f t="shared" si="11"/>
        <v>12</v>
      </c>
      <c r="G14" s="37">
        <f t="shared" si="11"/>
        <v>197</v>
      </c>
      <c r="H14" s="37">
        <f t="shared" si="11"/>
        <v>28</v>
      </c>
      <c r="I14" s="37">
        <f t="shared" si="11"/>
        <v>400</v>
      </c>
      <c r="J14" s="49">
        <f t="shared" si="3"/>
        <v>-7.5889131370099454</v>
      </c>
      <c r="K14" s="49">
        <v>5.6916848527574606</v>
      </c>
      <c r="L14" s="49">
        <v>13.280597989767406</v>
      </c>
      <c r="M14" s="37">
        <f t="shared" ref="M14:U14" si="12">M28+M29+M30+M31</f>
        <v>2</v>
      </c>
      <c r="N14" s="37">
        <f t="shared" si="12"/>
        <v>43</v>
      </c>
      <c r="O14" s="37">
        <f t="shared" si="12"/>
        <v>695</v>
      </c>
      <c r="P14" s="37">
        <f t="shared" si="12"/>
        <v>20</v>
      </c>
      <c r="Q14" s="37">
        <f t="shared" si="12"/>
        <v>23</v>
      </c>
      <c r="R14" s="37">
        <f t="shared" si="12"/>
        <v>41</v>
      </c>
      <c r="S14" s="37">
        <f t="shared" si="12"/>
        <v>746</v>
      </c>
      <c r="T14" s="37">
        <f t="shared" si="12"/>
        <v>15</v>
      </c>
      <c r="U14" s="37">
        <f t="shared" si="12"/>
        <v>26</v>
      </c>
      <c r="V14" s="49">
        <v>0.94861414212624595</v>
      </c>
    </row>
    <row r="15" spans="1:22" ht="15" customHeight="1" x14ac:dyDescent="0.15">
      <c r="A15" s="4" t="s">
        <v>23</v>
      </c>
      <c r="B15" s="37">
        <f t="shared" ref="B15:I15" si="13">B32+B33+B34+B35</f>
        <v>-11</v>
      </c>
      <c r="C15" s="37">
        <f t="shared" si="13"/>
        <v>-25</v>
      </c>
      <c r="D15" s="37">
        <f t="shared" si="13"/>
        <v>-194</v>
      </c>
      <c r="E15" s="37">
        <f t="shared" si="13"/>
        <v>-14</v>
      </c>
      <c r="F15" s="37">
        <f t="shared" si="13"/>
        <v>10</v>
      </c>
      <c r="G15" s="37">
        <f t="shared" si="13"/>
        <v>135</v>
      </c>
      <c r="H15" s="37">
        <f t="shared" si="13"/>
        <v>24</v>
      </c>
      <c r="I15" s="37">
        <f t="shared" si="13"/>
        <v>306</v>
      </c>
      <c r="J15" s="49">
        <f t="shared" si="3"/>
        <v>-8.7238255439196273</v>
      </c>
      <c r="K15" s="49">
        <v>6.2313039599425908</v>
      </c>
      <c r="L15" s="49">
        <v>14.955129503862217</v>
      </c>
      <c r="M15" s="37">
        <f t="shared" ref="M15:U15" si="14">M32+M33+M34+M35</f>
        <v>3</v>
      </c>
      <c r="N15" s="37">
        <f t="shared" si="14"/>
        <v>33</v>
      </c>
      <c r="O15" s="37">
        <f t="shared" si="14"/>
        <v>590</v>
      </c>
      <c r="P15" s="37">
        <f t="shared" si="14"/>
        <v>11</v>
      </c>
      <c r="Q15" s="37">
        <f t="shared" si="14"/>
        <v>22</v>
      </c>
      <c r="R15" s="37">
        <f t="shared" si="14"/>
        <v>30</v>
      </c>
      <c r="S15" s="37">
        <f t="shared" si="14"/>
        <v>613</v>
      </c>
      <c r="T15" s="37">
        <f t="shared" si="14"/>
        <v>13</v>
      </c>
      <c r="U15" s="37">
        <f t="shared" si="14"/>
        <v>17</v>
      </c>
      <c r="V15" s="49">
        <v>1.869391187982778</v>
      </c>
    </row>
    <row r="16" spans="1:22" ht="15" customHeight="1" x14ac:dyDescent="0.15">
      <c r="A16" s="2" t="s">
        <v>22</v>
      </c>
      <c r="B16" s="36">
        <f t="shared" ref="B16:I16" si="15">B36+B37+B38</f>
        <v>-10</v>
      </c>
      <c r="C16" s="36">
        <f t="shared" si="15"/>
        <v>-6</v>
      </c>
      <c r="D16" s="36">
        <f t="shared" si="15"/>
        <v>-157</v>
      </c>
      <c r="E16" s="36">
        <f t="shared" si="15"/>
        <v>-11</v>
      </c>
      <c r="F16" s="36">
        <f t="shared" si="15"/>
        <v>0</v>
      </c>
      <c r="G16" s="36">
        <f t="shared" si="15"/>
        <v>13</v>
      </c>
      <c r="H16" s="36">
        <f t="shared" si="15"/>
        <v>11</v>
      </c>
      <c r="I16" s="36">
        <f t="shared" si="15"/>
        <v>128</v>
      </c>
      <c r="J16" s="53">
        <f t="shared" si="3"/>
        <v>-29.132114791820431</v>
      </c>
      <c r="K16" s="53">
        <v>0</v>
      </c>
      <c r="L16" s="53">
        <v>29.132114791820431</v>
      </c>
      <c r="M16" s="36">
        <f t="shared" ref="M16:U16" si="16">M36+M37+M38</f>
        <v>1</v>
      </c>
      <c r="N16" s="36">
        <f t="shared" si="16"/>
        <v>4</v>
      </c>
      <c r="O16" s="36">
        <f t="shared" si="16"/>
        <v>120</v>
      </c>
      <c r="P16" s="36">
        <f t="shared" si="16"/>
        <v>1</v>
      </c>
      <c r="Q16" s="36">
        <f t="shared" si="16"/>
        <v>3</v>
      </c>
      <c r="R16" s="36">
        <f t="shared" si="16"/>
        <v>3</v>
      </c>
      <c r="S16" s="36">
        <f t="shared" si="16"/>
        <v>162</v>
      </c>
      <c r="T16" s="36">
        <f t="shared" si="16"/>
        <v>3</v>
      </c>
      <c r="U16" s="36">
        <f t="shared" si="16"/>
        <v>0</v>
      </c>
      <c r="V16" s="53">
        <v>2.6483740719836772</v>
      </c>
    </row>
    <row r="17" spans="1:22" ht="15" customHeight="1" x14ac:dyDescent="0.15">
      <c r="A17" s="6" t="s">
        <v>21</v>
      </c>
      <c r="B17" s="35">
        <f t="shared" ref="B17:I17" si="17">B12+B13+B20</f>
        <v>-47</v>
      </c>
      <c r="C17" s="35">
        <f t="shared" si="17"/>
        <v>-80</v>
      </c>
      <c r="D17" s="35">
        <f t="shared" si="17"/>
        <v>-918</v>
      </c>
      <c r="E17" s="35">
        <f t="shared" si="17"/>
        <v>-57</v>
      </c>
      <c r="F17" s="35">
        <f t="shared" si="17"/>
        <v>61</v>
      </c>
      <c r="G17" s="35">
        <f t="shared" si="17"/>
        <v>805</v>
      </c>
      <c r="H17" s="35">
        <f t="shared" si="17"/>
        <v>118</v>
      </c>
      <c r="I17" s="35">
        <f t="shared" si="17"/>
        <v>1391</v>
      </c>
      <c r="J17" s="48">
        <f t="shared" si="3"/>
        <v>-6.2120290394938191</v>
      </c>
      <c r="K17" s="48">
        <v>6.6479609019144377</v>
      </c>
      <c r="L17" s="48">
        <v>12.859989941408257</v>
      </c>
      <c r="M17" s="35">
        <f t="shared" ref="M17:U17" si="18">M12+M13+M20</f>
        <v>10</v>
      </c>
      <c r="N17" s="35">
        <f t="shared" si="18"/>
        <v>136</v>
      </c>
      <c r="O17" s="35">
        <f t="shared" si="18"/>
        <v>2949</v>
      </c>
      <c r="P17" s="35">
        <f t="shared" si="18"/>
        <v>100</v>
      </c>
      <c r="Q17" s="35">
        <f t="shared" si="18"/>
        <v>36</v>
      </c>
      <c r="R17" s="35">
        <f t="shared" si="18"/>
        <v>126</v>
      </c>
      <c r="S17" s="35">
        <f t="shared" si="18"/>
        <v>3281</v>
      </c>
      <c r="T17" s="35">
        <f t="shared" si="18"/>
        <v>88</v>
      </c>
      <c r="U17" s="35">
        <f t="shared" si="18"/>
        <v>38</v>
      </c>
      <c r="V17" s="48">
        <v>1.0898296560515472</v>
      </c>
    </row>
    <row r="18" spans="1:22" ht="15" customHeight="1" x14ac:dyDescent="0.15">
      <c r="A18" s="4" t="s">
        <v>20</v>
      </c>
      <c r="B18" s="37">
        <f t="shared" ref="B18:I18" si="19">B14+B22</f>
        <v>-16</v>
      </c>
      <c r="C18" s="37">
        <f t="shared" si="19"/>
        <v>-34</v>
      </c>
      <c r="D18" s="37">
        <f t="shared" si="19"/>
        <v>-501</v>
      </c>
      <c r="E18" s="37">
        <f t="shared" si="19"/>
        <v>-27</v>
      </c>
      <c r="F18" s="37">
        <f t="shared" si="19"/>
        <v>18</v>
      </c>
      <c r="G18" s="37">
        <f t="shared" si="19"/>
        <v>365</v>
      </c>
      <c r="H18" s="37">
        <f t="shared" si="19"/>
        <v>45</v>
      </c>
      <c r="I18" s="37">
        <f t="shared" si="19"/>
        <v>720</v>
      </c>
      <c r="J18" s="49">
        <f t="shared" si="3"/>
        <v>-6.800516129032256</v>
      </c>
      <c r="K18" s="49">
        <v>4.5336774193548388</v>
      </c>
      <c r="L18" s="49">
        <v>11.334193548387095</v>
      </c>
      <c r="M18" s="37">
        <f t="shared" ref="M18:U18" si="20">M14+M22</f>
        <v>11</v>
      </c>
      <c r="N18" s="37">
        <f t="shared" si="20"/>
        <v>88</v>
      </c>
      <c r="O18" s="37">
        <f t="shared" si="20"/>
        <v>1360</v>
      </c>
      <c r="P18" s="37">
        <f t="shared" si="20"/>
        <v>46</v>
      </c>
      <c r="Q18" s="37">
        <f t="shared" si="20"/>
        <v>42</v>
      </c>
      <c r="R18" s="37">
        <f t="shared" si="20"/>
        <v>77</v>
      </c>
      <c r="S18" s="37">
        <f t="shared" si="20"/>
        <v>1506</v>
      </c>
      <c r="T18" s="37">
        <f t="shared" si="20"/>
        <v>30</v>
      </c>
      <c r="U18" s="37">
        <f t="shared" si="20"/>
        <v>47</v>
      </c>
      <c r="V18" s="49">
        <v>2.7705806451612851</v>
      </c>
    </row>
    <row r="19" spans="1:22" ht="15" customHeight="1" x14ac:dyDescent="0.15">
      <c r="A19" s="2" t="s">
        <v>19</v>
      </c>
      <c r="B19" s="36">
        <f t="shared" ref="B19:I19" si="21">B15+B16+B21+B23</f>
        <v>-33</v>
      </c>
      <c r="C19" s="36">
        <f t="shared" si="21"/>
        <v>-235</v>
      </c>
      <c r="D19" s="36">
        <f t="shared" si="21"/>
        <v>-651</v>
      </c>
      <c r="E19" s="36">
        <f t="shared" si="21"/>
        <v>-51</v>
      </c>
      <c r="F19" s="36">
        <f t="shared" si="21"/>
        <v>53</v>
      </c>
      <c r="G19" s="36">
        <f t="shared" si="21"/>
        <v>885</v>
      </c>
      <c r="H19" s="36">
        <f t="shared" si="21"/>
        <v>104</v>
      </c>
      <c r="I19" s="36">
        <f t="shared" si="21"/>
        <v>1492</v>
      </c>
      <c r="J19" s="53">
        <f t="shared" si="3"/>
        <v>-5.5314271354639581</v>
      </c>
      <c r="K19" s="53">
        <v>5.7483458466586219</v>
      </c>
      <c r="L19" s="53">
        <v>11.27977298212258</v>
      </c>
      <c r="M19" s="36">
        <f t="shared" ref="M19:U19" si="22">M15+M16+M21+M23</f>
        <v>18</v>
      </c>
      <c r="N19" s="36">
        <f t="shared" si="22"/>
        <v>197</v>
      </c>
      <c r="O19" s="36">
        <f t="shared" si="22"/>
        <v>4131</v>
      </c>
      <c r="P19" s="36">
        <f t="shared" si="22"/>
        <v>135</v>
      </c>
      <c r="Q19" s="36">
        <f t="shared" si="22"/>
        <v>62</v>
      </c>
      <c r="R19" s="36">
        <f t="shared" si="22"/>
        <v>179</v>
      </c>
      <c r="S19" s="36">
        <f t="shared" si="22"/>
        <v>4175</v>
      </c>
      <c r="T19" s="36">
        <f t="shared" si="22"/>
        <v>124</v>
      </c>
      <c r="U19" s="36">
        <f t="shared" si="22"/>
        <v>55</v>
      </c>
      <c r="V19" s="53">
        <v>1.9522684007519793</v>
      </c>
    </row>
    <row r="20" spans="1:22" ht="15" customHeight="1" x14ac:dyDescent="0.15">
      <c r="A20" s="5" t="s">
        <v>18</v>
      </c>
      <c r="B20" s="40">
        <f>E20+M20</f>
        <v>-33</v>
      </c>
      <c r="C20" s="40">
        <v>-93</v>
      </c>
      <c r="D20" s="40">
        <f>G20-I20+O20-S20</f>
        <v>-593</v>
      </c>
      <c r="E20" s="40">
        <f>F20-H20</f>
        <v>-47</v>
      </c>
      <c r="F20" s="40">
        <v>50</v>
      </c>
      <c r="G20" s="40">
        <v>713</v>
      </c>
      <c r="H20" s="40">
        <v>97</v>
      </c>
      <c r="I20" s="40">
        <v>1072</v>
      </c>
      <c r="J20" s="61">
        <f t="shared" si="3"/>
        <v>-6.0766694679681956</v>
      </c>
      <c r="K20" s="61">
        <v>6.4645419872002057</v>
      </c>
      <c r="L20" s="61">
        <v>12.541211455168401</v>
      </c>
      <c r="M20" s="40">
        <f>N20-R20</f>
        <v>14</v>
      </c>
      <c r="N20" s="40">
        <f>SUM(P20:Q20)</f>
        <v>114</v>
      </c>
      <c r="O20" s="41">
        <v>2514</v>
      </c>
      <c r="P20" s="41">
        <v>89</v>
      </c>
      <c r="Q20" s="41">
        <v>25</v>
      </c>
      <c r="R20" s="41">
        <f>SUM(T20:U20)</f>
        <v>100</v>
      </c>
      <c r="S20" s="41">
        <v>2748</v>
      </c>
      <c r="T20" s="41">
        <v>77</v>
      </c>
      <c r="U20" s="41">
        <v>23</v>
      </c>
      <c r="V20" s="52">
        <v>1.8100717564160593</v>
      </c>
    </row>
    <row r="21" spans="1:22" ht="15" customHeight="1" x14ac:dyDescent="0.15">
      <c r="A21" s="3" t="s">
        <v>17</v>
      </c>
      <c r="B21" s="42">
        <f t="shared" ref="B21:B38" si="23">E21+M21</f>
        <v>-11</v>
      </c>
      <c r="C21" s="42">
        <v>-165</v>
      </c>
      <c r="D21" s="42">
        <f t="shared" ref="D21:D38" si="24">G21-I21+O21-S21</f>
        <v>-227</v>
      </c>
      <c r="E21" s="42">
        <f t="shared" ref="E21:E38" si="25">F21-H21</f>
        <v>-13</v>
      </c>
      <c r="F21" s="42">
        <v>37</v>
      </c>
      <c r="G21" s="42">
        <v>625</v>
      </c>
      <c r="H21" s="42">
        <v>50</v>
      </c>
      <c r="I21" s="42">
        <v>841</v>
      </c>
      <c r="J21" s="62">
        <f t="shared" si="3"/>
        <v>-2.1994134897360684</v>
      </c>
      <c r="K21" s="62">
        <v>6.2598691630949705</v>
      </c>
      <c r="L21" s="62">
        <v>8.459282652831039</v>
      </c>
      <c r="M21" s="42">
        <f t="shared" ref="M21:M38" si="26">N21-R21</f>
        <v>2</v>
      </c>
      <c r="N21" s="42">
        <f>SUM(P21:Q21)</f>
        <v>121</v>
      </c>
      <c r="O21" s="42">
        <v>2675</v>
      </c>
      <c r="P21" s="42">
        <v>88</v>
      </c>
      <c r="Q21" s="42">
        <v>33</v>
      </c>
      <c r="R21" s="42">
        <f t="shared" ref="R21:R38" si="27">SUM(T21:U21)</f>
        <v>119</v>
      </c>
      <c r="S21" s="42">
        <v>2686</v>
      </c>
      <c r="T21" s="42">
        <v>89</v>
      </c>
      <c r="U21" s="42">
        <v>30</v>
      </c>
      <c r="V21" s="49">
        <v>0.33837130611323829</v>
      </c>
    </row>
    <row r="22" spans="1:22" ht="15" customHeight="1" x14ac:dyDescent="0.15">
      <c r="A22" s="3" t="s">
        <v>16</v>
      </c>
      <c r="B22" s="42">
        <f t="shared" si="23"/>
        <v>-2</v>
      </c>
      <c r="C22" s="42">
        <v>-7</v>
      </c>
      <c r="D22" s="42">
        <f t="shared" si="24"/>
        <v>-247</v>
      </c>
      <c r="E22" s="42">
        <f t="shared" si="25"/>
        <v>-11</v>
      </c>
      <c r="F22" s="42">
        <v>6</v>
      </c>
      <c r="G22" s="42">
        <v>168</v>
      </c>
      <c r="H22" s="42">
        <v>17</v>
      </c>
      <c r="I22" s="42">
        <v>320</v>
      </c>
      <c r="J22" s="62">
        <f t="shared" si="3"/>
        <v>-5.9077909176152232</v>
      </c>
      <c r="K22" s="62">
        <v>3.2224314096083049</v>
      </c>
      <c r="L22" s="62">
        <v>9.1302223272235281</v>
      </c>
      <c r="M22" s="42">
        <f>N22-R22</f>
        <v>9</v>
      </c>
      <c r="N22" s="42">
        <f t="shared" ref="N22:N38" si="28">SUM(P22:Q22)</f>
        <v>45</v>
      </c>
      <c r="O22" s="42">
        <v>665</v>
      </c>
      <c r="P22" s="42">
        <v>26</v>
      </c>
      <c r="Q22" s="42">
        <v>19</v>
      </c>
      <c r="R22" s="42">
        <f t="shared" si="27"/>
        <v>36</v>
      </c>
      <c r="S22" s="42">
        <v>760</v>
      </c>
      <c r="T22" s="42">
        <v>15</v>
      </c>
      <c r="U22" s="42">
        <v>21</v>
      </c>
      <c r="V22" s="49">
        <v>4.8336471144124538</v>
      </c>
    </row>
    <row r="23" spans="1:22" ht="15" customHeight="1" x14ac:dyDescent="0.15">
      <c r="A23" s="1" t="s">
        <v>15</v>
      </c>
      <c r="B23" s="43">
        <f t="shared" si="23"/>
        <v>-1</v>
      </c>
      <c r="C23" s="43">
        <v>-39</v>
      </c>
      <c r="D23" s="43">
        <f t="shared" si="24"/>
        <v>-73</v>
      </c>
      <c r="E23" s="43">
        <f t="shared" si="25"/>
        <v>-13</v>
      </c>
      <c r="F23" s="43">
        <v>6</v>
      </c>
      <c r="G23" s="43">
        <v>112</v>
      </c>
      <c r="H23" s="43">
        <v>19</v>
      </c>
      <c r="I23" s="43">
        <v>217</v>
      </c>
      <c r="J23" s="63">
        <f t="shared" si="3"/>
        <v>-9.7966343886986618</v>
      </c>
      <c r="K23" s="63">
        <v>4.5215235640147675</v>
      </c>
      <c r="L23" s="63">
        <v>14.318157952713429</v>
      </c>
      <c r="M23" s="43">
        <f t="shared" si="26"/>
        <v>12</v>
      </c>
      <c r="N23" s="43">
        <f t="shared" si="28"/>
        <v>39</v>
      </c>
      <c r="O23" s="43">
        <v>746</v>
      </c>
      <c r="P23" s="43">
        <v>35</v>
      </c>
      <c r="Q23" s="43">
        <v>4</v>
      </c>
      <c r="R23" s="43">
        <f t="shared" si="27"/>
        <v>27</v>
      </c>
      <c r="S23" s="47">
        <v>714</v>
      </c>
      <c r="T23" s="47">
        <v>19</v>
      </c>
      <c r="U23" s="47">
        <v>8</v>
      </c>
      <c r="V23" s="54">
        <v>9.0430471280295386</v>
      </c>
    </row>
    <row r="24" spans="1:22" ht="15" customHeight="1" x14ac:dyDescent="0.15">
      <c r="A24" s="7" t="s">
        <v>14</v>
      </c>
      <c r="B24" s="45">
        <f t="shared" si="23"/>
        <v>-5</v>
      </c>
      <c r="C24" s="45">
        <v>4</v>
      </c>
      <c r="D24" s="45">
        <f t="shared" si="24"/>
        <v>-72</v>
      </c>
      <c r="E24" s="40">
        <f t="shared" si="25"/>
        <v>-4</v>
      </c>
      <c r="F24" s="45">
        <v>1</v>
      </c>
      <c r="G24" s="45">
        <v>26</v>
      </c>
      <c r="H24" s="45">
        <v>5</v>
      </c>
      <c r="I24" s="46">
        <v>99</v>
      </c>
      <c r="J24" s="73">
        <f t="shared" si="3"/>
        <v>-9.1647208328377463</v>
      </c>
      <c r="K24" s="73">
        <v>2.2911802082094366</v>
      </c>
      <c r="L24" s="73">
        <v>11.455901041047182</v>
      </c>
      <c r="M24" s="40">
        <f t="shared" si="26"/>
        <v>-1</v>
      </c>
      <c r="N24" s="45">
        <f t="shared" si="28"/>
        <v>6</v>
      </c>
      <c r="O24" s="45">
        <v>148</v>
      </c>
      <c r="P24" s="45">
        <v>3</v>
      </c>
      <c r="Q24" s="45">
        <v>3</v>
      </c>
      <c r="R24" s="45">
        <f t="shared" si="27"/>
        <v>7</v>
      </c>
      <c r="S24" s="45">
        <v>147</v>
      </c>
      <c r="T24" s="45">
        <v>3</v>
      </c>
      <c r="U24" s="45">
        <v>4</v>
      </c>
      <c r="V24" s="51">
        <v>-2.2911802082094326</v>
      </c>
    </row>
    <row r="25" spans="1:22" ht="15" customHeight="1" x14ac:dyDescent="0.15">
      <c r="A25" s="5" t="s">
        <v>13</v>
      </c>
      <c r="B25" s="40">
        <f t="shared" si="23"/>
        <v>0</v>
      </c>
      <c r="C25" s="40">
        <v>7</v>
      </c>
      <c r="D25" s="40">
        <f t="shared" si="24"/>
        <v>-50</v>
      </c>
      <c r="E25" s="40">
        <f t="shared" si="25"/>
        <v>-1</v>
      </c>
      <c r="F25" s="40">
        <v>1</v>
      </c>
      <c r="G25" s="40">
        <v>6</v>
      </c>
      <c r="H25" s="40">
        <v>2</v>
      </c>
      <c r="I25" s="40">
        <v>35</v>
      </c>
      <c r="J25" s="61">
        <f t="shared" si="3"/>
        <v>-8.7068227233799593</v>
      </c>
      <c r="K25" s="61">
        <v>8.7068227233799593</v>
      </c>
      <c r="L25" s="61">
        <v>17.413645446759919</v>
      </c>
      <c r="M25" s="40">
        <f t="shared" si="26"/>
        <v>1</v>
      </c>
      <c r="N25" s="40">
        <f t="shared" si="28"/>
        <v>3</v>
      </c>
      <c r="O25" s="40">
        <v>32</v>
      </c>
      <c r="P25" s="40">
        <v>3</v>
      </c>
      <c r="Q25" s="40">
        <v>0</v>
      </c>
      <c r="R25" s="40">
        <f t="shared" si="27"/>
        <v>2</v>
      </c>
      <c r="S25" s="41">
        <v>53</v>
      </c>
      <c r="T25" s="41">
        <v>1</v>
      </c>
      <c r="U25" s="41">
        <v>1</v>
      </c>
      <c r="V25" s="52">
        <v>8.7068227233799647</v>
      </c>
    </row>
    <row r="26" spans="1:22" ht="15" customHeight="1" x14ac:dyDescent="0.15">
      <c r="A26" s="3" t="s">
        <v>12</v>
      </c>
      <c r="B26" s="42">
        <f t="shared" si="23"/>
        <v>-3</v>
      </c>
      <c r="C26" s="42">
        <v>-7</v>
      </c>
      <c r="D26" s="42">
        <f t="shared" si="24"/>
        <v>-44</v>
      </c>
      <c r="E26" s="42">
        <f t="shared" si="25"/>
        <v>-3</v>
      </c>
      <c r="F26" s="42">
        <v>1</v>
      </c>
      <c r="G26" s="42">
        <v>16</v>
      </c>
      <c r="H26" s="42">
        <v>4</v>
      </c>
      <c r="I26" s="42">
        <v>56</v>
      </c>
      <c r="J26" s="62">
        <f t="shared" si="3"/>
        <v>-11.790730638718268</v>
      </c>
      <c r="K26" s="62">
        <v>3.9302435462394225</v>
      </c>
      <c r="L26" s="62">
        <v>15.72097418495769</v>
      </c>
      <c r="M26" s="42">
        <f t="shared" si="26"/>
        <v>0</v>
      </c>
      <c r="N26" s="42">
        <f t="shared" si="28"/>
        <v>3</v>
      </c>
      <c r="O26" s="42">
        <v>84</v>
      </c>
      <c r="P26" s="42">
        <v>2</v>
      </c>
      <c r="Q26" s="42">
        <v>1</v>
      </c>
      <c r="R26" s="42">
        <f t="shared" si="27"/>
        <v>3</v>
      </c>
      <c r="S26" s="42">
        <v>88</v>
      </c>
      <c r="T26" s="42">
        <v>1</v>
      </c>
      <c r="U26" s="42">
        <v>2</v>
      </c>
      <c r="V26" s="49">
        <v>0</v>
      </c>
    </row>
    <row r="27" spans="1:22" ht="15" customHeight="1" x14ac:dyDescent="0.15">
      <c r="A27" s="1" t="s">
        <v>11</v>
      </c>
      <c r="B27" s="43">
        <f t="shared" si="23"/>
        <v>-6</v>
      </c>
      <c r="C27" s="43">
        <v>9</v>
      </c>
      <c r="D27" s="43">
        <f t="shared" si="24"/>
        <v>-159</v>
      </c>
      <c r="E27" s="43">
        <f t="shared" si="25"/>
        <v>-2</v>
      </c>
      <c r="F27" s="43">
        <v>8</v>
      </c>
      <c r="G27" s="43">
        <v>44</v>
      </c>
      <c r="H27" s="43">
        <v>10</v>
      </c>
      <c r="I27" s="43">
        <v>129</v>
      </c>
      <c r="J27" s="63">
        <f t="shared" si="3"/>
        <v>-3.1471282454760043</v>
      </c>
      <c r="K27" s="63">
        <v>12.588512981904012</v>
      </c>
      <c r="L27" s="63">
        <v>15.735641227380016</v>
      </c>
      <c r="M27" s="43">
        <f t="shared" si="26"/>
        <v>-4</v>
      </c>
      <c r="N27" s="43">
        <f t="shared" si="28"/>
        <v>10</v>
      </c>
      <c r="O27" s="47">
        <v>171</v>
      </c>
      <c r="P27" s="47">
        <v>3</v>
      </c>
      <c r="Q27" s="47">
        <v>7</v>
      </c>
      <c r="R27" s="47">
        <f t="shared" si="27"/>
        <v>14</v>
      </c>
      <c r="S27" s="47">
        <v>245</v>
      </c>
      <c r="T27" s="47">
        <v>6</v>
      </c>
      <c r="U27" s="47">
        <v>8</v>
      </c>
      <c r="V27" s="54">
        <v>-6.2942564909520069</v>
      </c>
    </row>
    <row r="28" spans="1:22" ht="15" customHeight="1" x14ac:dyDescent="0.15">
      <c r="A28" s="5" t="s">
        <v>10</v>
      </c>
      <c r="B28" s="40">
        <f t="shared" si="23"/>
        <v>1</v>
      </c>
      <c r="C28" s="40">
        <v>2</v>
      </c>
      <c r="D28" s="40">
        <f t="shared" si="24"/>
        <v>-28</v>
      </c>
      <c r="E28" s="40">
        <f t="shared" si="25"/>
        <v>0</v>
      </c>
      <c r="F28" s="40">
        <v>1</v>
      </c>
      <c r="G28" s="40">
        <v>17</v>
      </c>
      <c r="H28" s="40">
        <v>1</v>
      </c>
      <c r="I28" s="40">
        <v>45</v>
      </c>
      <c r="J28" s="61">
        <f t="shared" si="3"/>
        <v>0</v>
      </c>
      <c r="K28" s="61">
        <v>4.1281299345815476</v>
      </c>
      <c r="L28" s="61">
        <v>4.1281299345815476</v>
      </c>
      <c r="M28" s="40">
        <f t="shared" si="26"/>
        <v>1</v>
      </c>
      <c r="N28" s="40">
        <f t="shared" si="28"/>
        <v>6</v>
      </c>
      <c r="O28" s="40">
        <v>74</v>
      </c>
      <c r="P28" s="40">
        <v>3</v>
      </c>
      <c r="Q28" s="40">
        <v>3</v>
      </c>
      <c r="R28" s="40">
        <f t="shared" si="27"/>
        <v>5</v>
      </c>
      <c r="S28" s="40">
        <v>74</v>
      </c>
      <c r="T28" s="40">
        <v>0</v>
      </c>
      <c r="U28" s="40">
        <v>5</v>
      </c>
      <c r="V28" s="48">
        <v>4.1281299345815476</v>
      </c>
    </row>
    <row r="29" spans="1:22" ht="15" customHeight="1" x14ac:dyDescent="0.15">
      <c r="A29" s="3" t="s">
        <v>9</v>
      </c>
      <c r="B29" s="42">
        <f t="shared" si="23"/>
        <v>3</v>
      </c>
      <c r="C29" s="42">
        <v>2</v>
      </c>
      <c r="D29" s="42">
        <f t="shared" si="24"/>
        <v>-60</v>
      </c>
      <c r="E29" s="42">
        <f>F29-H29</f>
        <v>-4</v>
      </c>
      <c r="F29" s="42">
        <v>6</v>
      </c>
      <c r="G29" s="42">
        <v>64</v>
      </c>
      <c r="H29" s="42">
        <v>10</v>
      </c>
      <c r="I29" s="42">
        <v>118</v>
      </c>
      <c r="J29" s="62">
        <f t="shared" si="3"/>
        <v>-6.1984258369356713</v>
      </c>
      <c r="K29" s="62">
        <v>9.2976387554035131</v>
      </c>
      <c r="L29" s="62">
        <v>15.496064592339184</v>
      </c>
      <c r="M29" s="42">
        <f t="shared" si="26"/>
        <v>7</v>
      </c>
      <c r="N29" s="42">
        <f t="shared" si="28"/>
        <v>22</v>
      </c>
      <c r="O29" s="42">
        <v>253</v>
      </c>
      <c r="P29" s="42">
        <v>9</v>
      </c>
      <c r="Q29" s="42">
        <v>13</v>
      </c>
      <c r="R29" s="42">
        <f t="shared" si="27"/>
        <v>15</v>
      </c>
      <c r="S29" s="42">
        <v>259</v>
      </c>
      <c r="T29" s="42">
        <v>8</v>
      </c>
      <c r="U29" s="42">
        <v>7</v>
      </c>
      <c r="V29" s="49">
        <v>10.847245214637432</v>
      </c>
    </row>
    <row r="30" spans="1:22" ht="15" customHeight="1" x14ac:dyDescent="0.15">
      <c r="A30" s="3" t="s">
        <v>8</v>
      </c>
      <c r="B30" s="42">
        <f t="shared" si="23"/>
        <v>-14</v>
      </c>
      <c r="C30" s="42">
        <v>-21</v>
      </c>
      <c r="D30" s="42">
        <f t="shared" si="24"/>
        <v>-103</v>
      </c>
      <c r="E30" s="42">
        <f t="shared" si="25"/>
        <v>-6</v>
      </c>
      <c r="F30" s="42">
        <v>2</v>
      </c>
      <c r="G30" s="42">
        <v>52</v>
      </c>
      <c r="H30" s="42">
        <v>8</v>
      </c>
      <c r="I30" s="42">
        <v>124</v>
      </c>
      <c r="J30" s="62">
        <f t="shared" si="3"/>
        <v>-9.2648063925476531</v>
      </c>
      <c r="K30" s="62">
        <v>3.0882687975158842</v>
      </c>
      <c r="L30" s="62">
        <v>12.353075190063537</v>
      </c>
      <c r="M30" s="42">
        <f t="shared" si="26"/>
        <v>-8</v>
      </c>
      <c r="N30" s="42">
        <f t="shared" si="28"/>
        <v>6</v>
      </c>
      <c r="O30" s="42">
        <v>176</v>
      </c>
      <c r="P30" s="42">
        <v>3</v>
      </c>
      <c r="Q30" s="42">
        <v>3</v>
      </c>
      <c r="R30" s="42">
        <f t="shared" si="27"/>
        <v>14</v>
      </c>
      <c r="S30" s="42">
        <v>207</v>
      </c>
      <c r="T30" s="42">
        <v>6</v>
      </c>
      <c r="U30" s="42">
        <v>8</v>
      </c>
      <c r="V30" s="49">
        <v>-12.353075190063537</v>
      </c>
    </row>
    <row r="31" spans="1:22" ht="15" customHeight="1" x14ac:dyDescent="0.15">
      <c r="A31" s="1" t="s">
        <v>7</v>
      </c>
      <c r="B31" s="43">
        <f t="shared" si="23"/>
        <v>-4</v>
      </c>
      <c r="C31" s="43">
        <v>-10</v>
      </c>
      <c r="D31" s="43">
        <f t="shared" si="24"/>
        <v>-63</v>
      </c>
      <c r="E31" s="43">
        <f t="shared" si="25"/>
        <v>-6</v>
      </c>
      <c r="F31" s="43">
        <v>3</v>
      </c>
      <c r="G31" s="43">
        <v>64</v>
      </c>
      <c r="H31" s="43">
        <v>9</v>
      </c>
      <c r="I31" s="43">
        <v>113</v>
      </c>
      <c r="J31" s="63">
        <f t="shared" si="3"/>
        <v>-10.468259151384565</v>
      </c>
      <c r="K31" s="63">
        <v>5.2341295756922834</v>
      </c>
      <c r="L31" s="63">
        <v>15.702388727076848</v>
      </c>
      <c r="M31" s="43">
        <f t="shared" si="26"/>
        <v>2</v>
      </c>
      <c r="N31" s="43">
        <f t="shared" si="28"/>
        <v>9</v>
      </c>
      <c r="O31" s="43">
        <v>192</v>
      </c>
      <c r="P31" s="43">
        <v>5</v>
      </c>
      <c r="Q31" s="43">
        <v>4</v>
      </c>
      <c r="R31" s="43">
        <f t="shared" si="27"/>
        <v>7</v>
      </c>
      <c r="S31" s="43">
        <v>206</v>
      </c>
      <c r="T31" s="43">
        <v>1</v>
      </c>
      <c r="U31" s="43">
        <v>6</v>
      </c>
      <c r="V31" s="53">
        <v>3.4894197171281895</v>
      </c>
    </row>
    <row r="32" spans="1:22" ht="15" customHeight="1" x14ac:dyDescent="0.15">
      <c r="A32" s="5" t="s">
        <v>6</v>
      </c>
      <c r="B32" s="40">
        <f t="shared" si="23"/>
        <v>4</v>
      </c>
      <c r="C32" s="40">
        <v>-3</v>
      </c>
      <c r="D32" s="40">
        <f t="shared" si="24"/>
        <v>-5</v>
      </c>
      <c r="E32" s="40">
        <f t="shared" si="25"/>
        <v>0</v>
      </c>
      <c r="F32" s="40">
        <v>0</v>
      </c>
      <c r="G32" s="40">
        <v>17</v>
      </c>
      <c r="H32" s="40">
        <v>0</v>
      </c>
      <c r="I32" s="40">
        <v>22</v>
      </c>
      <c r="J32" s="61">
        <f t="shared" si="3"/>
        <v>0</v>
      </c>
      <c r="K32" s="61">
        <v>0</v>
      </c>
      <c r="L32" s="61">
        <v>0</v>
      </c>
      <c r="M32" s="40">
        <f t="shared" si="26"/>
        <v>4</v>
      </c>
      <c r="N32" s="40">
        <f t="shared" si="28"/>
        <v>5</v>
      </c>
      <c r="O32" s="41">
        <v>74</v>
      </c>
      <c r="P32" s="41">
        <v>1</v>
      </c>
      <c r="Q32" s="41">
        <v>4</v>
      </c>
      <c r="R32" s="41">
        <f t="shared" si="27"/>
        <v>1</v>
      </c>
      <c r="S32" s="41">
        <v>74</v>
      </c>
      <c r="T32" s="41">
        <v>0</v>
      </c>
      <c r="U32" s="41">
        <v>1</v>
      </c>
      <c r="V32" s="52">
        <v>29.278243305401674</v>
      </c>
    </row>
    <row r="33" spans="1:22" ht="15" customHeight="1" x14ac:dyDescent="0.15">
      <c r="A33" s="3" t="s">
        <v>5</v>
      </c>
      <c r="B33" s="42">
        <f t="shared" si="23"/>
        <v>-11</v>
      </c>
      <c r="C33" s="42">
        <v>-20</v>
      </c>
      <c r="D33" s="42">
        <f t="shared" si="24"/>
        <v>-74</v>
      </c>
      <c r="E33" s="42">
        <f t="shared" si="25"/>
        <v>-10</v>
      </c>
      <c r="F33" s="42">
        <v>6</v>
      </c>
      <c r="G33" s="42">
        <v>49</v>
      </c>
      <c r="H33" s="42">
        <v>16</v>
      </c>
      <c r="I33" s="42">
        <v>141</v>
      </c>
      <c r="J33" s="62">
        <f t="shared" si="3"/>
        <v>-15.877422825313644</v>
      </c>
      <c r="K33" s="62">
        <v>9.526453695188188</v>
      </c>
      <c r="L33" s="62">
        <v>25.403876520501832</v>
      </c>
      <c r="M33" s="42">
        <f t="shared" si="26"/>
        <v>-1</v>
      </c>
      <c r="N33" s="42">
        <f t="shared" si="28"/>
        <v>9</v>
      </c>
      <c r="O33" s="42">
        <v>231</v>
      </c>
      <c r="P33" s="42">
        <v>1</v>
      </c>
      <c r="Q33" s="42">
        <v>8</v>
      </c>
      <c r="R33" s="42">
        <f t="shared" si="27"/>
        <v>10</v>
      </c>
      <c r="S33" s="42">
        <v>213</v>
      </c>
      <c r="T33" s="42">
        <v>3</v>
      </c>
      <c r="U33" s="42">
        <v>7</v>
      </c>
      <c r="V33" s="49">
        <v>-1.5877422825313623</v>
      </c>
    </row>
    <row r="34" spans="1:22" ht="15" customHeight="1" x14ac:dyDescent="0.15">
      <c r="A34" s="3" t="s">
        <v>4</v>
      </c>
      <c r="B34" s="42">
        <f t="shared" si="23"/>
        <v>0</v>
      </c>
      <c r="C34" s="42">
        <v>3</v>
      </c>
      <c r="D34" s="42">
        <f t="shared" si="24"/>
        <v>-55</v>
      </c>
      <c r="E34" s="42">
        <f t="shared" si="25"/>
        <v>-2</v>
      </c>
      <c r="F34" s="42">
        <v>0</v>
      </c>
      <c r="G34" s="42">
        <v>36</v>
      </c>
      <c r="H34" s="42">
        <v>2</v>
      </c>
      <c r="I34" s="42">
        <v>67</v>
      </c>
      <c r="J34" s="62">
        <f t="shared" si="3"/>
        <v>-4.7944981169150154</v>
      </c>
      <c r="K34" s="62">
        <v>0</v>
      </c>
      <c r="L34" s="62">
        <v>4.7944981169150154</v>
      </c>
      <c r="M34" s="42">
        <f t="shared" si="26"/>
        <v>2</v>
      </c>
      <c r="N34" s="42">
        <f t="shared" si="28"/>
        <v>8</v>
      </c>
      <c r="O34" s="42">
        <v>132</v>
      </c>
      <c r="P34" s="42">
        <v>5</v>
      </c>
      <c r="Q34" s="42">
        <v>3</v>
      </c>
      <c r="R34" s="42">
        <f t="shared" si="27"/>
        <v>6</v>
      </c>
      <c r="S34" s="42">
        <v>156</v>
      </c>
      <c r="T34" s="42">
        <v>4</v>
      </c>
      <c r="U34" s="42">
        <v>2</v>
      </c>
      <c r="V34" s="49">
        <v>4.7944981169150136</v>
      </c>
    </row>
    <row r="35" spans="1:22" ht="15" customHeight="1" x14ac:dyDescent="0.15">
      <c r="A35" s="1" t="s">
        <v>3</v>
      </c>
      <c r="B35" s="43">
        <f t="shared" si="23"/>
        <v>-4</v>
      </c>
      <c r="C35" s="43">
        <v>-5</v>
      </c>
      <c r="D35" s="43">
        <f t="shared" si="24"/>
        <v>-60</v>
      </c>
      <c r="E35" s="43">
        <f t="shared" si="25"/>
        <v>-2</v>
      </c>
      <c r="F35" s="43">
        <v>4</v>
      </c>
      <c r="G35" s="43">
        <v>33</v>
      </c>
      <c r="H35" s="43">
        <v>6</v>
      </c>
      <c r="I35" s="43">
        <v>76</v>
      </c>
      <c r="J35" s="63">
        <f t="shared" si="3"/>
        <v>-4.7482210387706534</v>
      </c>
      <c r="K35" s="63">
        <v>9.4964420775413032</v>
      </c>
      <c r="L35" s="63">
        <v>14.244663116311957</v>
      </c>
      <c r="M35" s="43">
        <f>N35-R35</f>
        <v>-2</v>
      </c>
      <c r="N35" s="43">
        <f t="shared" si="28"/>
        <v>11</v>
      </c>
      <c r="O35" s="47">
        <v>153</v>
      </c>
      <c r="P35" s="47">
        <v>4</v>
      </c>
      <c r="Q35" s="47">
        <v>7</v>
      </c>
      <c r="R35" s="47">
        <f t="shared" si="27"/>
        <v>13</v>
      </c>
      <c r="S35" s="47">
        <v>170</v>
      </c>
      <c r="T35" s="47">
        <v>6</v>
      </c>
      <c r="U35" s="47">
        <v>7</v>
      </c>
      <c r="V35" s="54">
        <v>-4.7482210387706516</v>
      </c>
    </row>
    <row r="36" spans="1:22" ht="15" customHeight="1" x14ac:dyDescent="0.15">
      <c r="A36" s="5" t="s">
        <v>2</v>
      </c>
      <c r="B36" s="40">
        <f t="shared" si="23"/>
        <v>-3</v>
      </c>
      <c r="C36" s="40">
        <v>-4</v>
      </c>
      <c r="D36" s="40">
        <f t="shared" si="24"/>
        <v>-63</v>
      </c>
      <c r="E36" s="40">
        <f t="shared" si="25"/>
        <v>-4</v>
      </c>
      <c r="F36" s="40">
        <v>0</v>
      </c>
      <c r="G36" s="40">
        <v>8</v>
      </c>
      <c r="H36" s="40">
        <v>4</v>
      </c>
      <c r="I36" s="40">
        <v>61</v>
      </c>
      <c r="J36" s="61">
        <f t="shared" si="3"/>
        <v>-24.355753714086077</v>
      </c>
      <c r="K36" s="61">
        <v>0</v>
      </c>
      <c r="L36" s="61">
        <v>24.355753714086077</v>
      </c>
      <c r="M36" s="40">
        <f t="shared" si="26"/>
        <v>1</v>
      </c>
      <c r="N36" s="40">
        <f t="shared" si="28"/>
        <v>2</v>
      </c>
      <c r="O36" s="40">
        <v>51</v>
      </c>
      <c r="P36" s="40">
        <v>0</v>
      </c>
      <c r="Q36" s="40">
        <v>2</v>
      </c>
      <c r="R36" s="40">
        <f t="shared" si="27"/>
        <v>1</v>
      </c>
      <c r="S36" s="40">
        <v>61</v>
      </c>
      <c r="T36" s="40">
        <v>1</v>
      </c>
      <c r="U36" s="40">
        <v>0</v>
      </c>
      <c r="V36" s="48">
        <v>6.0889384285215193</v>
      </c>
    </row>
    <row r="37" spans="1:22" ht="15" customHeight="1" x14ac:dyDescent="0.15">
      <c r="A37" s="3" t="s">
        <v>1</v>
      </c>
      <c r="B37" s="42">
        <f t="shared" si="23"/>
        <v>-5</v>
      </c>
      <c r="C37" s="42">
        <v>-1</v>
      </c>
      <c r="D37" s="42">
        <f t="shared" si="24"/>
        <v>-54</v>
      </c>
      <c r="E37" s="42">
        <f t="shared" si="25"/>
        <v>-5</v>
      </c>
      <c r="F37" s="42">
        <v>0</v>
      </c>
      <c r="G37" s="42">
        <v>1</v>
      </c>
      <c r="H37" s="42">
        <v>5</v>
      </c>
      <c r="I37" s="42">
        <v>42</v>
      </c>
      <c r="J37" s="62">
        <f t="shared" si="3"/>
        <v>-45.619983048312307</v>
      </c>
      <c r="K37" s="62">
        <v>0</v>
      </c>
      <c r="L37" s="62">
        <v>45.619983048312307</v>
      </c>
      <c r="M37" s="42">
        <f t="shared" si="26"/>
        <v>0</v>
      </c>
      <c r="N37" s="42">
        <f t="shared" si="28"/>
        <v>1</v>
      </c>
      <c r="O37" s="42">
        <v>41</v>
      </c>
      <c r="P37" s="42">
        <v>0</v>
      </c>
      <c r="Q37" s="42">
        <v>1</v>
      </c>
      <c r="R37" s="42">
        <f t="shared" si="27"/>
        <v>1</v>
      </c>
      <c r="S37" s="42">
        <v>54</v>
      </c>
      <c r="T37" s="42">
        <v>1</v>
      </c>
      <c r="U37" s="42">
        <v>0</v>
      </c>
      <c r="V37" s="49">
        <v>0</v>
      </c>
    </row>
    <row r="38" spans="1:22" ht="15" customHeight="1" x14ac:dyDescent="0.15">
      <c r="A38" s="1" t="s">
        <v>0</v>
      </c>
      <c r="B38" s="43">
        <f t="shared" si="23"/>
        <v>-2</v>
      </c>
      <c r="C38" s="43">
        <v>-1</v>
      </c>
      <c r="D38" s="43">
        <f t="shared" si="24"/>
        <v>-40</v>
      </c>
      <c r="E38" s="43">
        <f t="shared" si="25"/>
        <v>-2</v>
      </c>
      <c r="F38" s="43">
        <v>0</v>
      </c>
      <c r="G38" s="43">
        <v>4</v>
      </c>
      <c r="H38" s="43">
        <v>2</v>
      </c>
      <c r="I38" s="43">
        <v>25</v>
      </c>
      <c r="J38" s="63">
        <f t="shared" si="3"/>
        <v>-19.275839368005268</v>
      </c>
      <c r="K38" s="63">
        <v>0</v>
      </c>
      <c r="L38" s="63">
        <v>19.275839368005268</v>
      </c>
      <c r="M38" s="43">
        <f t="shared" si="26"/>
        <v>0</v>
      </c>
      <c r="N38" s="43">
        <f t="shared" si="28"/>
        <v>1</v>
      </c>
      <c r="O38" s="43">
        <v>28</v>
      </c>
      <c r="P38" s="43">
        <v>1</v>
      </c>
      <c r="Q38" s="43">
        <v>0</v>
      </c>
      <c r="R38" s="43">
        <f t="shared" si="27"/>
        <v>1</v>
      </c>
      <c r="S38" s="43">
        <v>47</v>
      </c>
      <c r="T38" s="43">
        <v>1</v>
      </c>
      <c r="U38" s="43">
        <v>0</v>
      </c>
      <c r="V38" s="53">
        <v>0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-110</v>
      </c>
      <c r="C9" s="34">
        <f t="shared" si="0"/>
        <v>-119</v>
      </c>
      <c r="D9" s="34">
        <f t="shared" si="0"/>
        <v>-2351</v>
      </c>
      <c r="E9" s="34">
        <f t="shared" si="0"/>
        <v>-123</v>
      </c>
      <c r="F9" s="34">
        <f t="shared" si="0"/>
        <v>152</v>
      </c>
      <c r="G9" s="34">
        <f t="shared" si="0"/>
        <v>1882</v>
      </c>
      <c r="H9" s="34">
        <f t="shared" si="0"/>
        <v>275</v>
      </c>
      <c r="I9" s="34">
        <f t="shared" si="0"/>
        <v>3835</v>
      </c>
      <c r="J9" s="51">
        <f>K9-L9</f>
        <v>-5.0388220318010593</v>
      </c>
      <c r="K9" s="51">
        <v>6.2268369823882992</v>
      </c>
      <c r="L9" s="51">
        <v>11.265659014189358</v>
      </c>
      <c r="M9" s="34">
        <f t="shared" ref="M9:U9" si="1">M10+M11</f>
        <v>13</v>
      </c>
      <c r="N9" s="34">
        <f t="shared" si="1"/>
        <v>372</v>
      </c>
      <c r="O9" s="34">
        <f t="shared" si="1"/>
        <v>7605</v>
      </c>
      <c r="P9" s="34">
        <f t="shared" si="1"/>
        <v>202</v>
      </c>
      <c r="Q9" s="34">
        <f t="shared" si="1"/>
        <v>170</v>
      </c>
      <c r="R9" s="34">
        <f>R10+R11</f>
        <v>359</v>
      </c>
      <c r="S9" s="34">
        <f t="shared" si="1"/>
        <v>8003</v>
      </c>
      <c r="T9" s="34">
        <f t="shared" si="1"/>
        <v>189</v>
      </c>
      <c r="U9" s="34">
        <f t="shared" si="1"/>
        <v>170</v>
      </c>
      <c r="V9" s="51">
        <v>0.53255842612531801</v>
      </c>
    </row>
    <row r="10" spans="1:22" ht="15" customHeight="1" x14ac:dyDescent="0.15">
      <c r="A10" s="6" t="s">
        <v>28</v>
      </c>
      <c r="B10" s="35">
        <f t="shared" ref="B10:I10" si="2">B20+B21+B22+B23</f>
        <v>-31</v>
      </c>
      <c r="C10" s="35">
        <f t="shared" si="2"/>
        <v>-109</v>
      </c>
      <c r="D10" s="35">
        <f t="shared" si="2"/>
        <v>-1216</v>
      </c>
      <c r="E10" s="35">
        <f t="shared" si="2"/>
        <v>-66</v>
      </c>
      <c r="F10" s="35">
        <f t="shared" si="2"/>
        <v>126</v>
      </c>
      <c r="G10" s="35">
        <f t="shared" si="2"/>
        <v>1498</v>
      </c>
      <c r="H10" s="35">
        <f t="shared" si="2"/>
        <v>192</v>
      </c>
      <c r="I10" s="35">
        <f t="shared" si="2"/>
        <v>2595</v>
      </c>
      <c r="J10" s="48">
        <f t="shared" ref="J10:J38" si="3">K10-L10</f>
        <v>-3.6148067007705951</v>
      </c>
      <c r="K10" s="48">
        <v>6.9009946105620408</v>
      </c>
      <c r="L10" s="48">
        <v>10.515801311332636</v>
      </c>
      <c r="M10" s="35">
        <f t="shared" ref="M10:U10" si="4">M20+M21+M22+M23</f>
        <v>35</v>
      </c>
      <c r="N10" s="35">
        <f t="shared" si="4"/>
        <v>265</v>
      </c>
      <c r="O10" s="35">
        <f t="shared" si="4"/>
        <v>5676</v>
      </c>
      <c r="P10" s="35">
        <f t="shared" si="4"/>
        <v>164</v>
      </c>
      <c r="Q10" s="35">
        <f t="shared" si="4"/>
        <v>101</v>
      </c>
      <c r="R10" s="35">
        <f t="shared" si="4"/>
        <v>230</v>
      </c>
      <c r="S10" s="35">
        <f t="shared" si="4"/>
        <v>5795</v>
      </c>
      <c r="T10" s="35">
        <f t="shared" si="4"/>
        <v>144</v>
      </c>
      <c r="U10" s="35">
        <f t="shared" si="4"/>
        <v>86</v>
      </c>
      <c r="V10" s="48">
        <v>1.9169429473783453</v>
      </c>
    </row>
    <row r="11" spans="1:22" ht="15" customHeight="1" x14ac:dyDescent="0.15">
      <c r="A11" s="2" t="s">
        <v>27</v>
      </c>
      <c r="B11" s="36">
        <f t="shared" ref="B11:I11" si="5">B12+B13+B14+B15+B16</f>
        <v>-79</v>
      </c>
      <c r="C11" s="36">
        <f t="shared" si="5"/>
        <v>-10</v>
      </c>
      <c r="D11" s="36">
        <f t="shared" si="5"/>
        <v>-1135</v>
      </c>
      <c r="E11" s="36">
        <f t="shared" si="5"/>
        <v>-57</v>
      </c>
      <c r="F11" s="36">
        <f t="shared" si="5"/>
        <v>26</v>
      </c>
      <c r="G11" s="36">
        <f t="shared" si="5"/>
        <v>384</v>
      </c>
      <c r="H11" s="36">
        <f t="shared" si="5"/>
        <v>83</v>
      </c>
      <c r="I11" s="36">
        <f t="shared" si="5"/>
        <v>1240</v>
      </c>
      <c r="J11" s="53">
        <f t="shared" si="3"/>
        <v>-9.2649339437122613</v>
      </c>
      <c r="K11" s="53">
        <v>4.2261102199389269</v>
      </c>
      <c r="L11" s="53">
        <v>13.491044163651189</v>
      </c>
      <c r="M11" s="36">
        <f t="shared" ref="M11:U11" si="6">M12+M13+M14+M15+M16</f>
        <v>-22</v>
      </c>
      <c r="N11" s="36">
        <f t="shared" si="6"/>
        <v>107</v>
      </c>
      <c r="O11" s="36">
        <f t="shared" si="6"/>
        <v>1929</v>
      </c>
      <c r="P11" s="36">
        <f t="shared" si="6"/>
        <v>38</v>
      </c>
      <c r="Q11" s="36">
        <f t="shared" si="6"/>
        <v>69</v>
      </c>
      <c r="R11" s="36">
        <f t="shared" si="6"/>
        <v>129</v>
      </c>
      <c r="S11" s="36">
        <f t="shared" si="6"/>
        <v>2208</v>
      </c>
      <c r="T11" s="36">
        <f t="shared" si="6"/>
        <v>45</v>
      </c>
      <c r="U11" s="36">
        <f t="shared" si="6"/>
        <v>84</v>
      </c>
      <c r="V11" s="53">
        <v>-3.5759394168713996</v>
      </c>
    </row>
    <row r="12" spans="1:22" ht="15" customHeight="1" x14ac:dyDescent="0.15">
      <c r="A12" s="6" t="s">
        <v>26</v>
      </c>
      <c r="B12" s="35">
        <f t="shared" ref="B12:I12" si="7">B24</f>
        <v>-14</v>
      </c>
      <c r="C12" s="35">
        <f t="shared" si="7"/>
        <v>-5</v>
      </c>
      <c r="D12" s="35">
        <f t="shared" si="7"/>
        <v>-125</v>
      </c>
      <c r="E12" s="35">
        <f t="shared" si="7"/>
        <v>-8</v>
      </c>
      <c r="F12" s="35">
        <f t="shared" si="7"/>
        <v>0</v>
      </c>
      <c r="G12" s="35">
        <f t="shared" si="7"/>
        <v>24</v>
      </c>
      <c r="H12" s="35">
        <f t="shared" si="7"/>
        <v>8</v>
      </c>
      <c r="I12" s="35">
        <f t="shared" si="7"/>
        <v>107</v>
      </c>
      <c r="J12" s="48">
        <f t="shared" si="3"/>
        <v>-16.73783677179263</v>
      </c>
      <c r="K12" s="48">
        <v>0</v>
      </c>
      <c r="L12" s="48">
        <v>16.73783677179263</v>
      </c>
      <c r="M12" s="35">
        <f t="shared" ref="M12:U12" si="8">M24</f>
        <v>-6</v>
      </c>
      <c r="N12" s="35">
        <f t="shared" si="8"/>
        <v>2</v>
      </c>
      <c r="O12" s="35">
        <f t="shared" si="8"/>
        <v>142</v>
      </c>
      <c r="P12" s="35">
        <f t="shared" si="8"/>
        <v>0</v>
      </c>
      <c r="Q12" s="35">
        <f t="shared" si="8"/>
        <v>2</v>
      </c>
      <c r="R12" s="35">
        <f t="shared" si="8"/>
        <v>8</v>
      </c>
      <c r="S12" s="35">
        <f t="shared" si="8"/>
        <v>184</v>
      </c>
      <c r="T12" s="35">
        <f t="shared" si="8"/>
        <v>3</v>
      </c>
      <c r="U12" s="35">
        <f t="shared" si="8"/>
        <v>5</v>
      </c>
      <c r="V12" s="48">
        <v>-12.553377578844472</v>
      </c>
    </row>
    <row r="13" spans="1:22" ht="15" customHeight="1" x14ac:dyDescent="0.15">
      <c r="A13" s="4" t="s">
        <v>25</v>
      </c>
      <c r="B13" s="37">
        <f t="shared" ref="B13:I13" si="9">B25+B26+B27</f>
        <v>2</v>
      </c>
      <c r="C13" s="37">
        <f t="shared" si="9"/>
        <v>22</v>
      </c>
      <c r="D13" s="37">
        <f t="shared" si="9"/>
        <v>-240</v>
      </c>
      <c r="E13" s="37">
        <f t="shared" si="9"/>
        <v>-3</v>
      </c>
      <c r="F13" s="37">
        <f t="shared" si="9"/>
        <v>5</v>
      </c>
      <c r="G13" s="37">
        <f t="shared" si="9"/>
        <v>74</v>
      </c>
      <c r="H13" s="37">
        <f t="shared" si="9"/>
        <v>8</v>
      </c>
      <c r="I13" s="37">
        <f t="shared" si="9"/>
        <v>226</v>
      </c>
      <c r="J13" s="49">
        <f t="shared" si="3"/>
        <v>-2.6729571231386071</v>
      </c>
      <c r="K13" s="49">
        <v>4.4549285385643449</v>
      </c>
      <c r="L13" s="49">
        <v>7.127885661702952</v>
      </c>
      <c r="M13" s="37">
        <f t="shared" ref="M13:U13" si="10">M25+M26+M27</f>
        <v>5</v>
      </c>
      <c r="N13" s="37">
        <f t="shared" si="10"/>
        <v>24</v>
      </c>
      <c r="O13" s="37">
        <f t="shared" si="10"/>
        <v>333</v>
      </c>
      <c r="P13" s="37">
        <f t="shared" si="10"/>
        <v>8</v>
      </c>
      <c r="Q13" s="37">
        <f t="shared" si="10"/>
        <v>16</v>
      </c>
      <c r="R13" s="37">
        <f t="shared" si="10"/>
        <v>19</v>
      </c>
      <c r="S13" s="37">
        <f t="shared" si="10"/>
        <v>421</v>
      </c>
      <c r="T13" s="37">
        <f t="shared" si="10"/>
        <v>8</v>
      </c>
      <c r="U13" s="37">
        <f t="shared" si="10"/>
        <v>11</v>
      </c>
      <c r="V13" s="49">
        <v>4.4549285385643493</v>
      </c>
    </row>
    <row r="14" spans="1:22" ht="15" customHeight="1" x14ac:dyDescent="0.15">
      <c r="A14" s="4" t="s">
        <v>24</v>
      </c>
      <c r="B14" s="37">
        <f t="shared" ref="B14:I14" si="11">B28+B29+B30+B31</f>
        <v>-22</v>
      </c>
      <c r="C14" s="37">
        <f t="shared" si="11"/>
        <v>-9</v>
      </c>
      <c r="D14" s="37">
        <f t="shared" si="11"/>
        <v>-325</v>
      </c>
      <c r="E14" s="37">
        <f t="shared" si="11"/>
        <v>-15</v>
      </c>
      <c r="F14" s="37">
        <f t="shared" si="11"/>
        <v>15</v>
      </c>
      <c r="G14" s="37">
        <f t="shared" si="11"/>
        <v>159</v>
      </c>
      <c r="H14" s="37">
        <f t="shared" si="11"/>
        <v>30</v>
      </c>
      <c r="I14" s="37">
        <f t="shared" si="11"/>
        <v>441</v>
      </c>
      <c r="J14" s="49">
        <f t="shared" si="3"/>
        <v>-6.4128322057339364</v>
      </c>
      <c r="K14" s="49">
        <v>6.4128322057339364</v>
      </c>
      <c r="L14" s="49">
        <v>12.825664411467873</v>
      </c>
      <c r="M14" s="37">
        <f t="shared" ref="M14:U14" si="12">M28+M29+M30+M31</f>
        <v>-7</v>
      </c>
      <c r="N14" s="37">
        <f t="shared" si="12"/>
        <v>45</v>
      </c>
      <c r="O14" s="37">
        <f t="shared" si="12"/>
        <v>804</v>
      </c>
      <c r="P14" s="37">
        <f t="shared" si="12"/>
        <v>18</v>
      </c>
      <c r="Q14" s="37">
        <f t="shared" si="12"/>
        <v>27</v>
      </c>
      <c r="R14" s="37">
        <f t="shared" si="12"/>
        <v>52</v>
      </c>
      <c r="S14" s="37">
        <f t="shared" si="12"/>
        <v>847</v>
      </c>
      <c r="T14" s="37">
        <f t="shared" si="12"/>
        <v>18</v>
      </c>
      <c r="U14" s="37">
        <f t="shared" si="12"/>
        <v>34</v>
      </c>
      <c r="V14" s="49">
        <v>-2.992655029342508</v>
      </c>
    </row>
    <row r="15" spans="1:22" ht="15" customHeight="1" x14ac:dyDescent="0.15">
      <c r="A15" s="4" t="s">
        <v>23</v>
      </c>
      <c r="B15" s="37">
        <f t="shared" ref="B15:I15" si="13">B32+B33+B34+B35</f>
        <v>-31</v>
      </c>
      <c r="C15" s="37">
        <f t="shared" si="13"/>
        <v>-5</v>
      </c>
      <c r="D15" s="37">
        <f t="shared" si="13"/>
        <v>-304</v>
      </c>
      <c r="E15" s="37">
        <f t="shared" si="13"/>
        <v>-23</v>
      </c>
      <c r="F15" s="37">
        <f t="shared" si="13"/>
        <v>6</v>
      </c>
      <c r="G15" s="37">
        <f t="shared" si="13"/>
        <v>112</v>
      </c>
      <c r="H15" s="37">
        <f t="shared" si="13"/>
        <v>29</v>
      </c>
      <c r="I15" s="37">
        <f t="shared" si="13"/>
        <v>348</v>
      </c>
      <c r="J15" s="49">
        <f t="shared" si="3"/>
        <v>-12.946287823445727</v>
      </c>
      <c r="K15" s="49">
        <v>3.3772924756814953</v>
      </c>
      <c r="L15" s="49">
        <v>16.323580299127222</v>
      </c>
      <c r="M15" s="37">
        <f t="shared" ref="M15:U15" si="14">M32+M33+M34+M35</f>
        <v>-8</v>
      </c>
      <c r="N15" s="37">
        <f t="shared" si="14"/>
        <v>31</v>
      </c>
      <c r="O15" s="37">
        <f t="shared" si="14"/>
        <v>544</v>
      </c>
      <c r="P15" s="37">
        <f t="shared" si="14"/>
        <v>9</v>
      </c>
      <c r="Q15" s="37">
        <f t="shared" si="14"/>
        <v>22</v>
      </c>
      <c r="R15" s="37">
        <f t="shared" si="14"/>
        <v>39</v>
      </c>
      <c r="S15" s="37">
        <f t="shared" si="14"/>
        <v>612</v>
      </c>
      <c r="T15" s="37">
        <f t="shared" si="14"/>
        <v>12</v>
      </c>
      <c r="U15" s="37">
        <f t="shared" si="14"/>
        <v>27</v>
      </c>
      <c r="V15" s="49">
        <v>-4.5030566342419931</v>
      </c>
    </row>
    <row r="16" spans="1:22" ht="15" customHeight="1" x14ac:dyDescent="0.15">
      <c r="A16" s="2" t="s">
        <v>22</v>
      </c>
      <c r="B16" s="36">
        <f t="shared" ref="B16:I16" si="15">B36+B37+B38</f>
        <v>-14</v>
      </c>
      <c r="C16" s="36">
        <f t="shared" si="15"/>
        <v>-13</v>
      </c>
      <c r="D16" s="36">
        <f t="shared" si="15"/>
        <v>-141</v>
      </c>
      <c r="E16" s="36">
        <f t="shared" si="15"/>
        <v>-8</v>
      </c>
      <c r="F16" s="36">
        <f t="shared" si="15"/>
        <v>0</v>
      </c>
      <c r="G16" s="36">
        <f t="shared" si="15"/>
        <v>15</v>
      </c>
      <c r="H16" s="36">
        <f t="shared" si="15"/>
        <v>8</v>
      </c>
      <c r="I16" s="36">
        <f t="shared" si="15"/>
        <v>118</v>
      </c>
      <c r="J16" s="53">
        <f t="shared" si="3"/>
        <v>-18.336558513536364</v>
      </c>
      <c r="K16" s="53">
        <v>0</v>
      </c>
      <c r="L16" s="53">
        <v>18.336558513536364</v>
      </c>
      <c r="M16" s="36">
        <f t="shared" ref="M16:U16" si="16">M36+M37+M38</f>
        <v>-6</v>
      </c>
      <c r="N16" s="36">
        <f t="shared" si="16"/>
        <v>5</v>
      </c>
      <c r="O16" s="36">
        <f t="shared" si="16"/>
        <v>106</v>
      </c>
      <c r="P16" s="36">
        <f t="shared" si="16"/>
        <v>3</v>
      </c>
      <c r="Q16" s="36">
        <f t="shared" si="16"/>
        <v>2</v>
      </c>
      <c r="R16" s="36">
        <f t="shared" si="16"/>
        <v>11</v>
      </c>
      <c r="S16" s="36">
        <f t="shared" si="16"/>
        <v>144</v>
      </c>
      <c r="T16" s="36">
        <f t="shared" si="16"/>
        <v>4</v>
      </c>
      <c r="U16" s="36">
        <f t="shared" si="16"/>
        <v>7</v>
      </c>
      <c r="V16" s="53">
        <v>-13.75241888515227</v>
      </c>
    </row>
    <row r="17" spans="1:22" ht="15" customHeight="1" x14ac:dyDescent="0.15">
      <c r="A17" s="6" t="s">
        <v>21</v>
      </c>
      <c r="B17" s="35">
        <f t="shared" ref="B17:I17" si="17">B12+B13+B20</f>
        <v>-51</v>
      </c>
      <c r="C17" s="35">
        <f t="shared" si="17"/>
        <v>-30</v>
      </c>
      <c r="D17" s="35">
        <f t="shared" si="17"/>
        <v>-979</v>
      </c>
      <c r="E17" s="35">
        <f t="shared" si="17"/>
        <v>-42</v>
      </c>
      <c r="F17" s="35">
        <f t="shared" si="17"/>
        <v>63</v>
      </c>
      <c r="G17" s="35">
        <f t="shared" si="17"/>
        <v>751</v>
      </c>
      <c r="H17" s="35">
        <f t="shared" si="17"/>
        <v>105</v>
      </c>
      <c r="I17" s="35">
        <f t="shared" si="17"/>
        <v>1435</v>
      </c>
      <c r="J17" s="48">
        <f t="shared" si="3"/>
        <v>-4.2969009873480148</v>
      </c>
      <c r="K17" s="48">
        <v>6.44535148102202</v>
      </c>
      <c r="L17" s="48">
        <v>10.742252468370035</v>
      </c>
      <c r="M17" s="35">
        <f t="shared" ref="M17:U17" si="18">M12+M13+M20</f>
        <v>-9</v>
      </c>
      <c r="N17" s="35">
        <f t="shared" si="18"/>
        <v>113</v>
      </c>
      <c r="O17" s="35">
        <f t="shared" si="18"/>
        <v>2595</v>
      </c>
      <c r="P17" s="35">
        <f t="shared" si="18"/>
        <v>65</v>
      </c>
      <c r="Q17" s="35">
        <f t="shared" si="18"/>
        <v>48</v>
      </c>
      <c r="R17" s="35">
        <f t="shared" si="18"/>
        <v>122</v>
      </c>
      <c r="S17" s="35">
        <f t="shared" si="18"/>
        <v>2890</v>
      </c>
      <c r="T17" s="35">
        <f t="shared" si="18"/>
        <v>80</v>
      </c>
      <c r="U17" s="35">
        <f t="shared" si="18"/>
        <v>42</v>
      </c>
      <c r="V17" s="48">
        <v>-0.92076449728885912</v>
      </c>
    </row>
    <row r="18" spans="1:22" ht="15" customHeight="1" x14ac:dyDescent="0.15">
      <c r="A18" s="4" t="s">
        <v>20</v>
      </c>
      <c r="B18" s="37">
        <f t="shared" ref="B18:I18" si="19">B14+B22</f>
        <v>-19</v>
      </c>
      <c r="C18" s="37">
        <f t="shared" si="19"/>
        <v>16</v>
      </c>
      <c r="D18" s="37">
        <f t="shared" si="19"/>
        <v>-581</v>
      </c>
      <c r="E18" s="37">
        <f t="shared" si="19"/>
        <v>-26</v>
      </c>
      <c r="F18" s="37">
        <f t="shared" si="19"/>
        <v>24</v>
      </c>
      <c r="G18" s="37">
        <f t="shared" si="19"/>
        <v>317</v>
      </c>
      <c r="H18" s="37">
        <f t="shared" si="19"/>
        <v>50</v>
      </c>
      <c r="I18" s="37">
        <f t="shared" si="19"/>
        <v>799</v>
      </c>
      <c r="J18" s="49">
        <f t="shared" si="3"/>
        <v>-5.8789187385901336</v>
      </c>
      <c r="K18" s="49">
        <v>5.4266942202370476</v>
      </c>
      <c r="L18" s="49">
        <v>11.305612958827181</v>
      </c>
      <c r="M18" s="37">
        <f t="shared" ref="M18:U18" si="20">M14+M22</f>
        <v>7</v>
      </c>
      <c r="N18" s="37">
        <f t="shared" si="20"/>
        <v>85</v>
      </c>
      <c r="O18" s="37">
        <f t="shared" si="20"/>
        <v>1444</v>
      </c>
      <c r="P18" s="37">
        <f t="shared" si="20"/>
        <v>35</v>
      </c>
      <c r="Q18" s="37">
        <f t="shared" si="20"/>
        <v>50</v>
      </c>
      <c r="R18" s="37">
        <f t="shared" si="20"/>
        <v>78</v>
      </c>
      <c r="S18" s="37">
        <f t="shared" si="20"/>
        <v>1543</v>
      </c>
      <c r="T18" s="37">
        <f t="shared" si="20"/>
        <v>24</v>
      </c>
      <c r="U18" s="37">
        <f t="shared" si="20"/>
        <v>54</v>
      </c>
      <c r="V18" s="49">
        <v>1.5827858142358089</v>
      </c>
    </row>
    <row r="19" spans="1:22" ht="15" customHeight="1" x14ac:dyDescent="0.15">
      <c r="A19" s="2" t="s">
        <v>19</v>
      </c>
      <c r="B19" s="36">
        <f t="shared" ref="B19:I19" si="21">B15+B16+B21+B23</f>
        <v>-40</v>
      </c>
      <c r="C19" s="36">
        <f t="shared" si="21"/>
        <v>-105</v>
      </c>
      <c r="D19" s="36">
        <f t="shared" si="21"/>
        <v>-791</v>
      </c>
      <c r="E19" s="36">
        <f t="shared" si="21"/>
        <v>-55</v>
      </c>
      <c r="F19" s="36">
        <f t="shared" si="21"/>
        <v>65</v>
      </c>
      <c r="G19" s="36">
        <f t="shared" si="21"/>
        <v>814</v>
      </c>
      <c r="H19" s="36">
        <f t="shared" si="21"/>
        <v>120</v>
      </c>
      <c r="I19" s="36">
        <f t="shared" si="21"/>
        <v>1601</v>
      </c>
      <c r="J19" s="53">
        <f t="shared" si="3"/>
        <v>-5.3850829190413103</v>
      </c>
      <c r="K19" s="53">
        <v>6.3641889043215487</v>
      </c>
      <c r="L19" s="53">
        <v>11.749271823362859</v>
      </c>
      <c r="M19" s="36">
        <f t="shared" ref="M19:U19" si="22">M15+M16+M21+M23</f>
        <v>15</v>
      </c>
      <c r="N19" s="36">
        <f t="shared" si="22"/>
        <v>174</v>
      </c>
      <c r="O19" s="36">
        <f t="shared" si="22"/>
        <v>3566</v>
      </c>
      <c r="P19" s="36">
        <f t="shared" si="22"/>
        <v>102</v>
      </c>
      <c r="Q19" s="36">
        <f t="shared" si="22"/>
        <v>72</v>
      </c>
      <c r="R19" s="36">
        <f t="shared" si="22"/>
        <v>159</v>
      </c>
      <c r="S19" s="36">
        <f t="shared" si="22"/>
        <v>3570</v>
      </c>
      <c r="T19" s="36">
        <f t="shared" si="22"/>
        <v>85</v>
      </c>
      <c r="U19" s="36">
        <f t="shared" si="22"/>
        <v>74</v>
      </c>
      <c r="V19" s="53">
        <v>1.4686589779203594</v>
      </c>
    </row>
    <row r="20" spans="1:22" ht="15" customHeight="1" x14ac:dyDescent="0.15">
      <c r="A20" s="5" t="s">
        <v>18</v>
      </c>
      <c r="B20" s="40">
        <f>E20+M20</f>
        <v>-39</v>
      </c>
      <c r="C20" s="40">
        <v>-47</v>
      </c>
      <c r="D20" s="40">
        <f>G20-I20+O20-S20</f>
        <v>-614</v>
      </c>
      <c r="E20" s="40">
        <f>F20-H20</f>
        <v>-31</v>
      </c>
      <c r="F20" s="40">
        <v>58</v>
      </c>
      <c r="G20" s="40">
        <v>653</v>
      </c>
      <c r="H20" s="40">
        <v>89</v>
      </c>
      <c r="I20" s="40">
        <v>1102</v>
      </c>
      <c r="J20" s="61">
        <f t="shared" si="3"/>
        <v>-3.792431715505451</v>
      </c>
      <c r="K20" s="61">
        <v>7.0955174032037451</v>
      </c>
      <c r="L20" s="61">
        <v>10.887949118709196</v>
      </c>
      <c r="M20" s="40">
        <f>N20-R20</f>
        <v>-8</v>
      </c>
      <c r="N20" s="40">
        <f>SUM(P20:Q20)</f>
        <v>87</v>
      </c>
      <c r="O20" s="41">
        <v>2120</v>
      </c>
      <c r="P20" s="41">
        <v>57</v>
      </c>
      <c r="Q20" s="41">
        <v>30</v>
      </c>
      <c r="R20" s="41">
        <f>SUM(T20:U20)</f>
        <v>95</v>
      </c>
      <c r="S20" s="41">
        <v>2285</v>
      </c>
      <c r="T20" s="41">
        <v>69</v>
      </c>
      <c r="U20" s="41">
        <v>26</v>
      </c>
      <c r="V20" s="52">
        <v>-0.97869205561430839</v>
      </c>
    </row>
    <row r="21" spans="1:22" ht="15" customHeight="1" x14ac:dyDescent="0.15">
      <c r="A21" s="3" t="s">
        <v>17</v>
      </c>
      <c r="B21" s="42">
        <f t="shared" ref="B21:B38" si="23">E21+M21</f>
        <v>8</v>
      </c>
      <c r="C21" s="42">
        <v>-65</v>
      </c>
      <c r="D21" s="42">
        <f t="shared" ref="D21:D38" si="24">G21-I21+O21-S21</f>
        <v>-192</v>
      </c>
      <c r="E21" s="42">
        <f t="shared" ref="E21:E38" si="25">F21-H21</f>
        <v>-16</v>
      </c>
      <c r="F21" s="42">
        <v>47</v>
      </c>
      <c r="G21" s="42">
        <v>582</v>
      </c>
      <c r="H21" s="42">
        <v>63</v>
      </c>
      <c r="I21" s="42">
        <v>884</v>
      </c>
      <c r="J21" s="62">
        <f t="shared" si="3"/>
        <v>-2.4396645461249076</v>
      </c>
      <c r="K21" s="62">
        <v>7.1665146042419163</v>
      </c>
      <c r="L21" s="62">
        <v>9.6061791503668239</v>
      </c>
      <c r="M21" s="42">
        <f t="shared" ref="M21:M38" si="26">N21-R21</f>
        <v>24</v>
      </c>
      <c r="N21" s="42">
        <f>SUM(P21:Q21)</f>
        <v>110</v>
      </c>
      <c r="O21" s="42">
        <v>2317</v>
      </c>
      <c r="P21" s="42">
        <v>67</v>
      </c>
      <c r="Q21" s="42">
        <v>43</v>
      </c>
      <c r="R21" s="42">
        <f t="shared" ref="R21:R38" si="27">SUM(T21:U21)</f>
        <v>86</v>
      </c>
      <c r="S21" s="42">
        <v>2207</v>
      </c>
      <c r="T21" s="42">
        <v>55</v>
      </c>
      <c r="U21" s="42">
        <v>31</v>
      </c>
      <c r="V21" s="49">
        <v>3.6594968191873622</v>
      </c>
    </row>
    <row r="22" spans="1:22" ht="15" customHeight="1" x14ac:dyDescent="0.15">
      <c r="A22" s="3" t="s">
        <v>16</v>
      </c>
      <c r="B22" s="42">
        <f t="shared" si="23"/>
        <v>3</v>
      </c>
      <c r="C22" s="42">
        <v>25</v>
      </c>
      <c r="D22" s="42">
        <f t="shared" si="24"/>
        <v>-256</v>
      </c>
      <c r="E22" s="42">
        <f t="shared" si="25"/>
        <v>-11</v>
      </c>
      <c r="F22" s="42">
        <v>9</v>
      </c>
      <c r="G22" s="42">
        <v>158</v>
      </c>
      <c r="H22" s="42">
        <v>20</v>
      </c>
      <c r="I22" s="42">
        <v>358</v>
      </c>
      <c r="J22" s="62">
        <f t="shared" si="3"/>
        <v>-5.2795222465114637</v>
      </c>
      <c r="K22" s="62">
        <v>4.3196091107821069</v>
      </c>
      <c r="L22" s="62">
        <v>9.5991313572935706</v>
      </c>
      <c r="M22" s="42">
        <f t="shared" si="26"/>
        <v>14</v>
      </c>
      <c r="N22" s="42">
        <f t="shared" ref="N22:N38" si="28">SUM(P22:Q22)</f>
        <v>40</v>
      </c>
      <c r="O22" s="42">
        <v>640</v>
      </c>
      <c r="P22" s="42">
        <v>17</v>
      </c>
      <c r="Q22" s="42">
        <v>23</v>
      </c>
      <c r="R22" s="42">
        <f t="shared" si="27"/>
        <v>26</v>
      </c>
      <c r="S22" s="42">
        <v>696</v>
      </c>
      <c r="T22" s="42">
        <v>6</v>
      </c>
      <c r="U22" s="42">
        <v>20</v>
      </c>
      <c r="V22" s="49">
        <v>6.7193919501054999</v>
      </c>
    </row>
    <row r="23" spans="1:22" ht="15" customHeight="1" x14ac:dyDescent="0.15">
      <c r="A23" s="1" t="s">
        <v>15</v>
      </c>
      <c r="B23" s="43">
        <f t="shared" si="23"/>
        <v>-3</v>
      </c>
      <c r="C23" s="43">
        <v>-22</v>
      </c>
      <c r="D23" s="43">
        <f t="shared" si="24"/>
        <v>-154</v>
      </c>
      <c r="E23" s="43">
        <f t="shared" si="25"/>
        <v>-8</v>
      </c>
      <c r="F23" s="43">
        <v>12</v>
      </c>
      <c r="G23" s="43">
        <v>105</v>
      </c>
      <c r="H23" s="43">
        <v>20</v>
      </c>
      <c r="I23" s="43">
        <v>251</v>
      </c>
      <c r="J23" s="63">
        <f t="shared" si="3"/>
        <v>-5.5468412557684861</v>
      </c>
      <c r="K23" s="63">
        <v>8.3202618836527318</v>
      </c>
      <c r="L23" s="63">
        <v>13.867103139421218</v>
      </c>
      <c r="M23" s="43">
        <f t="shared" si="26"/>
        <v>5</v>
      </c>
      <c r="N23" s="43">
        <f t="shared" si="28"/>
        <v>28</v>
      </c>
      <c r="O23" s="43">
        <v>599</v>
      </c>
      <c r="P23" s="43">
        <v>23</v>
      </c>
      <c r="Q23" s="43">
        <v>5</v>
      </c>
      <c r="R23" s="43">
        <f t="shared" si="27"/>
        <v>23</v>
      </c>
      <c r="S23" s="47">
        <v>607</v>
      </c>
      <c r="T23" s="47">
        <v>14</v>
      </c>
      <c r="U23" s="47">
        <v>9</v>
      </c>
      <c r="V23" s="54">
        <v>3.4667757848553027</v>
      </c>
    </row>
    <row r="24" spans="1:22" ht="15" customHeight="1" x14ac:dyDescent="0.15">
      <c r="A24" s="7" t="s">
        <v>14</v>
      </c>
      <c r="B24" s="45">
        <f t="shared" si="23"/>
        <v>-14</v>
      </c>
      <c r="C24" s="45">
        <v>-5</v>
      </c>
      <c r="D24" s="45">
        <f t="shared" si="24"/>
        <v>-125</v>
      </c>
      <c r="E24" s="40">
        <f t="shared" si="25"/>
        <v>-8</v>
      </c>
      <c r="F24" s="45">
        <v>0</v>
      </c>
      <c r="G24" s="45">
        <v>24</v>
      </c>
      <c r="H24" s="45">
        <v>8</v>
      </c>
      <c r="I24" s="46">
        <v>107</v>
      </c>
      <c r="J24" s="73">
        <f t="shared" si="3"/>
        <v>-16.73783677179263</v>
      </c>
      <c r="K24" s="73">
        <v>0</v>
      </c>
      <c r="L24" s="73">
        <v>16.73783677179263</v>
      </c>
      <c r="M24" s="40">
        <f t="shared" si="26"/>
        <v>-6</v>
      </c>
      <c r="N24" s="45">
        <f t="shared" si="28"/>
        <v>2</v>
      </c>
      <c r="O24" s="45">
        <v>142</v>
      </c>
      <c r="P24" s="45">
        <v>0</v>
      </c>
      <c r="Q24" s="45">
        <v>2</v>
      </c>
      <c r="R24" s="45">
        <f t="shared" si="27"/>
        <v>8</v>
      </c>
      <c r="S24" s="45">
        <v>184</v>
      </c>
      <c r="T24" s="45">
        <v>3</v>
      </c>
      <c r="U24" s="45">
        <v>5</v>
      </c>
      <c r="V24" s="51">
        <v>-12.553377578844472</v>
      </c>
    </row>
    <row r="25" spans="1:22" ht="15" customHeight="1" x14ac:dyDescent="0.15">
      <c r="A25" s="5" t="s">
        <v>13</v>
      </c>
      <c r="B25" s="40">
        <f t="shared" si="23"/>
        <v>2</v>
      </c>
      <c r="C25" s="40">
        <v>11</v>
      </c>
      <c r="D25" s="40">
        <f t="shared" si="24"/>
        <v>-45</v>
      </c>
      <c r="E25" s="40">
        <f t="shared" si="25"/>
        <v>-2</v>
      </c>
      <c r="F25" s="40">
        <v>0</v>
      </c>
      <c r="G25" s="40">
        <v>4</v>
      </c>
      <c r="H25" s="40">
        <v>2</v>
      </c>
      <c r="I25" s="40">
        <v>41</v>
      </c>
      <c r="J25" s="61">
        <f t="shared" si="3"/>
        <v>-15.403067988132062</v>
      </c>
      <c r="K25" s="61">
        <v>0</v>
      </c>
      <c r="L25" s="61">
        <v>15.403067988132062</v>
      </c>
      <c r="M25" s="40">
        <f t="shared" si="26"/>
        <v>4</v>
      </c>
      <c r="N25" s="40">
        <f t="shared" si="28"/>
        <v>6</v>
      </c>
      <c r="O25" s="40">
        <v>46</v>
      </c>
      <c r="P25" s="40">
        <v>4</v>
      </c>
      <c r="Q25" s="40">
        <v>2</v>
      </c>
      <c r="R25" s="40">
        <f t="shared" si="27"/>
        <v>2</v>
      </c>
      <c r="S25" s="41">
        <v>54</v>
      </c>
      <c r="T25" s="41">
        <v>1</v>
      </c>
      <c r="U25" s="41">
        <v>1</v>
      </c>
      <c r="V25" s="52">
        <v>30.806135976264134</v>
      </c>
    </row>
    <row r="26" spans="1:22" ht="15" customHeight="1" x14ac:dyDescent="0.15">
      <c r="A26" s="3" t="s">
        <v>12</v>
      </c>
      <c r="B26" s="42">
        <f t="shared" si="23"/>
        <v>-5</v>
      </c>
      <c r="C26" s="42">
        <v>-11</v>
      </c>
      <c r="D26" s="42">
        <f t="shared" si="24"/>
        <v>-55</v>
      </c>
      <c r="E26" s="42">
        <f t="shared" si="25"/>
        <v>0</v>
      </c>
      <c r="F26" s="42">
        <v>1</v>
      </c>
      <c r="G26" s="42">
        <v>14</v>
      </c>
      <c r="H26" s="42">
        <v>1</v>
      </c>
      <c r="I26" s="42">
        <v>52</v>
      </c>
      <c r="J26" s="62">
        <f t="shared" si="3"/>
        <v>0</v>
      </c>
      <c r="K26" s="62">
        <v>3.4063622656962567</v>
      </c>
      <c r="L26" s="62">
        <v>3.4063622656962567</v>
      </c>
      <c r="M26" s="42">
        <f t="shared" si="26"/>
        <v>-5</v>
      </c>
      <c r="N26" s="42">
        <f t="shared" si="28"/>
        <v>2</v>
      </c>
      <c r="O26" s="42">
        <v>93</v>
      </c>
      <c r="P26" s="42">
        <v>1</v>
      </c>
      <c r="Q26" s="42">
        <v>1</v>
      </c>
      <c r="R26" s="42">
        <f t="shared" si="27"/>
        <v>7</v>
      </c>
      <c r="S26" s="42">
        <v>110</v>
      </c>
      <c r="T26" s="42">
        <v>2</v>
      </c>
      <c r="U26" s="42">
        <v>5</v>
      </c>
      <c r="V26" s="49">
        <v>-17.031811328481282</v>
      </c>
    </row>
    <row r="27" spans="1:22" ht="15" customHeight="1" x14ac:dyDescent="0.15">
      <c r="A27" s="1" t="s">
        <v>11</v>
      </c>
      <c r="B27" s="43">
        <f t="shared" si="23"/>
        <v>5</v>
      </c>
      <c r="C27" s="43">
        <v>22</v>
      </c>
      <c r="D27" s="43">
        <f t="shared" si="24"/>
        <v>-140</v>
      </c>
      <c r="E27" s="43">
        <f t="shared" si="25"/>
        <v>-1</v>
      </c>
      <c r="F27" s="43">
        <v>4</v>
      </c>
      <c r="G27" s="43">
        <v>56</v>
      </c>
      <c r="H27" s="43">
        <v>5</v>
      </c>
      <c r="I27" s="43">
        <v>133</v>
      </c>
      <c r="J27" s="63">
        <f t="shared" si="3"/>
        <v>-1.4307381983644234</v>
      </c>
      <c r="K27" s="63">
        <v>5.7229527934576954</v>
      </c>
      <c r="L27" s="63">
        <v>7.1536909918221188</v>
      </c>
      <c r="M27" s="43">
        <f t="shared" si="26"/>
        <v>6</v>
      </c>
      <c r="N27" s="43">
        <f t="shared" si="28"/>
        <v>16</v>
      </c>
      <c r="O27" s="47">
        <v>194</v>
      </c>
      <c r="P27" s="47">
        <v>3</v>
      </c>
      <c r="Q27" s="47">
        <v>13</v>
      </c>
      <c r="R27" s="47">
        <f t="shared" si="27"/>
        <v>10</v>
      </c>
      <c r="S27" s="47">
        <v>257</v>
      </c>
      <c r="T27" s="47">
        <v>5</v>
      </c>
      <c r="U27" s="47">
        <v>5</v>
      </c>
      <c r="V27" s="54">
        <v>8.5844291901865439</v>
      </c>
    </row>
    <row r="28" spans="1:22" ht="15" customHeight="1" x14ac:dyDescent="0.15">
      <c r="A28" s="5" t="s">
        <v>10</v>
      </c>
      <c r="B28" s="40">
        <f t="shared" si="23"/>
        <v>-6</v>
      </c>
      <c r="C28" s="40">
        <v>0</v>
      </c>
      <c r="D28" s="40">
        <f t="shared" si="24"/>
        <v>-53</v>
      </c>
      <c r="E28" s="40">
        <f t="shared" si="25"/>
        <v>-1</v>
      </c>
      <c r="F28" s="40">
        <v>0</v>
      </c>
      <c r="G28" s="40">
        <v>8</v>
      </c>
      <c r="H28" s="40">
        <v>1</v>
      </c>
      <c r="I28" s="40">
        <v>50</v>
      </c>
      <c r="J28" s="61">
        <f t="shared" si="3"/>
        <v>-3.7068921861548589</v>
      </c>
      <c r="K28" s="61">
        <v>0</v>
      </c>
      <c r="L28" s="61">
        <v>3.7068921861548589</v>
      </c>
      <c r="M28" s="40">
        <f t="shared" si="26"/>
        <v>-5</v>
      </c>
      <c r="N28" s="40">
        <f t="shared" si="28"/>
        <v>5</v>
      </c>
      <c r="O28" s="40">
        <v>89</v>
      </c>
      <c r="P28" s="40">
        <v>0</v>
      </c>
      <c r="Q28" s="40">
        <v>5</v>
      </c>
      <c r="R28" s="40">
        <f t="shared" si="27"/>
        <v>10</v>
      </c>
      <c r="S28" s="40">
        <v>100</v>
      </c>
      <c r="T28" s="40">
        <v>5</v>
      </c>
      <c r="U28" s="40">
        <v>5</v>
      </c>
      <c r="V28" s="48">
        <v>-18.534460930774294</v>
      </c>
    </row>
    <row r="29" spans="1:22" ht="15" customHeight="1" x14ac:dyDescent="0.15">
      <c r="A29" s="3" t="s">
        <v>9</v>
      </c>
      <c r="B29" s="42">
        <f t="shared" si="23"/>
        <v>3</v>
      </c>
      <c r="C29" s="42">
        <v>8</v>
      </c>
      <c r="D29" s="42">
        <f t="shared" si="24"/>
        <v>-49</v>
      </c>
      <c r="E29" s="42">
        <f t="shared" si="25"/>
        <v>-3</v>
      </c>
      <c r="F29" s="42">
        <v>6</v>
      </c>
      <c r="G29" s="42">
        <v>62</v>
      </c>
      <c r="H29" s="42">
        <v>9</v>
      </c>
      <c r="I29" s="42">
        <v>129</v>
      </c>
      <c r="J29" s="62">
        <f t="shared" si="3"/>
        <v>-4.2236292438241918</v>
      </c>
      <c r="K29" s="62">
        <v>8.4472584876483854</v>
      </c>
      <c r="L29" s="62">
        <v>12.670887731472577</v>
      </c>
      <c r="M29" s="42">
        <f t="shared" si="26"/>
        <v>6</v>
      </c>
      <c r="N29" s="42">
        <f t="shared" si="28"/>
        <v>22</v>
      </c>
      <c r="O29" s="42">
        <v>278</v>
      </c>
      <c r="P29" s="42">
        <v>9</v>
      </c>
      <c r="Q29" s="42">
        <v>13</v>
      </c>
      <c r="R29" s="42">
        <f t="shared" si="27"/>
        <v>16</v>
      </c>
      <c r="S29" s="42">
        <v>260</v>
      </c>
      <c r="T29" s="42">
        <v>7</v>
      </c>
      <c r="U29" s="42">
        <v>9</v>
      </c>
      <c r="V29" s="49">
        <v>8.4472584876483872</v>
      </c>
    </row>
    <row r="30" spans="1:22" ht="15" customHeight="1" x14ac:dyDescent="0.15">
      <c r="A30" s="3" t="s">
        <v>8</v>
      </c>
      <c r="B30" s="42">
        <f t="shared" si="23"/>
        <v>-12</v>
      </c>
      <c r="C30" s="42">
        <v>-6</v>
      </c>
      <c r="D30" s="42">
        <f t="shared" si="24"/>
        <v>-118</v>
      </c>
      <c r="E30" s="42">
        <f t="shared" si="25"/>
        <v>-5</v>
      </c>
      <c r="F30" s="42">
        <v>5</v>
      </c>
      <c r="G30" s="42">
        <v>51</v>
      </c>
      <c r="H30" s="42">
        <v>10</v>
      </c>
      <c r="I30" s="42">
        <v>138</v>
      </c>
      <c r="J30" s="62">
        <f t="shared" si="3"/>
        <v>-6.7837575344192294</v>
      </c>
      <c r="K30" s="62">
        <v>6.7837575344192294</v>
      </c>
      <c r="L30" s="62">
        <v>13.567515068838459</v>
      </c>
      <c r="M30" s="42">
        <f t="shared" si="26"/>
        <v>-7</v>
      </c>
      <c r="N30" s="42">
        <f t="shared" si="28"/>
        <v>6</v>
      </c>
      <c r="O30" s="42">
        <v>263</v>
      </c>
      <c r="P30" s="42">
        <v>5</v>
      </c>
      <c r="Q30" s="42">
        <v>1</v>
      </c>
      <c r="R30" s="42">
        <f t="shared" si="27"/>
        <v>13</v>
      </c>
      <c r="S30" s="42">
        <v>294</v>
      </c>
      <c r="T30" s="42">
        <v>3</v>
      </c>
      <c r="U30" s="42">
        <v>10</v>
      </c>
      <c r="V30" s="49">
        <v>-9.4972605481869206</v>
      </c>
    </row>
    <row r="31" spans="1:22" ht="15" customHeight="1" x14ac:dyDescent="0.15">
      <c r="A31" s="1" t="s">
        <v>7</v>
      </c>
      <c r="B31" s="43">
        <f t="shared" si="23"/>
        <v>-7</v>
      </c>
      <c r="C31" s="43">
        <v>-11</v>
      </c>
      <c r="D31" s="43">
        <f t="shared" si="24"/>
        <v>-105</v>
      </c>
      <c r="E31" s="43">
        <f t="shared" si="25"/>
        <v>-6</v>
      </c>
      <c r="F31" s="43">
        <v>4</v>
      </c>
      <c r="G31" s="43">
        <v>38</v>
      </c>
      <c r="H31" s="43">
        <v>10</v>
      </c>
      <c r="I31" s="43">
        <v>124</v>
      </c>
      <c r="J31" s="63">
        <f t="shared" si="3"/>
        <v>-9.6471074053410497</v>
      </c>
      <c r="K31" s="63">
        <v>6.4314049368940358</v>
      </c>
      <c r="L31" s="63">
        <v>16.078512342235086</v>
      </c>
      <c r="M31" s="43">
        <f t="shared" si="26"/>
        <v>-1</v>
      </c>
      <c r="N31" s="43">
        <f t="shared" si="28"/>
        <v>12</v>
      </c>
      <c r="O31" s="43">
        <v>174</v>
      </c>
      <c r="P31" s="43">
        <v>4</v>
      </c>
      <c r="Q31" s="43">
        <v>8</v>
      </c>
      <c r="R31" s="43">
        <f t="shared" si="27"/>
        <v>13</v>
      </c>
      <c r="S31" s="43">
        <v>193</v>
      </c>
      <c r="T31" s="43">
        <v>3</v>
      </c>
      <c r="U31" s="43">
        <v>10</v>
      </c>
      <c r="V31" s="53">
        <v>-1.6078512342235065</v>
      </c>
    </row>
    <row r="32" spans="1:22" ht="15" customHeight="1" x14ac:dyDescent="0.15">
      <c r="A32" s="5" t="s">
        <v>6</v>
      </c>
      <c r="B32" s="40">
        <f t="shared" si="23"/>
        <v>-6</v>
      </c>
      <c r="C32" s="40">
        <v>-5</v>
      </c>
      <c r="D32" s="40">
        <f t="shared" si="24"/>
        <v>-14</v>
      </c>
      <c r="E32" s="40">
        <f t="shared" si="25"/>
        <v>-4</v>
      </c>
      <c r="F32" s="40">
        <v>0</v>
      </c>
      <c r="G32" s="40">
        <v>18</v>
      </c>
      <c r="H32" s="40">
        <v>4</v>
      </c>
      <c r="I32" s="40">
        <v>17</v>
      </c>
      <c r="J32" s="61">
        <f t="shared" si="3"/>
        <v>-25.240944121653076</v>
      </c>
      <c r="K32" s="61">
        <v>0</v>
      </c>
      <c r="L32" s="61">
        <v>25.240944121653076</v>
      </c>
      <c r="M32" s="40">
        <f t="shared" si="26"/>
        <v>-2</v>
      </c>
      <c r="N32" s="40">
        <f t="shared" si="28"/>
        <v>5</v>
      </c>
      <c r="O32" s="41">
        <v>74</v>
      </c>
      <c r="P32" s="41">
        <v>0</v>
      </c>
      <c r="Q32" s="41">
        <v>5</v>
      </c>
      <c r="R32" s="41">
        <f t="shared" si="27"/>
        <v>7</v>
      </c>
      <c r="S32" s="41">
        <v>89</v>
      </c>
      <c r="T32" s="41">
        <v>2</v>
      </c>
      <c r="U32" s="41">
        <v>5</v>
      </c>
      <c r="V32" s="52">
        <v>-12.620472060826529</v>
      </c>
    </row>
    <row r="33" spans="1:22" ht="15" customHeight="1" x14ac:dyDescent="0.15">
      <c r="A33" s="3" t="s">
        <v>5</v>
      </c>
      <c r="B33" s="42">
        <f t="shared" si="23"/>
        <v>-15</v>
      </c>
      <c r="C33" s="42">
        <v>-3</v>
      </c>
      <c r="D33" s="42">
        <f t="shared" si="24"/>
        <v>-148</v>
      </c>
      <c r="E33" s="42">
        <f>F33-H33</f>
        <v>-12</v>
      </c>
      <c r="F33" s="42">
        <v>2</v>
      </c>
      <c r="G33" s="42">
        <v>35</v>
      </c>
      <c r="H33" s="42">
        <v>14</v>
      </c>
      <c r="I33" s="42">
        <v>170</v>
      </c>
      <c r="J33" s="62">
        <f t="shared" si="3"/>
        <v>-17.558237619883347</v>
      </c>
      <c r="K33" s="62">
        <v>2.926372936647224</v>
      </c>
      <c r="L33" s="62">
        <v>20.484610556530569</v>
      </c>
      <c r="M33" s="42">
        <f>N33-R33</f>
        <v>-3</v>
      </c>
      <c r="N33" s="42">
        <f t="shared" si="28"/>
        <v>9</v>
      </c>
      <c r="O33" s="42">
        <v>197</v>
      </c>
      <c r="P33" s="42">
        <v>2</v>
      </c>
      <c r="Q33" s="42">
        <v>7</v>
      </c>
      <c r="R33" s="42">
        <f t="shared" si="27"/>
        <v>12</v>
      </c>
      <c r="S33" s="42">
        <v>210</v>
      </c>
      <c r="T33" s="42">
        <v>1</v>
      </c>
      <c r="U33" s="42">
        <v>11</v>
      </c>
      <c r="V33" s="49">
        <v>-4.3895594049708375</v>
      </c>
    </row>
    <row r="34" spans="1:22" ht="15" customHeight="1" x14ac:dyDescent="0.15">
      <c r="A34" s="3" t="s">
        <v>4</v>
      </c>
      <c r="B34" s="42">
        <f t="shared" si="23"/>
        <v>-3</v>
      </c>
      <c r="C34" s="42">
        <v>13</v>
      </c>
      <c r="D34" s="42">
        <f t="shared" si="24"/>
        <v>-95</v>
      </c>
      <c r="E34" s="42">
        <f t="shared" si="25"/>
        <v>-5</v>
      </c>
      <c r="F34" s="42">
        <v>0</v>
      </c>
      <c r="G34" s="42">
        <v>18</v>
      </c>
      <c r="H34" s="42">
        <v>5</v>
      </c>
      <c r="I34" s="42">
        <v>83</v>
      </c>
      <c r="J34" s="62">
        <f t="shared" si="3"/>
        <v>-10.875508118002234</v>
      </c>
      <c r="K34" s="62">
        <v>0</v>
      </c>
      <c r="L34" s="62">
        <v>10.875508118002234</v>
      </c>
      <c r="M34" s="42">
        <f t="shared" si="26"/>
        <v>2</v>
      </c>
      <c r="N34" s="42">
        <f t="shared" si="28"/>
        <v>9</v>
      </c>
      <c r="O34" s="42">
        <v>111</v>
      </c>
      <c r="P34" s="42">
        <v>5</v>
      </c>
      <c r="Q34" s="42">
        <v>4</v>
      </c>
      <c r="R34" s="42">
        <f t="shared" si="27"/>
        <v>7</v>
      </c>
      <c r="S34" s="42">
        <v>141</v>
      </c>
      <c r="T34" s="42">
        <v>3</v>
      </c>
      <c r="U34" s="42">
        <v>4</v>
      </c>
      <c r="V34" s="49">
        <v>4.3502032472008967</v>
      </c>
    </row>
    <row r="35" spans="1:22" ht="15" customHeight="1" x14ac:dyDescent="0.15">
      <c r="A35" s="1" t="s">
        <v>3</v>
      </c>
      <c r="B35" s="43">
        <f t="shared" si="23"/>
        <v>-7</v>
      </c>
      <c r="C35" s="43">
        <v>-10</v>
      </c>
      <c r="D35" s="43">
        <f t="shared" si="24"/>
        <v>-47</v>
      </c>
      <c r="E35" s="43">
        <f t="shared" si="25"/>
        <v>-2</v>
      </c>
      <c r="F35" s="43">
        <v>4</v>
      </c>
      <c r="G35" s="43">
        <v>41</v>
      </c>
      <c r="H35" s="43">
        <v>6</v>
      </c>
      <c r="I35" s="43">
        <v>78</v>
      </c>
      <c r="J35" s="63">
        <f t="shared" si="3"/>
        <v>-4.2113257046203767</v>
      </c>
      <c r="K35" s="63">
        <v>8.4226514092407534</v>
      </c>
      <c r="L35" s="63">
        <v>12.63397711386113</v>
      </c>
      <c r="M35" s="43">
        <f t="shared" si="26"/>
        <v>-5</v>
      </c>
      <c r="N35" s="43">
        <f t="shared" si="28"/>
        <v>8</v>
      </c>
      <c r="O35" s="47">
        <v>162</v>
      </c>
      <c r="P35" s="47">
        <v>2</v>
      </c>
      <c r="Q35" s="47">
        <v>6</v>
      </c>
      <c r="R35" s="47">
        <f t="shared" si="27"/>
        <v>13</v>
      </c>
      <c r="S35" s="47">
        <v>172</v>
      </c>
      <c r="T35" s="47">
        <v>6</v>
      </c>
      <c r="U35" s="47">
        <v>7</v>
      </c>
      <c r="V35" s="54">
        <v>-10.528314261550943</v>
      </c>
    </row>
    <row r="36" spans="1:22" ht="15" customHeight="1" x14ac:dyDescent="0.15">
      <c r="A36" s="5" t="s">
        <v>2</v>
      </c>
      <c r="B36" s="40">
        <f t="shared" si="23"/>
        <v>-8</v>
      </c>
      <c r="C36" s="40">
        <v>-7</v>
      </c>
      <c r="D36" s="40">
        <f t="shared" si="24"/>
        <v>-62</v>
      </c>
      <c r="E36" s="40">
        <f t="shared" si="25"/>
        <v>-7</v>
      </c>
      <c r="F36" s="40">
        <v>0</v>
      </c>
      <c r="G36" s="40">
        <v>4</v>
      </c>
      <c r="H36" s="40">
        <v>7</v>
      </c>
      <c r="I36" s="40">
        <v>61</v>
      </c>
      <c r="J36" s="61">
        <f t="shared" si="3"/>
        <v>-38.085327783558789</v>
      </c>
      <c r="K36" s="61">
        <v>0</v>
      </c>
      <c r="L36" s="61">
        <v>38.085327783558789</v>
      </c>
      <c r="M36" s="40">
        <f t="shared" si="26"/>
        <v>-1</v>
      </c>
      <c r="N36" s="40">
        <f t="shared" si="28"/>
        <v>2</v>
      </c>
      <c r="O36" s="40">
        <v>51</v>
      </c>
      <c r="P36" s="40">
        <v>1</v>
      </c>
      <c r="Q36" s="40">
        <v>1</v>
      </c>
      <c r="R36" s="40">
        <f t="shared" si="27"/>
        <v>3</v>
      </c>
      <c r="S36" s="40">
        <v>56</v>
      </c>
      <c r="T36" s="40">
        <v>0</v>
      </c>
      <c r="U36" s="40">
        <v>3</v>
      </c>
      <c r="V36" s="48">
        <v>-5.4407611119369701</v>
      </c>
    </row>
    <row r="37" spans="1:22" ht="15" customHeight="1" x14ac:dyDescent="0.15">
      <c r="A37" s="3" t="s">
        <v>1</v>
      </c>
      <c r="B37" s="42">
        <f t="shared" si="23"/>
        <v>-5</v>
      </c>
      <c r="C37" s="42">
        <v>-7</v>
      </c>
      <c r="D37" s="42">
        <f t="shared" si="24"/>
        <v>-28</v>
      </c>
      <c r="E37" s="42">
        <f t="shared" si="25"/>
        <v>0</v>
      </c>
      <c r="F37" s="42">
        <v>0</v>
      </c>
      <c r="G37" s="42">
        <v>7</v>
      </c>
      <c r="H37" s="42">
        <v>0</v>
      </c>
      <c r="I37" s="42">
        <v>28</v>
      </c>
      <c r="J37" s="62">
        <f t="shared" si="3"/>
        <v>0</v>
      </c>
      <c r="K37" s="62">
        <v>0</v>
      </c>
      <c r="L37" s="62">
        <v>0</v>
      </c>
      <c r="M37" s="42">
        <f t="shared" si="26"/>
        <v>-5</v>
      </c>
      <c r="N37" s="42">
        <f t="shared" si="28"/>
        <v>2</v>
      </c>
      <c r="O37" s="42">
        <v>38</v>
      </c>
      <c r="P37" s="42">
        <v>1</v>
      </c>
      <c r="Q37" s="42">
        <v>1</v>
      </c>
      <c r="R37" s="42">
        <f t="shared" si="27"/>
        <v>7</v>
      </c>
      <c r="S37" s="42">
        <v>45</v>
      </c>
      <c r="T37" s="42">
        <v>4</v>
      </c>
      <c r="U37" s="42">
        <v>3</v>
      </c>
      <c r="V37" s="49">
        <v>-37.889767692243986</v>
      </c>
    </row>
    <row r="38" spans="1:22" ht="15" customHeight="1" x14ac:dyDescent="0.15">
      <c r="A38" s="1" t="s">
        <v>0</v>
      </c>
      <c r="B38" s="43">
        <f t="shared" si="23"/>
        <v>-1</v>
      </c>
      <c r="C38" s="43">
        <v>1</v>
      </c>
      <c r="D38" s="43">
        <f t="shared" si="24"/>
        <v>-51</v>
      </c>
      <c r="E38" s="43">
        <f t="shared" si="25"/>
        <v>-1</v>
      </c>
      <c r="F38" s="43">
        <v>0</v>
      </c>
      <c r="G38" s="43">
        <v>4</v>
      </c>
      <c r="H38" s="43">
        <v>1</v>
      </c>
      <c r="I38" s="43">
        <v>29</v>
      </c>
      <c r="J38" s="63">
        <f t="shared" si="3"/>
        <v>-8.2968739373880709</v>
      </c>
      <c r="K38" s="63">
        <v>0</v>
      </c>
      <c r="L38" s="63">
        <v>8.2968739373880709</v>
      </c>
      <c r="M38" s="43">
        <f t="shared" si="26"/>
        <v>0</v>
      </c>
      <c r="N38" s="43">
        <f t="shared" si="28"/>
        <v>1</v>
      </c>
      <c r="O38" s="43">
        <v>17</v>
      </c>
      <c r="P38" s="43">
        <v>1</v>
      </c>
      <c r="Q38" s="43">
        <v>0</v>
      </c>
      <c r="R38" s="43">
        <f t="shared" si="27"/>
        <v>1</v>
      </c>
      <c r="S38" s="43">
        <v>43</v>
      </c>
      <c r="T38" s="43">
        <v>0</v>
      </c>
      <c r="U38" s="43">
        <v>1</v>
      </c>
      <c r="V38" s="53">
        <v>0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2020-06-11T02:34:01Z</dcterms:modified>
</cp:coreProperties>
</file>