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２年度\R2.8\③公表資料\⑤202008HP公表分データ\"/>
    </mc:Choice>
  </mc:AlternateContent>
  <bookViews>
    <workbookView xWindow="600" yWindow="120" windowWidth="19395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62913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<sst xmlns="http://schemas.openxmlformats.org/spreadsheetml/2006/main" count="194" uniqueCount="63">
  <si>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</si>
  <si>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</si>
  <si>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</si>
  <si>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</si>
  <si>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</si>
  <si>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</si>
  <si>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</si>
  <si>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</si>
  <si>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</si>
  <si>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</si>
  <si>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</si>
  <si>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</si>
  <si>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</si>
  <si>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</si>
  <si>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</si>
  <si>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</si>
  <si>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</si>
  <si>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</si>
  <si>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</si>
  <si>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</si>
  <si>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</si>
  <si>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</si>
  <si>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</si>
  <si>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</si>
  <si>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</si>
  <si>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</si>
  <si>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</si>
  <si>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</si>
  <si>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</si>
  <si>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</si>
  <si>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</si>
  <si>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</si>
  <si>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</si>
  <si>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</si>
  <si>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</si>
  <si>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</si>
  <si>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</si>
  <si>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</si>
  <si>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</si>
  <si>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</si>
  <si>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</si>
  <si>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</si>
  <si>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</si>
  <si>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</si>
  <si>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</si>
  <si>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</si>
  <si>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</si>
  <si>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</si>
  <si>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</si>
  <si>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</si>
  <si>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</si>
  <si>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</si>
  <si>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</si>
  <si>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</si>
  <si>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</si>
  <si>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</si>
  <si>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</si>
  <si>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</si>
  <si>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</si>
  <si>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</si>
  <si>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</si>
  <si>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</si>
  <si>
    <t>第１０表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</si>
</sst>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2" width="8.625" customWidth="1"/>
    <col min="3" max="23" width="6.625" customWidth="1"/>
    <col min="24" max="24" width="11.75" customWidth="1"/>
  </cols>
  <sheetData>
    <row r="2" spans="1:24" x14ac:dyDescent="0.15">
      <c r="A2" t="s">
        <v>62</v>
      </c>
      <c r="C2" s="16"/>
      <c r="D2" s="16"/>
      <c r="E2" s="16"/>
      <c r="F2" s="16"/>
    </row>
    <row r="3" spans="1:24" x14ac:dyDescent="0.15">
      <c r="C3" s="16"/>
      <c r="D3" s="16"/>
      <c r="E3" s="16"/>
      <c r="F3" s="16"/>
    </row>
    <row r="4" spans="1:24" x14ac:dyDescent="0.15">
      <c r="A4" t="s">
        <v>44</v>
      </c>
      <c r="C4" s="16"/>
      <c r="D4" s="16"/>
      <c r="E4" s="16"/>
      <c r="F4" s="16"/>
    </row>
    <row r="5" spans="1:24" ht="13.5" customHeight="1" x14ac:dyDescent="0.15">
      <c r="A5" s="80" t="s">
        <v>39</v>
      </c>
      <c r="B5" s="86" t="s">
        <v>42</v>
      </c>
      <c r="C5" s="87"/>
      <c r="D5" s="87"/>
      <c r="E5" s="87"/>
      <c r="F5" s="88"/>
      <c r="G5" s="77" t="s">
        <v>41</v>
      </c>
      <c r="H5" s="78"/>
      <c r="I5" s="78"/>
      <c r="J5" s="78"/>
      <c r="K5" s="78"/>
      <c r="L5" s="78"/>
      <c r="M5" s="78"/>
      <c r="N5" s="79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15">
      <c r="A6" s="81"/>
      <c r="B6" s="20"/>
      <c r="C6" s="83" t="s">
        <v>54</v>
      </c>
      <c r="D6" s="83" t="s">
        <v>56</v>
      </c>
      <c r="E6" s="83" t="s">
        <v>55</v>
      </c>
      <c r="F6" s="83" t="s">
        <v>57</v>
      </c>
      <c r="G6" s="15"/>
      <c r="H6" s="20"/>
      <c r="I6" s="74" t="s">
        <v>58</v>
      </c>
      <c r="J6" s="20"/>
      <c r="K6" s="74" t="s">
        <v>58</v>
      </c>
      <c r="L6" s="86" t="s">
        <v>48</v>
      </c>
      <c r="M6" s="87"/>
      <c r="N6" s="88"/>
      <c r="O6" s="14"/>
      <c r="P6" s="77" t="s">
        <v>36</v>
      </c>
      <c r="Q6" s="78"/>
      <c r="R6" s="78"/>
      <c r="S6" s="79"/>
      <c r="T6" s="77" t="s">
        <v>35</v>
      </c>
      <c r="U6" s="78"/>
      <c r="V6" s="78"/>
      <c r="W6" s="79"/>
      <c r="X6" s="26" t="s">
        <v>48</v>
      </c>
    </row>
    <row r="7" spans="1:24" ht="13.5" customHeight="1" x14ac:dyDescent="0.15">
      <c r="A7" s="81"/>
      <c r="B7" s="18" t="s">
        <v>43</v>
      </c>
      <c r="C7" s="84"/>
      <c r="D7" s="84"/>
      <c r="E7" s="84"/>
      <c r="F7" s="84"/>
      <c r="G7" s="11" t="s">
        <v>32</v>
      </c>
      <c r="H7" s="12" t="s">
        <v>34</v>
      </c>
      <c r="I7" s="75"/>
      <c r="J7" s="18" t="s">
        <v>33</v>
      </c>
      <c r="K7" s="75"/>
      <c r="L7" s="74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74" t="s">
        <v>58</v>
      </c>
      <c r="R7" s="74" t="s">
        <v>31</v>
      </c>
      <c r="S7" s="13" t="s">
        <v>30</v>
      </c>
      <c r="T7" s="12" t="s">
        <v>32</v>
      </c>
      <c r="U7" s="74" t="s">
        <v>58</v>
      </c>
      <c r="V7" s="75" t="s">
        <v>31</v>
      </c>
      <c r="W7" s="21" t="s">
        <v>49</v>
      </c>
      <c r="X7" s="74" t="s">
        <v>50</v>
      </c>
    </row>
    <row r="8" spans="1:24" ht="30.75" customHeight="1" x14ac:dyDescent="0.15">
      <c r="A8" s="82"/>
      <c r="B8" s="19"/>
      <c r="C8" s="85"/>
      <c r="D8" s="85"/>
      <c r="E8" s="85"/>
      <c r="F8" s="85"/>
      <c r="G8" s="11"/>
      <c r="H8" s="10"/>
      <c r="I8" s="76"/>
      <c r="J8" s="19"/>
      <c r="K8" s="76"/>
      <c r="L8" s="76"/>
      <c r="M8" s="19"/>
      <c r="N8" s="19"/>
      <c r="O8" s="10"/>
      <c r="P8" s="10"/>
      <c r="Q8" s="76"/>
      <c r="R8" s="76"/>
      <c r="S8" s="9"/>
      <c r="T8" s="10"/>
      <c r="U8" s="76"/>
      <c r="V8" s="76"/>
      <c r="W8" s="22"/>
      <c r="X8" s="76"/>
    </row>
    <row r="9" spans="1:24" ht="18.75" customHeight="1" x14ac:dyDescent="0.15">
      <c r="A9" s="8" t="s">
        <v>29</v>
      </c>
      <c r="B9" s="34">
        <f>B10+B11</f>
        <v>-224</v>
      </c>
      <c r="C9" s="34">
        <f>C10+C11</f>
        <v>-70</v>
      </c>
      <c r="D9" s="64">
        <f>IF(B9-C9=0,"-",(1-(B9/(B9-C9)))*-1)</f>
        <v>0.45454545454545459</v>
      </c>
      <c r="E9" s="34">
        <f>E10+E11</f>
        <v>-4329</v>
      </c>
      <c r="F9" s="64">
        <f>IF(B9-E9=0,"-",(1-(B9/(B9-E9)))*-1)</f>
        <v>-1.0545676004872107</v>
      </c>
      <c r="G9" s="34">
        <f>G10+G11</f>
        <v>-230</v>
      </c>
      <c r="H9" s="34">
        <f>H10+H11</f>
        <v>320</v>
      </c>
      <c r="I9" s="34">
        <f>I10+I11</f>
        <v>3901</v>
      </c>
      <c r="J9" s="34">
        <f>J10+J11</f>
        <v>550</v>
      </c>
      <c r="K9" s="34">
        <f>K10+K11</f>
        <v>7330</v>
      </c>
      <c r="L9" s="51">
        <f t="shared" ref="L9:L19" si="0">M9-N9</f>
        <v>-4.9203620867455511</v>
      </c>
      <c r="M9" s="55">
        <v>6.8457211641677231</v>
      </c>
      <c r="N9" s="55">
        <v>11.766083250913274</v>
      </c>
      <c r="O9" s="34">
        <f t="shared" ref="O9:W9" si="1">O10+O11</f>
        <v>6</v>
      </c>
      <c r="P9" s="34">
        <f t="shared" si="1"/>
        <v>1008</v>
      </c>
      <c r="Q9" s="34">
        <f t="shared" si="1"/>
        <v>15679</v>
      </c>
      <c r="R9" s="34">
        <f t="shared" si="1"/>
        <v>622</v>
      </c>
      <c r="S9" s="34">
        <f t="shared" si="1"/>
        <v>386</v>
      </c>
      <c r="T9" s="34">
        <f t="shared" si="1"/>
        <v>1002</v>
      </c>
      <c r="U9" s="34">
        <f t="shared" si="1"/>
        <v>16579</v>
      </c>
      <c r="V9" s="34">
        <f t="shared" si="1"/>
        <v>616</v>
      </c>
      <c r="W9" s="34">
        <f t="shared" si="1"/>
        <v>386</v>
      </c>
      <c r="X9" s="51">
        <v>0.12835727182814338</v>
      </c>
    </row>
    <row r="10" spans="1:24" ht="18.75" customHeight="1" x14ac:dyDescent="0.15">
      <c r="A10" s="6" t="s">
        <v>28</v>
      </c>
      <c r="B10" s="35">
        <f>B20+B21+B22+B23</f>
        <v>-68</v>
      </c>
      <c r="C10" s="35">
        <f>C20+C21+C22+C23</f>
        <v>-95</v>
      </c>
      <c r="D10" s="65">
        <f t="shared" ref="D10:D38" si="2">IF(B10-C10=0,"-",(1-(B10/(B10-C10)))*-1)</f>
        <v>-3.5185185185185186</v>
      </c>
      <c r="E10" s="35">
        <f>E20+E21+E22+E23</f>
        <v>-2180</v>
      </c>
      <c r="F10" s="65">
        <f t="shared" ref="F10:F38" si="3">IF(B10-E10=0,"-",(1-(B10/(B10-E10)))*-1)</f>
        <v>-1.0321969696969697</v>
      </c>
      <c r="G10" s="35">
        <f>G20+G21+G22+G23</f>
        <v>-134</v>
      </c>
      <c r="H10" s="35">
        <f>H20+H21+H22+H23</f>
        <v>249</v>
      </c>
      <c r="I10" s="35">
        <f>I20+I21+I22+I23</f>
        <v>3082</v>
      </c>
      <c r="J10" s="35">
        <f>J20+J21+J22+J23</f>
        <v>383</v>
      </c>
      <c r="K10" s="35">
        <f>K20+K21+K22+K23</f>
        <v>5003</v>
      </c>
      <c r="L10" s="48">
        <f t="shared" si="0"/>
        <v>-3.8188751822558258</v>
      </c>
      <c r="M10" s="56">
        <v>7.0962680625500054</v>
      </c>
      <c r="N10" s="56">
        <v>10.915143244805831</v>
      </c>
      <c r="O10" s="35">
        <f t="shared" ref="O10:W10" si="4">O20+O21+O22+O23</f>
        <v>66</v>
      </c>
      <c r="P10" s="35">
        <f t="shared" si="4"/>
        <v>770</v>
      </c>
      <c r="Q10" s="35">
        <f t="shared" si="4"/>
        <v>12065</v>
      </c>
      <c r="R10" s="35">
        <f t="shared" si="4"/>
        <v>536</v>
      </c>
      <c r="S10" s="35">
        <f t="shared" si="4"/>
        <v>234</v>
      </c>
      <c r="T10" s="35">
        <f t="shared" si="4"/>
        <v>704</v>
      </c>
      <c r="U10" s="35">
        <f t="shared" si="4"/>
        <v>12324</v>
      </c>
      <c r="V10" s="35">
        <f t="shared" si="4"/>
        <v>499</v>
      </c>
      <c r="W10" s="35">
        <f t="shared" si="4"/>
        <v>205</v>
      </c>
      <c r="X10" s="48">
        <v>1.8809385226036177</v>
      </c>
    </row>
    <row r="11" spans="1:24" ht="18.75" customHeight="1" x14ac:dyDescent="0.15">
      <c r="A11" s="2" t="s">
        <v>27</v>
      </c>
      <c r="B11" s="36">
        <f>B12+B13+B14+B15+B16</f>
        <v>-156</v>
      </c>
      <c r="C11" s="36">
        <f>C12+C13+C14+C15+C16</f>
        <v>25</v>
      </c>
      <c r="D11" s="66">
        <f t="shared" si="2"/>
        <v>-0.13812154696132595</v>
      </c>
      <c r="E11" s="36">
        <f>E12+E13+E14+E15+E16</f>
        <v>-2149</v>
      </c>
      <c r="F11" s="66">
        <f t="shared" si="3"/>
        <v>-1.078273958855996</v>
      </c>
      <c r="G11" s="36">
        <f>G12+G13+G14+G15+G16</f>
        <v>-96</v>
      </c>
      <c r="H11" s="36">
        <f>H12+H13+H14+H15+H16</f>
        <v>71</v>
      </c>
      <c r="I11" s="36">
        <f>I12+I13+I14+I15+I16</f>
        <v>819</v>
      </c>
      <c r="J11" s="36">
        <f>J12+J13+J14+J15+J16</f>
        <v>167</v>
      </c>
      <c r="K11" s="36">
        <f>K12+K13+K14+K15+K16</f>
        <v>2327</v>
      </c>
      <c r="L11" s="50">
        <f t="shared" si="0"/>
        <v>-8.2363409792656856</v>
      </c>
      <c r="M11" s="57">
        <v>6.091460515915248</v>
      </c>
      <c r="N11" s="57">
        <v>14.327801495180934</v>
      </c>
      <c r="O11" s="36">
        <f t="shared" ref="O11:W11" si="5">O12+O13+O14+O15+O16</f>
        <v>-60</v>
      </c>
      <c r="P11" s="36">
        <f t="shared" si="5"/>
        <v>238</v>
      </c>
      <c r="Q11" s="36">
        <f t="shared" si="5"/>
        <v>3614</v>
      </c>
      <c r="R11" s="36">
        <f t="shared" si="5"/>
        <v>86</v>
      </c>
      <c r="S11" s="36">
        <f t="shared" si="5"/>
        <v>152</v>
      </c>
      <c r="T11" s="36">
        <f t="shared" si="5"/>
        <v>298</v>
      </c>
      <c r="U11" s="36">
        <f t="shared" si="5"/>
        <v>4255</v>
      </c>
      <c r="V11" s="36">
        <f t="shared" si="5"/>
        <v>117</v>
      </c>
      <c r="W11" s="36">
        <f t="shared" si="5"/>
        <v>181</v>
      </c>
      <c r="X11" s="53">
        <v>-5.1477131120410533</v>
      </c>
    </row>
    <row r="12" spans="1:24" ht="18.75" customHeight="1" x14ac:dyDescent="0.15">
      <c r="A12" s="6" t="s">
        <v>26</v>
      </c>
      <c r="B12" s="35">
        <f>B24</f>
        <v>-12</v>
      </c>
      <c r="C12" s="35">
        <f>C24</f>
        <v>20</v>
      </c>
      <c r="D12" s="65">
        <f t="shared" si="2"/>
        <v>-0.625</v>
      </c>
      <c r="E12" s="35">
        <f>E24</f>
        <v>-203</v>
      </c>
      <c r="F12" s="65">
        <f t="shared" si="3"/>
        <v>-1.0628272251308901</v>
      </c>
      <c r="G12" s="35">
        <f>G24</f>
        <v>-7</v>
      </c>
      <c r="H12" s="35">
        <f>H24</f>
        <v>5</v>
      </c>
      <c r="I12" s="35">
        <f>I24</f>
        <v>52</v>
      </c>
      <c r="J12" s="35">
        <f>J24</f>
        <v>12</v>
      </c>
      <c r="K12" s="35">
        <f>K24</f>
        <v>208</v>
      </c>
      <c r="L12" s="48">
        <f t="shared" si="0"/>
        <v>-7.686491935483871</v>
      </c>
      <c r="M12" s="56">
        <v>5.4903513824884795</v>
      </c>
      <c r="N12" s="56">
        <v>13.176843317972351</v>
      </c>
      <c r="O12" s="35">
        <f t="shared" ref="O12:W12" si="6">O24</f>
        <v>-5</v>
      </c>
      <c r="P12" s="35">
        <f t="shared" si="6"/>
        <v>20</v>
      </c>
      <c r="Q12" s="35">
        <f t="shared" si="6"/>
        <v>276</v>
      </c>
      <c r="R12" s="35">
        <f t="shared" si="6"/>
        <v>4</v>
      </c>
      <c r="S12" s="35">
        <f t="shared" si="6"/>
        <v>16</v>
      </c>
      <c r="T12" s="35">
        <f t="shared" si="6"/>
        <v>25</v>
      </c>
      <c r="U12" s="35">
        <f t="shared" si="6"/>
        <v>323</v>
      </c>
      <c r="V12" s="35">
        <f t="shared" si="6"/>
        <v>14</v>
      </c>
      <c r="W12" s="35">
        <f t="shared" si="6"/>
        <v>11</v>
      </c>
      <c r="X12" s="48">
        <v>-5.4903513824884733</v>
      </c>
    </row>
    <row r="13" spans="1:24" ht="18.75" customHeight="1" x14ac:dyDescent="0.15">
      <c r="A13" s="4" t="s">
        <v>25</v>
      </c>
      <c r="B13" s="37">
        <f>B25+B26+B27</f>
        <v>-52</v>
      </c>
      <c r="C13" s="37">
        <f>C25+C26+C27</f>
        <v>-40</v>
      </c>
      <c r="D13" s="67">
        <f t="shared" si="2"/>
        <v>3.333333333333333</v>
      </c>
      <c r="E13" s="37">
        <f>E25+E26+E27</f>
        <v>-479</v>
      </c>
      <c r="F13" s="67">
        <f t="shared" si="3"/>
        <v>-1.1217798594847774</v>
      </c>
      <c r="G13" s="37">
        <f>G25+G26+G27</f>
        <v>-33</v>
      </c>
      <c r="H13" s="37">
        <f>H25+H26+H27</f>
        <v>8</v>
      </c>
      <c r="I13" s="37">
        <f>I25+I26+I27</f>
        <v>139</v>
      </c>
      <c r="J13" s="37">
        <f>J25+J26+J27</f>
        <v>41</v>
      </c>
      <c r="K13" s="37">
        <f>K25+K26+K27</f>
        <v>430</v>
      </c>
      <c r="L13" s="49">
        <f t="shared" si="0"/>
        <v>-15.553409310411434</v>
      </c>
      <c r="M13" s="58">
        <v>3.7705234691906511</v>
      </c>
      <c r="N13" s="58">
        <v>19.323932779602085</v>
      </c>
      <c r="O13" s="37">
        <f t="shared" ref="O13:W13" si="7">O25+O26+O27</f>
        <v>-19</v>
      </c>
      <c r="P13" s="37">
        <f t="shared" si="7"/>
        <v>40</v>
      </c>
      <c r="Q13" s="37">
        <f t="shared" si="7"/>
        <v>605</v>
      </c>
      <c r="R13" s="37">
        <f t="shared" si="7"/>
        <v>16</v>
      </c>
      <c r="S13" s="37">
        <f t="shared" si="7"/>
        <v>24</v>
      </c>
      <c r="T13" s="37">
        <f t="shared" si="7"/>
        <v>59</v>
      </c>
      <c r="U13" s="37">
        <f t="shared" si="7"/>
        <v>793</v>
      </c>
      <c r="V13" s="37">
        <f t="shared" si="7"/>
        <v>21</v>
      </c>
      <c r="W13" s="37">
        <f t="shared" si="7"/>
        <v>38</v>
      </c>
      <c r="X13" s="49">
        <v>-8.9549932393277984</v>
      </c>
    </row>
    <row r="14" spans="1:24" ht="18.75" customHeight="1" x14ac:dyDescent="0.15">
      <c r="A14" s="4" t="s">
        <v>24</v>
      </c>
      <c r="B14" s="37">
        <f>B28+B29+B30+B31</f>
        <v>-45</v>
      </c>
      <c r="C14" s="37">
        <f>C28+C29+C30+C31</f>
        <v>42</v>
      </c>
      <c r="D14" s="67">
        <f t="shared" si="2"/>
        <v>-0.48275862068965514</v>
      </c>
      <c r="E14" s="37">
        <f>E28+E29+E30+E31</f>
        <v>-677</v>
      </c>
      <c r="F14" s="67">
        <f t="shared" si="3"/>
        <v>-1.0712025316455696</v>
      </c>
      <c r="G14" s="37">
        <f>G28+G29+G30+G31</f>
        <v>-26</v>
      </c>
      <c r="H14" s="37">
        <f>H28+H29+H30+H31</f>
        <v>30</v>
      </c>
      <c r="I14" s="37">
        <f>I28+I29+I30+I31</f>
        <v>350</v>
      </c>
      <c r="J14" s="37">
        <f>J28+J29+J30+J31</f>
        <v>56</v>
      </c>
      <c r="K14" s="37">
        <f>K28+K29+K30+K31</f>
        <v>819</v>
      </c>
      <c r="L14" s="49">
        <f t="shared" si="0"/>
        <v>-5.8608473716107348</v>
      </c>
      <c r="M14" s="58">
        <v>6.7625161980123867</v>
      </c>
      <c r="N14" s="58">
        <v>12.623363569623121</v>
      </c>
      <c r="O14" s="37">
        <f t="shared" ref="O14:W14" si="8">O28+O29+O30+O31</f>
        <v>-19</v>
      </c>
      <c r="P14" s="37">
        <f t="shared" si="8"/>
        <v>85</v>
      </c>
      <c r="Q14" s="37">
        <f t="shared" si="8"/>
        <v>1388</v>
      </c>
      <c r="R14" s="37">
        <f t="shared" si="8"/>
        <v>29</v>
      </c>
      <c r="S14" s="37">
        <f t="shared" si="8"/>
        <v>56</v>
      </c>
      <c r="T14" s="37">
        <f t="shared" si="8"/>
        <v>104</v>
      </c>
      <c r="U14" s="37">
        <f t="shared" si="8"/>
        <v>1596</v>
      </c>
      <c r="V14" s="37">
        <f t="shared" si="8"/>
        <v>43</v>
      </c>
      <c r="W14" s="37">
        <f t="shared" si="8"/>
        <v>61</v>
      </c>
      <c r="X14" s="49">
        <v>-4.2829269254078461</v>
      </c>
    </row>
    <row r="15" spans="1:24" ht="18.75" customHeight="1" x14ac:dyDescent="0.15">
      <c r="A15" s="4" t="s">
        <v>23</v>
      </c>
      <c r="B15" s="37">
        <f>B32+B33+B34+B35</f>
        <v>-39</v>
      </c>
      <c r="C15" s="37">
        <f>C32+C33+C34+C35</f>
        <v>-6</v>
      </c>
      <c r="D15" s="67">
        <f t="shared" si="2"/>
        <v>0.18181818181818188</v>
      </c>
      <c r="E15" s="37">
        <f>E32+E33+E34+E35</f>
        <v>-528</v>
      </c>
      <c r="F15" s="67">
        <f t="shared" si="3"/>
        <v>-1.0797546012269938</v>
      </c>
      <c r="G15" s="37">
        <f>G32+G33+G34+G35</f>
        <v>-17</v>
      </c>
      <c r="H15" s="37">
        <f>H32+H33+H34+H35</f>
        <v>23</v>
      </c>
      <c r="I15" s="37">
        <f>I32+I33+I34+I35</f>
        <v>244</v>
      </c>
      <c r="J15" s="37">
        <f>J32+J33+J34+J35</f>
        <v>40</v>
      </c>
      <c r="K15" s="39">
        <f>K32+K33+K34+K35</f>
        <v>640</v>
      </c>
      <c r="L15" s="49">
        <f>M15-N15</f>
        <v>-5.0366292953413998</v>
      </c>
      <c r="M15" s="58">
        <v>6.8142631642854257</v>
      </c>
      <c r="N15" s="58">
        <v>11.850892459626825</v>
      </c>
      <c r="O15" s="39">
        <f t="shared" ref="O15:W15" si="9">O32+O33+O34+O35</f>
        <v>-22</v>
      </c>
      <c r="P15" s="37">
        <f t="shared" si="9"/>
        <v>68</v>
      </c>
      <c r="Q15" s="37">
        <f t="shared" si="9"/>
        <v>1090</v>
      </c>
      <c r="R15" s="37">
        <f t="shared" si="9"/>
        <v>28</v>
      </c>
      <c r="S15" s="37">
        <f t="shared" si="9"/>
        <v>40</v>
      </c>
      <c r="T15" s="37">
        <f>T32+T33+T34+T35</f>
        <v>90</v>
      </c>
      <c r="U15" s="37">
        <f t="shared" si="9"/>
        <v>1222</v>
      </c>
      <c r="V15" s="37">
        <f t="shared" si="9"/>
        <v>34</v>
      </c>
      <c r="W15" s="37">
        <f t="shared" si="9"/>
        <v>56</v>
      </c>
      <c r="X15" s="49">
        <v>-6.5179908527947568</v>
      </c>
    </row>
    <row r="16" spans="1:24" ht="18.75" customHeight="1" x14ac:dyDescent="0.15">
      <c r="A16" s="2" t="s">
        <v>22</v>
      </c>
      <c r="B16" s="36">
        <f>B36+B37+B38</f>
        <v>-8</v>
      </c>
      <c r="C16" s="36">
        <f>C36+C37+C38</f>
        <v>9</v>
      </c>
      <c r="D16" s="66">
        <f t="shared" si="2"/>
        <v>-0.52941176470588236</v>
      </c>
      <c r="E16" s="36">
        <f>E36+E37+E38</f>
        <v>-262</v>
      </c>
      <c r="F16" s="66">
        <f t="shared" si="3"/>
        <v>-1.0314960629921259</v>
      </c>
      <c r="G16" s="36">
        <f>G36+G37+G38</f>
        <v>-13</v>
      </c>
      <c r="H16" s="36">
        <f>H36+H37+H38</f>
        <v>5</v>
      </c>
      <c r="I16" s="36">
        <f>I36+I37+I38</f>
        <v>34</v>
      </c>
      <c r="J16" s="36">
        <f>J36+J37+J38</f>
        <v>18</v>
      </c>
      <c r="K16" s="36">
        <f>K36+K37+K38</f>
        <v>230</v>
      </c>
      <c r="L16" s="50">
        <f t="shared" si="0"/>
        <v>-16.014594216166735</v>
      </c>
      <c r="M16" s="57">
        <v>6.1594593139102809</v>
      </c>
      <c r="N16" s="57">
        <v>22.174053530077014</v>
      </c>
      <c r="O16" s="36">
        <f t="shared" ref="O16:W16" si="10">O36+O37+O38</f>
        <v>5</v>
      </c>
      <c r="P16" s="36">
        <f t="shared" si="10"/>
        <v>25</v>
      </c>
      <c r="Q16" s="36">
        <f t="shared" si="10"/>
        <v>255</v>
      </c>
      <c r="R16" s="36">
        <f t="shared" si="10"/>
        <v>9</v>
      </c>
      <c r="S16" s="36">
        <f t="shared" si="10"/>
        <v>16</v>
      </c>
      <c r="T16" s="36">
        <f t="shared" si="10"/>
        <v>20</v>
      </c>
      <c r="U16" s="36">
        <f t="shared" si="10"/>
        <v>321</v>
      </c>
      <c r="V16" s="36">
        <f t="shared" si="10"/>
        <v>5</v>
      </c>
      <c r="W16" s="36">
        <f t="shared" si="10"/>
        <v>15</v>
      </c>
      <c r="X16" s="53">
        <v>6.1594593139102756</v>
      </c>
    </row>
    <row r="17" spans="1:24" ht="18.75" customHeight="1" x14ac:dyDescent="0.15">
      <c r="A17" s="6" t="s">
        <v>21</v>
      </c>
      <c r="B17" s="35">
        <f>B12+B13+B20</f>
        <v>-144</v>
      </c>
      <c r="C17" s="35">
        <f>C12+C13+C20</f>
        <v>-116</v>
      </c>
      <c r="D17" s="65">
        <f t="shared" si="2"/>
        <v>4.1428571428571432</v>
      </c>
      <c r="E17" s="35">
        <f>E12+E13+E20</f>
        <v>-1908</v>
      </c>
      <c r="F17" s="65">
        <f t="shared" si="3"/>
        <v>-1.0816326530612246</v>
      </c>
      <c r="G17" s="35">
        <f>G12+G13+G20</f>
        <v>-80</v>
      </c>
      <c r="H17" s="35">
        <f>H12+H13+H20</f>
        <v>113</v>
      </c>
      <c r="I17" s="35">
        <f>I12+I13+I20</f>
        <v>1525</v>
      </c>
      <c r="J17" s="35">
        <f>J12+J13+J20</f>
        <v>193</v>
      </c>
      <c r="K17" s="35">
        <f>K12+K13+K20</f>
        <v>2782</v>
      </c>
      <c r="L17" s="48">
        <f t="shared" si="0"/>
        <v>-4.2248320564326738</v>
      </c>
      <c r="M17" s="56">
        <v>5.967575279711153</v>
      </c>
      <c r="N17" s="56">
        <v>10.192407336143827</v>
      </c>
      <c r="O17" s="35">
        <f t="shared" ref="O17:W17" si="11">O12+O13+O20</f>
        <v>-64</v>
      </c>
      <c r="P17" s="35">
        <f t="shared" si="11"/>
        <v>278</v>
      </c>
      <c r="Q17" s="35">
        <f t="shared" si="11"/>
        <v>5340</v>
      </c>
      <c r="R17" s="35">
        <f t="shared" si="11"/>
        <v>180</v>
      </c>
      <c r="S17" s="35">
        <f t="shared" si="11"/>
        <v>98</v>
      </c>
      <c r="T17" s="35">
        <f t="shared" si="11"/>
        <v>342</v>
      </c>
      <c r="U17" s="35">
        <f t="shared" si="11"/>
        <v>5991</v>
      </c>
      <c r="V17" s="35">
        <f t="shared" si="11"/>
        <v>226</v>
      </c>
      <c r="W17" s="35">
        <f t="shared" si="11"/>
        <v>116</v>
      </c>
      <c r="X17" s="48">
        <v>-3.3798656451461433</v>
      </c>
    </row>
    <row r="18" spans="1:24" ht="18.75" customHeight="1" x14ac:dyDescent="0.15">
      <c r="A18" s="4" t="s">
        <v>20</v>
      </c>
      <c r="B18" s="37">
        <f>B14+B22</f>
        <v>-62</v>
      </c>
      <c r="C18" s="37">
        <f>C14+C22</f>
        <v>-4</v>
      </c>
      <c r="D18" s="67">
        <f t="shared" si="2"/>
        <v>6.8965517241379226E-2</v>
      </c>
      <c r="E18" s="37">
        <f>E14+E22</f>
        <v>-1104</v>
      </c>
      <c r="F18" s="67">
        <f t="shared" si="3"/>
        <v>-1.0595009596928984</v>
      </c>
      <c r="G18" s="37">
        <f>G14+G22</f>
        <v>-43</v>
      </c>
      <c r="H18" s="37">
        <f>H14+H22</f>
        <v>59</v>
      </c>
      <c r="I18" s="37">
        <f>I14+I22</f>
        <v>683</v>
      </c>
      <c r="J18" s="37">
        <f>J14+J22</f>
        <v>102</v>
      </c>
      <c r="K18" s="37">
        <f>K14+K22</f>
        <v>1463</v>
      </c>
      <c r="L18" s="49">
        <f t="shared" si="0"/>
        <v>-5.1296091679785665</v>
      </c>
      <c r="M18" s="58">
        <v>7.0383009514124524</v>
      </c>
      <c r="N18" s="58">
        <v>12.167910119391019</v>
      </c>
      <c r="O18" s="37">
        <f t="shared" ref="O18:W18" si="12">O14+O22</f>
        <v>-19</v>
      </c>
      <c r="P18" s="37">
        <f t="shared" si="12"/>
        <v>165</v>
      </c>
      <c r="Q18" s="37">
        <f t="shared" si="12"/>
        <v>2698</v>
      </c>
      <c r="R18" s="37">
        <f t="shared" si="12"/>
        <v>67</v>
      </c>
      <c r="S18" s="37">
        <f t="shared" si="12"/>
        <v>98</v>
      </c>
      <c r="T18" s="37">
        <f t="shared" si="12"/>
        <v>184</v>
      </c>
      <c r="U18" s="37">
        <f t="shared" si="12"/>
        <v>3022</v>
      </c>
      <c r="V18" s="37">
        <f t="shared" si="12"/>
        <v>89</v>
      </c>
      <c r="W18" s="37">
        <f t="shared" si="12"/>
        <v>95</v>
      </c>
      <c r="X18" s="49">
        <v>-2.2665714928277403</v>
      </c>
    </row>
    <row r="19" spans="1:24" ht="18.75" customHeight="1" x14ac:dyDescent="0.15">
      <c r="A19" s="2" t="s">
        <v>19</v>
      </c>
      <c r="B19" s="36">
        <f>B15+B16+B21+B23</f>
        <v>-18</v>
      </c>
      <c r="C19" s="36">
        <f>C15+C16+C21+C23</f>
        <v>50</v>
      </c>
      <c r="D19" s="66">
        <f t="shared" si="2"/>
        <v>-0.73529411764705888</v>
      </c>
      <c r="E19" s="36">
        <f>E15+E16+E21+E23</f>
        <v>-1317</v>
      </c>
      <c r="F19" s="66">
        <f t="shared" si="3"/>
        <v>-1.0138568129330254</v>
      </c>
      <c r="G19" s="36">
        <f>G15+G16+G21+G23</f>
        <v>-107</v>
      </c>
      <c r="H19" s="36">
        <f>H15+H16+H21+H23</f>
        <v>148</v>
      </c>
      <c r="I19" s="36">
        <f>I15+I16+I21+I23</f>
        <v>1693</v>
      </c>
      <c r="J19" s="36">
        <f>J15+J16+J21+J23</f>
        <v>255</v>
      </c>
      <c r="K19" s="38">
        <f>K15+K16+K21+K23</f>
        <v>3085</v>
      </c>
      <c r="L19" s="50">
        <f t="shared" si="0"/>
        <v>-5.5080370195446573</v>
      </c>
      <c r="M19" s="57">
        <v>7.6185932606785904</v>
      </c>
      <c r="N19" s="57">
        <v>13.126630280223248</v>
      </c>
      <c r="O19" s="38">
        <f t="shared" ref="O19:W19" si="13">O15+O16+O21+O23</f>
        <v>89</v>
      </c>
      <c r="P19" s="38">
        <f>P15+P16+P21+P23</f>
        <v>565</v>
      </c>
      <c r="Q19" s="36">
        <f t="shared" si="13"/>
        <v>7641</v>
      </c>
      <c r="R19" s="36">
        <f t="shared" si="13"/>
        <v>375</v>
      </c>
      <c r="S19" s="36">
        <f t="shared" si="13"/>
        <v>190</v>
      </c>
      <c r="T19" s="36">
        <f t="shared" si="13"/>
        <v>476</v>
      </c>
      <c r="U19" s="36">
        <f t="shared" si="13"/>
        <v>7566</v>
      </c>
      <c r="V19" s="36">
        <f t="shared" si="13"/>
        <v>301</v>
      </c>
      <c r="W19" s="36">
        <f t="shared" si="13"/>
        <v>175</v>
      </c>
      <c r="X19" s="53">
        <v>4.5814513527053684</v>
      </c>
    </row>
    <row r="20" spans="1:24" ht="18.75" customHeight="1" x14ac:dyDescent="0.15">
      <c r="A20" s="5" t="s">
        <v>18</v>
      </c>
      <c r="B20" s="40">
        <f>G20+O20</f>
        <v>-80</v>
      </c>
      <c r="C20" s="40">
        <v>-96</v>
      </c>
      <c r="D20" s="68">
        <f t="shared" si="2"/>
        <v>-6</v>
      </c>
      <c r="E20" s="40">
        <f>I20-K20+Q20-U20</f>
        <v>-1226</v>
      </c>
      <c r="F20" s="68">
        <f t="shared" si="3"/>
        <v>-1.0698080279232112</v>
      </c>
      <c r="G20" s="40">
        <f>H20-J20</f>
        <v>-40</v>
      </c>
      <c r="H20" s="40">
        <v>100</v>
      </c>
      <c r="I20" s="40">
        <v>1334</v>
      </c>
      <c r="J20" s="40">
        <v>140</v>
      </c>
      <c r="K20" s="40">
        <v>2144</v>
      </c>
      <c r="L20" s="48">
        <f>M20-N20</f>
        <v>-2.5152085071773653</v>
      </c>
      <c r="M20" s="56">
        <v>6.2880212679434093</v>
      </c>
      <c r="N20" s="56">
        <v>8.8032297751207746</v>
      </c>
      <c r="O20" s="40">
        <f>P20-T20</f>
        <v>-40</v>
      </c>
      <c r="P20" s="40">
        <f>R20+S20</f>
        <v>218</v>
      </c>
      <c r="Q20" s="41">
        <v>4459</v>
      </c>
      <c r="R20" s="41">
        <v>160</v>
      </c>
      <c r="S20" s="41">
        <v>58</v>
      </c>
      <c r="T20" s="41">
        <f>SUM(V20:W20)</f>
        <v>258</v>
      </c>
      <c r="U20" s="41">
        <v>4875</v>
      </c>
      <c r="V20" s="41">
        <v>191</v>
      </c>
      <c r="W20" s="41">
        <v>67</v>
      </c>
      <c r="X20" s="52">
        <v>-2.5152085071773591</v>
      </c>
    </row>
    <row r="21" spans="1:24" ht="18.75" customHeight="1" x14ac:dyDescent="0.15">
      <c r="A21" s="3" t="s">
        <v>17</v>
      </c>
      <c r="B21" s="42">
        <f t="shared" ref="B21:B38" si="14">G21+O21</f>
        <v>76</v>
      </c>
      <c r="C21" s="42">
        <v>70</v>
      </c>
      <c r="D21" s="69">
        <f t="shared" si="2"/>
        <v>11.666666666666666</v>
      </c>
      <c r="E21" s="42">
        <f t="shared" ref="E21:E38" si="15">I21-K21+Q21-U21</f>
        <v>-304</v>
      </c>
      <c r="F21" s="69">
        <f t="shared" si="3"/>
        <v>-0.8</v>
      </c>
      <c r="G21" s="42">
        <f t="shared" ref="G21:G38" si="16">H21-J21</f>
        <v>-58</v>
      </c>
      <c r="H21" s="42">
        <v>103</v>
      </c>
      <c r="I21" s="42">
        <v>1196</v>
      </c>
      <c r="J21" s="42">
        <v>161</v>
      </c>
      <c r="K21" s="42">
        <v>1765</v>
      </c>
      <c r="L21" s="49">
        <f t="shared" ref="L21:L38" si="17">M21-N21</f>
        <v>-4.648966662695436</v>
      </c>
      <c r="M21" s="58">
        <v>8.2559235561660351</v>
      </c>
      <c r="N21" s="58">
        <v>12.904890218861471</v>
      </c>
      <c r="O21" s="42">
        <f t="shared" ref="O21:O38" si="18">P21-T21</f>
        <v>134</v>
      </c>
      <c r="P21" s="42">
        <f t="shared" ref="P21:P38" si="19">R21+S21</f>
        <v>382</v>
      </c>
      <c r="Q21" s="42">
        <v>5014</v>
      </c>
      <c r="R21" s="42">
        <v>262</v>
      </c>
      <c r="S21" s="42">
        <v>120</v>
      </c>
      <c r="T21" s="42">
        <f t="shared" ref="T21:T38" si="20">SUM(V21:W21)</f>
        <v>248</v>
      </c>
      <c r="U21" s="42">
        <v>4749</v>
      </c>
      <c r="V21" s="42">
        <v>175</v>
      </c>
      <c r="W21" s="42">
        <v>73</v>
      </c>
      <c r="X21" s="49">
        <v>10.740716082779116</v>
      </c>
    </row>
    <row r="22" spans="1:24" ht="18.75" customHeight="1" x14ac:dyDescent="0.15">
      <c r="A22" s="3" t="s">
        <v>16</v>
      </c>
      <c r="B22" s="42">
        <f t="shared" si="14"/>
        <v>-17</v>
      </c>
      <c r="C22" s="42">
        <v>-46</v>
      </c>
      <c r="D22" s="69">
        <f t="shared" si="2"/>
        <v>-1.5862068965517242</v>
      </c>
      <c r="E22" s="42">
        <f t="shared" si="15"/>
        <v>-427</v>
      </c>
      <c r="F22" s="69">
        <f t="shared" si="3"/>
        <v>-1.0414634146341464</v>
      </c>
      <c r="G22" s="42">
        <f t="shared" si="16"/>
        <v>-17</v>
      </c>
      <c r="H22" s="42">
        <v>29</v>
      </c>
      <c r="I22" s="42">
        <v>333</v>
      </c>
      <c r="J22" s="42">
        <v>46</v>
      </c>
      <c r="K22" s="42">
        <v>644</v>
      </c>
      <c r="L22" s="49">
        <f t="shared" si="17"/>
        <v>-4.3076292531088738</v>
      </c>
      <c r="M22" s="58">
        <v>7.3483087258916067</v>
      </c>
      <c r="N22" s="58">
        <v>11.65593797900048</v>
      </c>
      <c r="O22" s="42">
        <f t="shared" si="18"/>
        <v>0</v>
      </c>
      <c r="P22" s="42">
        <f t="shared" si="19"/>
        <v>80</v>
      </c>
      <c r="Q22" s="42">
        <v>1310</v>
      </c>
      <c r="R22" s="42">
        <v>38</v>
      </c>
      <c r="S22" s="42">
        <v>42</v>
      </c>
      <c r="T22" s="42">
        <f t="shared" si="20"/>
        <v>80</v>
      </c>
      <c r="U22" s="42">
        <v>1426</v>
      </c>
      <c r="V22" s="42">
        <v>46</v>
      </c>
      <c r="W22" s="42">
        <v>34</v>
      </c>
      <c r="X22" s="49">
        <v>0</v>
      </c>
    </row>
    <row r="23" spans="1:24" ht="18.75" customHeight="1" x14ac:dyDescent="0.15">
      <c r="A23" s="1" t="s">
        <v>15</v>
      </c>
      <c r="B23" s="43">
        <f t="shared" si="14"/>
        <v>-47</v>
      </c>
      <c r="C23" s="43">
        <v>-23</v>
      </c>
      <c r="D23" s="70">
        <f t="shared" si="2"/>
        <v>0.95833333333333326</v>
      </c>
      <c r="E23" s="43">
        <f t="shared" si="15"/>
        <v>-223</v>
      </c>
      <c r="F23" s="70">
        <f t="shared" si="3"/>
        <v>-1.2670454545454546</v>
      </c>
      <c r="G23" s="43">
        <f t="shared" si="16"/>
        <v>-19</v>
      </c>
      <c r="H23" s="43">
        <v>17</v>
      </c>
      <c r="I23" s="43">
        <v>219</v>
      </c>
      <c r="J23" s="43">
        <v>36</v>
      </c>
      <c r="K23" s="44">
        <v>450</v>
      </c>
      <c r="L23" s="50">
        <f t="shared" si="17"/>
        <v>-6.8759986710753225</v>
      </c>
      <c r="M23" s="57">
        <v>6.1522093372779185</v>
      </c>
      <c r="N23" s="57">
        <v>13.028208008353241</v>
      </c>
      <c r="O23" s="44">
        <f t="shared" si="18"/>
        <v>-28</v>
      </c>
      <c r="P23" s="44">
        <f t="shared" si="19"/>
        <v>90</v>
      </c>
      <c r="Q23" s="43">
        <v>1282</v>
      </c>
      <c r="R23" s="43">
        <v>76</v>
      </c>
      <c r="S23" s="43">
        <v>14</v>
      </c>
      <c r="T23" s="43">
        <f t="shared" si="20"/>
        <v>118</v>
      </c>
      <c r="U23" s="43">
        <v>1274</v>
      </c>
      <c r="V23" s="43">
        <v>87</v>
      </c>
      <c r="W23" s="43">
        <v>31</v>
      </c>
      <c r="X23" s="54">
        <v>-10.133050673163631</v>
      </c>
    </row>
    <row r="24" spans="1:24" ht="18.75" customHeight="1" x14ac:dyDescent="0.15">
      <c r="A24" s="7" t="s">
        <v>14</v>
      </c>
      <c r="B24" s="45">
        <f t="shared" si="14"/>
        <v>-12</v>
      </c>
      <c r="C24" s="45">
        <v>20</v>
      </c>
      <c r="D24" s="71">
        <f t="shared" si="2"/>
        <v>-0.625</v>
      </c>
      <c r="E24" s="40">
        <f t="shared" si="15"/>
        <v>-203</v>
      </c>
      <c r="F24" s="71">
        <f t="shared" si="3"/>
        <v>-1.0628272251308901</v>
      </c>
      <c r="G24" s="40">
        <f t="shared" si="16"/>
        <v>-7</v>
      </c>
      <c r="H24" s="45">
        <v>5</v>
      </c>
      <c r="I24" s="45">
        <v>52</v>
      </c>
      <c r="J24" s="45">
        <v>12</v>
      </c>
      <c r="K24" s="46">
        <v>208</v>
      </c>
      <c r="L24" s="51">
        <f t="shared" si="17"/>
        <v>-7.686491935483871</v>
      </c>
      <c r="M24" s="55">
        <v>5.4903513824884795</v>
      </c>
      <c r="N24" s="55">
        <v>13.176843317972351</v>
      </c>
      <c r="O24" s="40">
        <f t="shared" si="18"/>
        <v>-5</v>
      </c>
      <c r="P24" s="45">
        <f t="shared" si="19"/>
        <v>20</v>
      </c>
      <c r="Q24" s="45">
        <v>276</v>
      </c>
      <c r="R24" s="45">
        <v>4</v>
      </c>
      <c r="S24" s="45">
        <v>16</v>
      </c>
      <c r="T24" s="45">
        <f t="shared" si="20"/>
        <v>25</v>
      </c>
      <c r="U24" s="45">
        <v>323</v>
      </c>
      <c r="V24" s="45">
        <v>14</v>
      </c>
      <c r="W24" s="45">
        <v>11</v>
      </c>
      <c r="X24" s="51">
        <v>-5.4903513824884733</v>
      </c>
    </row>
    <row r="25" spans="1:24" ht="18.75" customHeight="1" x14ac:dyDescent="0.15">
      <c r="A25" s="5" t="s">
        <v>13</v>
      </c>
      <c r="B25" s="40">
        <f t="shared" si="14"/>
        <v>-18</v>
      </c>
      <c r="C25" s="40">
        <v>-26</v>
      </c>
      <c r="D25" s="68">
        <f t="shared" si="2"/>
        <v>-3.25</v>
      </c>
      <c r="E25" s="40">
        <f t="shared" si="15"/>
        <v>-100</v>
      </c>
      <c r="F25" s="68">
        <f t="shared" si="3"/>
        <v>-1.2195121951219512</v>
      </c>
      <c r="G25" s="40">
        <f t="shared" si="16"/>
        <v>-11</v>
      </c>
      <c r="H25" s="40">
        <v>0</v>
      </c>
      <c r="I25" s="40">
        <v>9</v>
      </c>
      <c r="J25" s="40">
        <v>11</v>
      </c>
      <c r="K25" s="40">
        <v>73</v>
      </c>
      <c r="L25" s="48">
        <f t="shared" si="17"/>
        <v>-45.109749128841784</v>
      </c>
      <c r="M25" s="56">
        <v>0</v>
      </c>
      <c r="N25" s="56">
        <v>45.109749128841784</v>
      </c>
      <c r="O25" s="40">
        <f t="shared" si="18"/>
        <v>-7</v>
      </c>
      <c r="P25" s="40">
        <f t="shared" si="19"/>
        <v>1</v>
      </c>
      <c r="Q25" s="40">
        <v>71</v>
      </c>
      <c r="R25" s="40">
        <v>1</v>
      </c>
      <c r="S25" s="40">
        <v>0</v>
      </c>
      <c r="T25" s="40">
        <f t="shared" si="20"/>
        <v>8</v>
      </c>
      <c r="U25" s="40">
        <v>107</v>
      </c>
      <c r="V25" s="40">
        <v>4</v>
      </c>
      <c r="W25" s="40">
        <v>4</v>
      </c>
      <c r="X25" s="52">
        <v>-28.706203991081136</v>
      </c>
    </row>
    <row r="26" spans="1:24" ht="18.75" customHeight="1" x14ac:dyDescent="0.15">
      <c r="A26" s="3" t="s">
        <v>12</v>
      </c>
      <c r="B26" s="42">
        <f t="shared" si="14"/>
        <v>-19</v>
      </c>
      <c r="C26" s="42">
        <v>4</v>
      </c>
      <c r="D26" s="69">
        <f t="shared" si="2"/>
        <v>-0.17391304347826086</v>
      </c>
      <c r="E26" s="42">
        <f t="shared" si="15"/>
        <v>-118</v>
      </c>
      <c r="F26" s="69">
        <f t="shared" si="3"/>
        <v>-1.1919191919191918</v>
      </c>
      <c r="G26" s="42">
        <f t="shared" si="16"/>
        <v>-10</v>
      </c>
      <c r="H26" s="42">
        <v>1</v>
      </c>
      <c r="I26" s="42">
        <v>28</v>
      </c>
      <c r="J26" s="42">
        <v>11</v>
      </c>
      <c r="K26" s="42">
        <v>110</v>
      </c>
      <c r="L26" s="49">
        <f t="shared" si="17"/>
        <v>-18.36722403998635</v>
      </c>
      <c r="M26" s="58">
        <v>1.836722403998635</v>
      </c>
      <c r="N26" s="58">
        <v>20.203946443984986</v>
      </c>
      <c r="O26" s="42">
        <f t="shared" si="18"/>
        <v>-9</v>
      </c>
      <c r="P26" s="42">
        <f t="shared" si="19"/>
        <v>9</v>
      </c>
      <c r="Q26" s="42">
        <v>164</v>
      </c>
      <c r="R26" s="42">
        <v>2</v>
      </c>
      <c r="S26" s="42">
        <v>7</v>
      </c>
      <c r="T26" s="42">
        <f t="shared" si="20"/>
        <v>18</v>
      </c>
      <c r="U26" s="42">
        <v>200</v>
      </c>
      <c r="V26" s="42">
        <v>7</v>
      </c>
      <c r="W26" s="42">
        <v>11</v>
      </c>
      <c r="X26" s="49">
        <v>-16.530501635987719</v>
      </c>
    </row>
    <row r="27" spans="1:24" ht="18.75" customHeight="1" x14ac:dyDescent="0.15">
      <c r="A27" s="1" t="s">
        <v>11</v>
      </c>
      <c r="B27" s="43">
        <f t="shared" si="14"/>
        <v>-15</v>
      </c>
      <c r="C27" s="43">
        <v>-18</v>
      </c>
      <c r="D27" s="70">
        <f t="shared" si="2"/>
        <v>-6</v>
      </c>
      <c r="E27" s="43">
        <f t="shared" si="15"/>
        <v>-261</v>
      </c>
      <c r="F27" s="70">
        <f t="shared" si="3"/>
        <v>-1.0609756097560976</v>
      </c>
      <c r="G27" s="43">
        <f t="shared" si="16"/>
        <v>-12</v>
      </c>
      <c r="H27" s="43">
        <v>7</v>
      </c>
      <c r="I27" s="43">
        <v>102</v>
      </c>
      <c r="J27" s="44">
        <v>19</v>
      </c>
      <c r="K27" s="44">
        <v>247</v>
      </c>
      <c r="L27" s="50">
        <f t="shared" si="17"/>
        <v>-8.9993914345956085</v>
      </c>
      <c r="M27" s="57">
        <v>5.2496450035141065</v>
      </c>
      <c r="N27" s="57">
        <v>14.249036438109716</v>
      </c>
      <c r="O27" s="44">
        <f t="shared" si="18"/>
        <v>-3</v>
      </c>
      <c r="P27" s="44">
        <f t="shared" si="19"/>
        <v>30</v>
      </c>
      <c r="Q27" s="47">
        <v>370</v>
      </c>
      <c r="R27" s="47">
        <v>13</v>
      </c>
      <c r="S27" s="47">
        <v>17</v>
      </c>
      <c r="T27" s="47">
        <f t="shared" si="20"/>
        <v>33</v>
      </c>
      <c r="U27" s="47">
        <v>486</v>
      </c>
      <c r="V27" s="47">
        <v>10</v>
      </c>
      <c r="W27" s="47">
        <v>23</v>
      </c>
      <c r="X27" s="54">
        <v>-2.2498478586488986</v>
      </c>
    </row>
    <row r="28" spans="1:24" ht="18.75" customHeight="1" x14ac:dyDescent="0.15">
      <c r="A28" s="5" t="s">
        <v>10</v>
      </c>
      <c r="B28" s="40">
        <f t="shared" si="14"/>
        <v>2</v>
      </c>
      <c r="C28" s="40">
        <v>23</v>
      </c>
      <c r="D28" s="68">
        <f t="shared" si="2"/>
        <v>-1.0952380952380953</v>
      </c>
      <c r="E28" s="40">
        <f t="shared" si="15"/>
        <v>-100</v>
      </c>
      <c r="F28" s="68">
        <f t="shared" si="3"/>
        <v>-0.98039215686274506</v>
      </c>
      <c r="G28" s="40">
        <f>H28-J28</f>
        <v>-3</v>
      </c>
      <c r="H28" s="40">
        <v>2</v>
      </c>
      <c r="I28" s="40">
        <v>22</v>
      </c>
      <c r="J28" s="40">
        <v>5</v>
      </c>
      <c r="K28" s="40">
        <v>96</v>
      </c>
      <c r="L28" s="48">
        <f t="shared" si="17"/>
        <v>-5.8777555324775426</v>
      </c>
      <c r="M28" s="56">
        <v>3.9185036883183626</v>
      </c>
      <c r="N28" s="56">
        <v>9.7962592207959052</v>
      </c>
      <c r="O28" s="40">
        <f t="shared" si="18"/>
        <v>5</v>
      </c>
      <c r="P28" s="40">
        <f t="shared" si="19"/>
        <v>8</v>
      </c>
      <c r="Q28" s="40">
        <v>146</v>
      </c>
      <c r="R28" s="40">
        <v>4</v>
      </c>
      <c r="S28" s="40">
        <v>4</v>
      </c>
      <c r="T28" s="40">
        <f t="shared" si="20"/>
        <v>3</v>
      </c>
      <c r="U28" s="40">
        <v>172</v>
      </c>
      <c r="V28" s="40">
        <v>1</v>
      </c>
      <c r="W28" s="40">
        <v>2</v>
      </c>
      <c r="X28" s="48">
        <v>9.7962592207959069</v>
      </c>
    </row>
    <row r="29" spans="1:24" ht="18.75" customHeight="1" x14ac:dyDescent="0.15">
      <c r="A29" s="3" t="s">
        <v>9</v>
      </c>
      <c r="B29" s="42">
        <f t="shared" si="14"/>
        <v>-1</v>
      </c>
      <c r="C29" s="42">
        <v>13</v>
      </c>
      <c r="D29" s="69">
        <f t="shared" si="2"/>
        <v>-0.9285714285714286</v>
      </c>
      <c r="E29" s="42">
        <f t="shared" si="15"/>
        <v>-126</v>
      </c>
      <c r="F29" s="69">
        <f t="shared" si="3"/>
        <v>-1.008</v>
      </c>
      <c r="G29" s="42">
        <f t="shared" si="16"/>
        <v>-5</v>
      </c>
      <c r="H29" s="42">
        <v>13</v>
      </c>
      <c r="I29" s="42">
        <v>127</v>
      </c>
      <c r="J29" s="42">
        <v>18</v>
      </c>
      <c r="K29" s="42">
        <v>246</v>
      </c>
      <c r="L29" s="49">
        <f t="shared" si="17"/>
        <v>-3.6918235187314661</v>
      </c>
      <c r="M29" s="58">
        <v>9.5987411487018104</v>
      </c>
      <c r="N29" s="58">
        <v>13.290564667433276</v>
      </c>
      <c r="O29" s="41">
        <f t="shared" si="18"/>
        <v>4</v>
      </c>
      <c r="P29" s="41">
        <f t="shared" si="19"/>
        <v>34</v>
      </c>
      <c r="Q29" s="42">
        <v>492</v>
      </c>
      <c r="R29" s="42">
        <v>12</v>
      </c>
      <c r="S29" s="42">
        <v>22</v>
      </c>
      <c r="T29" s="42">
        <f t="shared" si="20"/>
        <v>30</v>
      </c>
      <c r="U29" s="42">
        <v>499</v>
      </c>
      <c r="V29" s="42">
        <v>16</v>
      </c>
      <c r="W29" s="42">
        <v>14</v>
      </c>
      <c r="X29" s="49">
        <v>2.9534588149851722</v>
      </c>
    </row>
    <row r="30" spans="1:24" ht="18.75" customHeight="1" x14ac:dyDescent="0.15">
      <c r="A30" s="3" t="s">
        <v>8</v>
      </c>
      <c r="B30" s="42">
        <f t="shared" si="14"/>
        <v>-24</v>
      </c>
      <c r="C30" s="42">
        <v>-3</v>
      </c>
      <c r="D30" s="69">
        <f t="shared" si="2"/>
        <v>0.14285714285714279</v>
      </c>
      <c r="E30" s="42">
        <f t="shared" si="15"/>
        <v>-231</v>
      </c>
      <c r="F30" s="69">
        <f t="shared" si="3"/>
        <v>-1.1159420289855073</v>
      </c>
      <c r="G30" s="42">
        <f t="shared" si="16"/>
        <v>-10</v>
      </c>
      <c r="H30" s="42">
        <v>9</v>
      </c>
      <c r="I30" s="42">
        <v>102</v>
      </c>
      <c r="J30" s="42">
        <v>19</v>
      </c>
      <c r="K30" s="42">
        <v>255</v>
      </c>
      <c r="L30" s="52">
        <f t="shared" si="17"/>
        <v>-7.2418889854034374</v>
      </c>
      <c r="M30" s="59">
        <v>6.517700086863095</v>
      </c>
      <c r="N30" s="59">
        <v>13.759589072266532</v>
      </c>
      <c r="O30" s="42">
        <f t="shared" si="18"/>
        <v>-14</v>
      </c>
      <c r="P30" s="42">
        <f t="shared" si="19"/>
        <v>22</v>
      </c>
      <c r="Q30" s="42">
        <v>407</v>
      </c>
      <c r="R30" s="42">
        <v>11</v>
      </c>
      <c r="S30" s="42">
        <v>11</v>
      </c>
      <c r="T30" s="42">
        <f t="shared" si="20"/>
        <v>36</v>
      </c>
      <c r="U30" s="42">
        <v>485</v>
      </c>
      <c r="V30" s="42">
        <v>16</v>
      </c>
      <c r="W30" s="42">
        <v>20</v>
      </c>
      <c r="X30" s="49">
        <v>-10.138644579564813</v>
      </c>
    </row>
    <row r="31" spans="1:24" ht="18.75" customHeight="1" x14ac:dyDescent="0.15">
      <c r="A31" s="1" t="s">
        <v>7</v>
      </c>
      <c r="B31" s="43">
        <f t="shared" si="14"/>
        <v>-22</v>
      </c>
      <c r="C31" s="43">
        <v>9</v>
      </c>
      <c r="D31" s="70">
        <f t="shared" si="2"/>
        <v>-0.29032258064516125</v>
      </c>
      <c r="E31" s="43">
        <f t="shared" si="15"/>
        <v>-220</v>
      </c>
      <c r="F31" s="70">
        <f t="shared" si="3"/>
        <v>-1.1111111111111112</v>
      </c>
      <c r="G31" s="43">
        <f t="shared" si="16"/>
        <v>-8</v>
      </c>
      <c r="H31" s="43">
        <v>6</v>
      </c>
      <c r="I31" s="43">
        <v>99</v>
      </c>
      <c r="J31" s="43">
        <v>14</v>
      </c>
      <c r="K31" s="44">
        <v>222</v>
      </c>
      <c r="L31" s="50">
        <f t="shared" si="17"/>
        <v>-6.7191870885128964</v>
      </c>
      <c r="M31" s="57">
        <v>5.0393903163846741</v>
      </c>
      <c r="N31" s="57">
        <v>11.75857740489757</v>
      </c>
      <c r="O31" s="43">
        <f t="shared" si="18"/>
        <v>-14</v>
      </c>
      <c r="P31" s="43">
        <f t="shared" si="19"/>
        <v>21</v>
      </c>
      <c r="Q31" s="43">
        <v>343</v>
      </c>
      <c r="R31" s="43">
        <v>2</v>
      </c>
      <c r="S31" s="43">
        <v>19</v>
      </c>
      <c r="T31" s="43">
        <f t="shared" si="20"/>
        <v>35</v>
      </c>
      <c r="U31" s="43">
        <v>440</v>
      </c>
      <c r="V31" s="43">
        <v>10</v>
      </c>
      <c r="W31" s="43">
        <v>25</v>
      </c>
      <c r="X31" s="53">
        <v>-11.758577404897576</v>
      </c>
    </row>
    <row r="32" spans="1:24" ht="18.75" customHeight="1" x14ac:dyDescent="0.15">
      <c r="A32" s="5" t="s">
        <v>6</v>
      </c>
      <c r="B32" s="40">
        <f t="shared" si="14"/>
        <v>7</v>
      </c>
      <c r="C32" s="40">
        <v>4</v>
      </c>
      <c r="D32" s="68">
        <f t="shared" si="2"/>
        <v>1.3333333333333335</v>
      </c>
      <c r="E32" s="40">
        <f t="shared" si="15"/>
        <v>-13</v>
      </c>
      <c r="F32" s="68">
        <f t="shared" si="3"/>
        <v>-0.65</v>
      </c>
      <c r="G32" s="40">
        <f t="shared" si="16"/>
        <v>2</v>
      </c>
      <c r="H32" s="40">
        <v>3</v>
      </c>
      <c r="I32" s="40">
        <v>33</v>
      </c>
      <c r="J32" s="40">
        <v>1</v>
      </c>
      <c r="K32" s="40">
        <v>40</v>
      </c>
      <c r="L32" s="48">
        <f t="shared" si="17"/>
        <v>6.7581291430470678</v>
      </c>
      <c r="M32" s="56">
        <v>10.137193714570602</v>
      </c>
      <c r="N32" s="56">
        <v>3.3790645715235335</v>
      </c>
      <c r="O32" s="40">
        <f t="shared" si="18"/>
        <v>5</v>
      </c>
      <c r="P32" s="40">
        <f t="shared" si="19"/>
        <v>13</v>
      </c>
      <c r="Q32" s="41">
        <v>156</v>
      </c>
      <c r="R32" s="41">
        <v>7</v>
      </c>
      <c r="S32" s="41">
        <v>6</v>
      </c>
      <c r="T32" s="41">
        <f t="shared" si="20"/>
        <v>8</v>
      </c>
      <c r="U32" s="41">
        <v>162</v>
      </c>
      <c r="V32" s="41">
        <v>1</v>
      </c>
      <c r="W32" s="41">
        <v>7</v>
      </c>
      <c r="X32" s="52">
        <v>16.895322857617668</v>
      </c>
    </row>
    <row r="33" spans="1:24" ht="18.75" customHeight="1" x14ac:dyDescent="0.15">
      <c r="A33" s="3" t="s">
        <v>5</v>
      </c>
      <c r="B33" s="42">
        <f t="shared" si="14"/>
        <v>-24</v>
      </c>
      <c r="C33" s="42">
        <v>-16</v>
      </c>
      <c r="D33" s="69">
        <f t="shared" si="2"/>
        <v>2</v>
      </c>
      <c r="E33" s="42">
        <f t="shared" si="15"/>
        <v>-239</v>
      </c>
      <c r="F33" s="69">
        <f t="shared" si="3"/>
        <v>-1.1116279069767443</v>
      </c>
      <c r="G33" s="42">
        <f t="shared" si="16"/>
        <v>-13</v>
      </c>
      <c r="H33" s="42">
        <v>7</v>
      </c>
      <c r="I33" s="42">
        <v>86</v>
      </c>
      <c r="J33" s="42">
        <v>20</v>
      </c>
      <c r="K33" s="42">
        <v>303</v>
      </c>
      <c r="L33" s="49">
        <f t="shared" si="17"/>
        <v>-9.9194642905539929</v>
      </c>
      <c r="M33" s="58">
        <v>5.3412500026059959</v>
      </c>
      <c r="N33" s="58">
        <v>15.260714293159989</v>
      </c>
      <c r="O33" s="42">
        <f t="shared" si="18"/>
        <v>-11</v>
      </c>
      <c r="P33" s="42">
        <f t="shared" si="19"/>
        <v>22</v>
      </c>
      <c r="Q33" s="42">
        <v>410</v>
      </c>
      <c r="R33" s="42">
        <v>9</v>
      </c>
      <c r="S33" s="42">
        <v>13</v>
      </c>
      <c r="T33" s="42">
        <f t="shared" si="20"/>
        <v>33</v>
      </c>
      <c r="U33" s="42">
        <v>432</v>
      </c>
      <c r="V33" s="42">
        <v>10</v>
      </c>
      <c r="W33" s="42">
        <v>23</v>
      </c>
      <c r="X33" s="49">
        <v>-8.3933928612379951</v>
      </c>
    </row>
    <row r="34" spans="1:24" ht="18.75" customHeight="1" x14ac:dyDescent="0.15">
      <c r="A34" s="3" t="s">
        <v>4</v>
      </c>
      <c r="B34" s="42">
        <f t="shared" si="14"/>
        <v>-15</v>
      </c>
      <c r="C34" s="42">
        <v>2</v>
      </c>
      <c r="D34" s="69">
        <f t="shared" si="2"/>
        <v>-0.11764705882352944</v>
      </c>
      <c r="E34" s="42">
        <f t="shared" si="15"/>
        <v>-164</v>
      </c>
      <c r="F34" s="69">
        <f t="shared" si="3"/>
        <v>-1.1006711409395973</v>
      </c>
      <c r="G34" s="42">
        <f t="shared" si="16"/>
        <v>-7</v>
      </c>
      <c r="H34" s="42">
        <v>4</v>
      </c>
      <c r="I34" s="42">
        <v>52</v>
      </c>
      <c r="J34" s="42">
        <v>11</v>
      </c>
      <c r="K34" s="42">
        <v>143</v>
      </c>
      <c r="L34" s="49">
        <f t="shared" si="17"/>
        <v>-8.0074761447846701</v>
      </c>
      <c r="M34" s="58">
        <v>4.5757006541626684</v>
      </c>
      <c r="N34" s="58">
        <v>12.583176798947338</v>
      </c>
      <c r="O34" s="42">
        <f>P34-T34</f>
        <v>-8</v>
      </c>
      <c r="P34" s="42">
        <f t="shared" si="19"/>
        <v>13</v>
      </c>
      <c r="Q34" s="42">
        <v>217</v>
      </c>
      <c r="R34" s="42">
        <v>6</v>
      </c>
      <c r="S34" s="42">
        <v>7</v>
      </c>
      <c r="T34" s="42">
        <f t="shared" si="20"/>
        <v>21</v>
      </c>
      <c r="U34" s="42">
        <v>290</v>
      </c>
      <c r="V34" s="42">
        <v>7</v>
      </c>
      <c r="W34" s="42">
        <v>14</v>
      </c>
      <c r="X34" s="49">
        <v>-9.1514013083253349</v>
      </c>
    </row>
    <row r="35" spans="1:24" ht="18.75" customHeight="1" x14ac:dyDescent="0.15">
      <c r="A35" s="1" t="s">
        <v>3</v>
      </c>
      <c r="B35" s="43">
        <f t="shared" si="14"/>
        <v>-7</v>
      </c>
      <c r="C35" s="43">
        <v>4</v>
      </c>
      <c r="D35" s="70">
        <f t="shared" si="2"/>
        <v>-0.36363636363636365</v>
      </c>
      <c r="E35" s="43">
        <f t="shared" si="15"/>
        <v>-112</v>
      </c>
      <c r="F35" s="70">
        <f t="shared" si="3"/>
        <v>-1.0666666666666667</v>
      </c>
      <c r="G35" s="43">
        <f t="shared" si="16"/>
        <v>1</v>
      </c>
      <c r="H35" s="43">
        <v>9</v>
      </c>
      <c r="I35" s="43">
        <v>73</v>
      </c>
      <c r="J35" s="43">
        <v>8</v>
      </c>
      <c r="K35" s="44">
        <v>154</v>
      </c>
      <c r="L35" s="50">
        <f t="shared" si="17"/>
        <v>1.1178234816231036</v>
      </c>
      <c r="M35" s="57">
        <v>10.060411334607938</v>
      </c>
      <c r="N35" s="57">
        <v>8.9425878529848344</v>
      </c>
      <c r="O35" s="44">
        <f t="shared" si="18"/>
        <v>-8</v>
      </c>
      <c r="P35" s="44">
        <f t="shared" si="19"/>
        <v>20</v>
      </c>
      <c r="Q35" s="47">
        <v>307</v>
      </c>
      <c r="R35" s="47">
        <v>6</v>
      </c>
      <c r="S35" s="47">
        <v>14</v>
      </c>
      <c r="T35" s="47">
        <f t="shared" si="20"/>
        <v>28</v>
      </c>
      <c r="U35" s="47">
        <v>338</v>
      </c>
      <c r="V35" s="47">
        <v>16</v>
      </c>
      <c r="W35" s="47">
        <v>12</v>
      </c>
      <c r="X35" s="54">
        <v>-8.9425878529848326</v>
      </c>
    </row>
    <row r="36" spans="1:24" ht="18.75" customHeight="1" x14ac:dyDescent="0.15">
      <c r="A36" s="5" t="s">
        <v>2</v>
      </c>
      <c r="B36" s="40">
        <f t="shared" si="14"/>
        <v>-1</v>
      </c>
      <c r="C36" s="40">
        <v>9</v>
      </c>
      <c r="D36" s="68">
        <f t="shared" si="2"/>
        <v>-0.9</v>
      </c>
      <c r="E36" s="40">
        <f t="shared" si="15"/>
        <v>-111</v>
      </c>
      <c r="F36" s="68">
        <f t="shared" si="3"/>
        <v>-1.009090909090909</v>
      </c>
      <c r="G36" s="40">
        <f t="shared" si="16"/>
        <v>-5</v>
      </c>
      <c r="H36" s="40">
        <v>2</v>
      </c>
      <c r="I36" s="40">
        <v>14</v>
      </c>
      <c r="J36" s="40">
        <v>7</v>
      </c>
      <c r="K36" s="40">
        <v>116</v>
      </c>
      <c r="L36" s="48">
        <f t="shared" si="17"/>
        <v>-14.405138619940489</v>
      </c>
      <c r="M36" s="56">
        <v>5.7620554479761967</v>
      </c>
      <c r="N36" s="56">
        <v>20.167194067916686</v>
      </c>
      <c r="O36" s="40">
        <f t="shared" si="18"/>
        <v>4</v>
      </c>
      <c r="P36" s="40">
        <f t="shared" si="19"/>
        <v>11</v>
      </c>
      <c r="Q36" s="40">
        <v>110</v>
      </c>
      <c r="R36" s="40">
        <v>7</v>
      </c>
      <c r="S36" s="40">
        <v>4</v>
      </c>
      <c r="T36" s="40">
        <f t="shared" si="20"/>
        <v>7</v>
      </c>
      <c r="U36" s="40">
        <v>119</v>
      </c>
      <c r="V36" s="40">
        <v>2</v>
      </c>
      <c r="W36" s="40">
        <v>5</v>
      </c>
      <c r="X36" s="48">
        <v>11.524110895952393</v>
      </c>
    </row>
    <row r="37" spans="1:24" ht="18.75" customHeight="1" x14ac:dyDescent="0.15">
      <c r="A37" s="3" t="s">
        <v>1</v>
      </c>
      <c r="B37" s="42">
        <f t="shared" si="14"/>
        <v>-8</v>
      </c>
      <c r="C37" s="42">
        <v>-7</v>
      </c>
      <c r="D37" s="69">
        <f t="shared" si="2"/>
        <v>7</v>
      </c>
      <c r="E37" s="42">
        <f t="shared" si="15"/>
        <v>-69</v>
      </c>
      <c r="F37" s="69">
        <f t="shared" si="3"/>
        <v>-1.1311475409836065</v>
      </c>
      <c r="G37" s="42">
        <f t="shared" si="16"/>
        <v>-5</v>
      </c>
      <c r="H37" s="42">
        <v>1</v>
      </c>
      <c r="I37" s="42">
        <v>9</v>
      </c>
      <c r="J37" s="42">
        <v>6</v>
      </c>
      <c r="K37" s="42">
        <v>63</v>
      </c>
      <c r="L37" s="49">
        <f t="shared" si="17"/>
        <v>-20.764072481363396</v>
      </c>
      <c r="M37" s="58">
        <v>4.1528144962726783</v>
      </c>
      <c r="N37" s="58">
        <v>24.916886977636075</v>
      </c>
      <c r="O37" s="42">
        <f>P37-T37</f>
        <v>-3</v>
      </c>
      <c r="P37" s="41">
        <f t="shared" si="19"/>
        <v>4</v>
      </c>
      <c r="Q37" s="42">
        <v>90</v>
      </c>
      <c r="R37" s="42">
        <v>0</v>
      </c>
      <c r="S37" s="42">
        <v>4</v>
      </c>
      <c r="T37" s="42">
        <f t="shared" si="20"/>
        <v>7</v>
      </c>
      <c r="U37" s="42">
        <v>105</v>
      </c>
      <c r="V37" s="42">
        <v>2</v>
      </c>
      <c r="W37" s="42">
        <v>5</v>
      </c>
      <c r="X37" s="49">
        <v>-12.458443488818038</v>
      </c>
    </row>
    <row r="38" spans="1:24" ht="18.75" customHeight="1" x14ac:dyDescent="0.15">
      <c r="A38" s="1" t="s">
        <v>0</v>
      </c>
      <c r="B38" s="43">
        <f t="shared" si="14"/>
        <v>1</v>
      </c>
      <c r="C38" s="43">
        <v>7</v>
      </c>
      <c r="D38" s="70">
        <f t="shared" si="2"/>
        <v>-1.1666666666666667</v>
      </c>
      <c r="E38" s="43">
        <f t="shared" si="15"/>
        <v>-82</v>
      </c>
      <c r="F38" s="70">
        <f t="shared" si="3"/>
        <v>-0.98795180722891562</v>
      </c>
      <c r="G38" s="43">
        <f t="shared" si="16"/>
        <v>-3</v>
      </c>
      <c r="H38" s="43">
        <v>2</v>
      </c>
      <c r="I38" s="43">
        <v>11</v>
      </c>
      <c r="J38" s="43">
        <v>5</v>
      </c>
      <c r="K38" s="44">
        <v>51</v>
      </c>
      <c r="L38" s="50">
        <f t="shared" si="17"/>
        <v>-13.401193658232948</v>
      </c>
      <c r="M38" s="57">
        <v>8.9341291054886298</v>
      </c>
      <c r="N38" s="57">
        <v>22.335322763721578</v>
      </c>
      <c r="O38" s="44">
        <f t="shared" si="18"/>
        <v>4</v>
      </c>
      <c r="P38" s="43">
        <f t="shared" si="19"/>
        <v>10</v>
      </c>
      <c r="Q38" s="43">
        <v>55</v>
      </c>
      <c r="R38" s="43">
        <v>2</v>
      </c>
      <c r="S38" s="43">
        <v>8</v>
      </c>
      <c r="T38" s="43">
        <f t="shared" si="20"/>
        <v>6</v>
      </c>
      <c r="U38" s="43">
        <v>97</v>
      </c>
      <c r="V38" s="43">
        <v>1</v>
      </c>
      <c r="W38" s="43">
        <v>5</v>
      </c>
      <c r="X38" s="53">
        <v>17.86825821097726</v>
      </c>
    </row>
    <row r="39" spans="1:24" x14ac:dyDescent="0.15">
      <c r="A39" s="60" t="s">
        <v>59</v>
      </c>
      <c r="F39" s="72"/>
    </row>
    <row r="40" spans="1:24" x14ac:dyDescent="0.15">
      <c r="A40" s="60" t="s">
        <v>60</v>
      </c>
    </row>
    <row r="41" spans="1:24" x14ac:dyDescent="0.15">
      <c r="A41" s="60" t="s">
        <v>61</v>
      </c>
    </row>
  </sheetData>
  <mergeCells count="19"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  <mergeCell ref="L7:L8"/>
    <mergeCell ref="T6:W6"/>
    <mergeCell ref="X7:X8"/>
  </mergeCells>
  <phoneticPr fontId="1"/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85" zoomScaleNormal="100" zoomScaleSheetLayoutView="85" workbookViewId="0">
      <selection activeCell="A3" sqref="A3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62</v>
      </c>
      <c r="C2" s="16"/>
      <c r="D2" s="16"/>
    </row>
    <row r="3" spans="1:22" x14ac:dyDescent="0.15">
      <c r="C3" s="16"/>
      <c r="D3" s="16"/>
    </row>
    <row r="4" spans="1:22" x14ac:dyDescent="0.15">
      <c r="A4" t="s">
        <v>52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H9" si="0">B10+B11</f>
        <v>-74</v>
      </c>
      <c r="C9" s="34">
        <f t="shared" si="0"/>
        <v>19</v>
      </c>
      <c r="D9" s="34">
        <f t="shared" si="0"/>
        <v>-2043</v>
      </c>
      <c r="E9" s="34">
        <f t="shared" si="0"/>
        <v>-114</v>
      </c>
      <c r="F9" s="34">
        <f t="shared" si="0"/>
        <v>160</v>
      </c>
      <c r="G9" s="34">
        <f t="shared" si="0"/>
        <v>2016</v>
      </c>
      <c r="H9" s="34">
        <f t="shared" si="0"/>
        <v>274</v>
      </c>
      <c r="I9" s="34">
        <f>I10+I11</f>
        <v>3562</v>
      </c>
      <c r="J9" s="51">
        <f>K9-L9</f>
        <v>-5.1002303317997839</v>
      </c>
      <c r="K9" s="51">
        <v>7.1582180095435568</v>
      </c>
      <c r="L9" s="51">
        <v>12.258448341343341</v>
      </c>
      <c r="M9" s="34">
        <f t="shared" ref="M9:U9" si="1">M10+M11</f>
        <v>40</v>
      </c>
      <c r="N9" s="34">
        <f t="shared" si="1"/>
        <v>588</v>
      </c>
      <c r="O9" s="34">
        <f t="shared" si="1"/>
        <v>8323</v>
      </c>
      <c r="P9" s="34">
        <f t="shared" si="1"/>
        <v>395</v>
      </c>
      <c r="Q9" s="34">
        <f t="shared" si="1"/>
        <v>193</v>
      </c>
      <c r="R9" s="34">
        <f>R10+R11</f>
        <v>548</v>
      </c>
      <c r="S9" s="34">
        <f t="shared" si="1"/>
        <v>8820</v>
      </c>
      <c r="T9" s="34">
        <f t="shared" si="1"/>
        <v>355</v>
      </c>
      <c r="U9" s="34">
        <f t="shared" si="1"/>
        <v>193</v>
      </c>
      <c r="V9" s="51">
        <v>1.7895545023858936</v>
      </c>
    </row>
    <row r="10" spans="1:22" ht="15" customHeight="1" x14ac:dyDescent="0.15">
      <c r="A10" s="6" t="s">
        <v>28</v>
      </c>
      <c r="B10" s="35">
        <f t="shared" ref="B10:I10" si="2">B20+B21+B22+B23</f>
        <v>21</v>
      </c>
      <c r="C10" s="35">
        <f t="shared" si="2"/>
        <v>19</v>
      </c>
      <c r="D10" s="35">
        <f t="shared" si="2"/>
        <v>-1036</v>
      </c>
      <c r="E10" s="35">
        <f t="shared" si="2"/>
        <v>-68</v>
      </c>
      <c r="F10" s="35">
        <f t="shared" si="2"/>
        <v>125</v>
      </c>
      <c r="G10" s="35">
        <f t="shared" si="2"/>
        <v>1583</v>
      </c>
      <c r="H10" s="35">
        <f t="shared" si="2"/>
        <v>193</v>
      </c>
      <c r="I10" s="35">
        <f t="shared" si="2"/>
        <v>2432</v>
      </c>
      <c r="J10" s="48">
        <f t="shared" ref="J10:J38" si="3">K10-L10</f>
        <v>-4.0389523261463722</v>
      </c>
      <c r="K10" s="48">
        <v>7.4245447171808348</v>
      </c>
      <c r="L10" s="48">
        <v>11.463497043327207</v>
      </c>
      <c r="M10" s="35">
        <f t="shared" ref="M10:U10" si="4">M20+M21+M22+M23</f>
        <v>89</v>
      </c>
      <c r="N10" s="35">
        <f t="shared" si="4"/>
        <v>474</v>
      </c>
      <c r="O10" s="35">
        <f t="shared" si="4"/>
        <v>6536</v>
      </c>
      <c r="P10" s="35">
        <f t="shared" si="4"/>
        <v>353</v>
      </c>
      <c r="Q10" s="35">
        <f t="shared" si="4"/>
        <v>121</v>
      </c>
      <c r="R10" s="35">
        <f t="shared" si="4"/>
        <v>385</v>
      </c>
      <c r="S10" s="35">
        <f t="shared" si="4"/>
        <v>6723</v>
      </c>
      <c r="T10" s="35">
        <f t="shared" si="4"/>
        <v>286</v>
      </c>
      <c r="U10" s="35">
        <f t="shared" si="4"/>
        <v>99</v>
      </c>
      <c r="V10" s="48">
        <v>5.2862758386327542</v>
      </c>
    </row>
    <row r="11" spans="1:22" ht="15" customHeight="1" x14ac:dyDescent="0.15">
      <c r="A11" s="2" t="s">
        <v>27</v>
      </c>
      <c r="B11" s="36">
        <f t="shared" ref="B11:I11" si="5">B12+B13+B14+B15+B16</f>
        <v>-95</v>
      </c>
      <c r="C11" s="36">
        <f t="shared" si="5"/>
        <v>0</v>
      </c>
      <c r="D11" s="36">
        <f t="shared" si="5"/>
        <v>-1007</v>
      </c>
      <c r="E11" s="36">
        <f t="shared" si="5"/>
        <v>-46</v>
      </c>
      <c r="F11" s="36">
        <f t="shared" si="5"/>
        <v>35</v>
      </c>
      <c r="G11" s="36">
        <f t="shared" si="5"/>
        <v>433</v>
      </c>
      <c r="H11" s="36">
        <f t="shared" si="5"/>
        <v>81</v>
      </c>
      <c r="I11" s="36">
        <f t="shared" si="5"/>
        <v>1130</v>
      </c>
      <c r="J11" s="53">
        <f t="shared" si="3"/>
        <v>-8.3395539854359946</v>
      </c>
      <c r="K11" s="53">
        <v>6.3453128150056495</v>
      </c>
      <c r="L11" s="53">
        <v>14.684866800441645</v>
      </c>
      <c r="M11" s="36">
        <f t="shared" ref="M11:U11" si="6">M12+M13+M14+M15+M16</f>
        <v>-49</v>
      </c>
      <c r="N11" s="36">
        <f t="shared" si="6"/>
        <v>114</v>
      </c>
      <c r="O11" s="36">
        <f t="shared" si="6"/>
        <v>1787</v>
      </c>
      <c r="P11" s="36">
        <f t="shared" si="6"/>
        <v>42</v>
      </c>
      <c r="Q11" s="36">
        <f t="shared" si="6"/>
        <v>72</v>
      </c>
      <c r="R11" s="36">
        <f t="shared" si="6"/>
        <v>163</v>
      </c>
      <c r="S11" s="36">
        <f t="shared" si="6"/>
        <v>2097</v>
      </c>
      <c r="T11" s="36">
        <f t="shared" si="6"/>
        <v>69</v>
      </c>
      <c r="U11" s="36">
        <f t="shared" si="6"/>
        <v>94</v>
      </c>
      <c r="V11" s="53">
        <v>-8.8834379410079087</v>
      </c>
    </row>
    <row r="12" spans="1:22" ht="15" customHeight="1" x14ac:dyDescent="0.15">
      <c r="A12" s="6" t="s">
        <v>26</v>
      </c>
      <c r="B12" s="35">
        <f t="shared" ref="B12:I12" si="7">B24</f>
        <v>-10</v>
      </c>
      <c r="C12" s="35">
        <f t="shared" si="7"/>
        <v>8</v>
      </c>
      <c r="D12" s="35">
        <f t="shared" si="7"/>
        <v>-93</v>
      </c>
      <c r="E12" s="35">
        <f t="shared" si="7"/>
        <v>-5</v>
      </c>
      <c r="F12" s="35">
        <f t="shared" si="7"/>
        <v>2</v>
      </c>
      <c r="G12" s="35">
        <f t="shared" si="7"/>
        <v>29</v>
      </c>
      <c r="H12" s="35">
        <f t="shared" si="7"/>
        <v>7</v>
      </c>
      <c r="I12" s="35">
        <f t="shared" si="7"/>
        <v>103</v>
      </c>
      <c r="J12" s="48">
        <f t="shared" si="3"/>
        <v>-11.518489378442171</v>
      </c>
      <c r="K12" s="48">
        <v>4.6073957513768686</v>
      </c>
      <c r="L12" s="48">
        <v>16.125885129819039</v>
      </c>
      <c r="M12" s="35">
        <f t="shared" ref="M12:U12" si="8">M24</f>
        <v>-5</v>
      </c>
      <c r="N12" s="35">
        <f t="shared" si="8"/>
        <v>10</v>
      </c>
      <c r="O12" s="35">
        <f t="shared" si="8"/>
        <v>134</v>
      </c>
      <c r="P12" s="35">
        <f t="shared" si="8"/>
        <v>3</v>
      </c>
      <c r="Q12" s="35">
        <f t="shared" si="8"/>
        <v>7</v>
      </c>
      <c r="R12" s="35">
        <f t="shared" si="8"/>
        <v>15</v>
      </c>
      <c r="S12" s="35">
        <f t="shared" si="8"/>
        <v>153</v>
      </c>
      <c r="T12" s="35">
        <f t="shared" si="8"/>
        <v>9</v>
      </c>
      <c r="U12" s="35">
        <f t="shared" si="8"/>
        <v>6</v>
      </c>
      <c r="V12" s="48">
        <v>-11.518489378442172</v>
      </c>
    </row>
    <row r="13" spans="1:22" ht="15" customHeight="1" x14ac:dyDescent="0.15">
      <c r="A13" s="4" t="s">
        <v>25</v>
      </c>
      <c r="B13" s="37">
        <f t="shared" ref="B13:I13" si="9">B25+B26+B27</f>
        <v>-31</v>
      </c>
      <c r="C13" s="37">
        <f t="shared" si="9"/>
        <v>-29</v>
      </c>
      <c r="D13" s="37">
        <f t="shared" si="9"/>
        <v>-254</v>
      </c>
      <c r="E13" s="37">
        <f t="shared" si="9"/>
        <v>-15</v>
      </c>
      <c r="F13" s="37">
        <f t="shared" si="9"/>
        <v>6</v>
      </c>
      <c r="G13" s="37">
        <f t="shared" si="9"/>
        <v>65</v>
      </c>
      <c r="H13" s="37">
        <f t="shared" si="9"/>
        <v>21</v>
      </c>
      <c r="I13" s="37">
        <f t="shared" si="9"/>
        <v>218</v>
      </c>
      <c r="J13" s="49">
        <f t="shared" si="3"/>
        <v>-14.970141521010003</v>
      </c>
      <c r="K13" s="49">
        <v>5.9880566084040039</v>
      </c>
      <c r="L13" s="49">
        <v>20.958198129414008</v>
      </c>
      <c r="M13" s="37">
        <f t="shared" ref="M13:U13" si="10">M25+M26+M27</f>
        <v>-16</v>
      </c>
      <c r="N13" s="37">
        <f t="shared" si="10"/>
        <v>18</v>
      </c>
      <c r="O13" s="37">
        <f t="shared" si="10"/>
        <v>291</v>
      </c>
      <c r="P13" s="37">
        <f t="shared" si="10"/>
        <v>8</v>
      </c>
      <c r="Q13" s="37">
        <f t="shared" si="10"/>
        <v>10</v>
      </c>
      <c r="R13" s="37">
        <f t="shared" si="10"/>
        <v>34</v>
      </c>
      <c r="S13" s="37">
        <f t="shared" si="10"/>
        <v>392</v>
      </c>
      <c r="T13" s="37">
        <f t="shared" si="10"/>
        <v>12</v>
      </c>
      <c r="U13" s="37">
        <f t="shared" si="10"/>
        <v>22</v>
      </c>
      <c r="V13" s="49">
        <v>-15.968150955744004</v>
      </c>
    </row>
    <row r="14" spans="1:22" ht="15" customHeight="1" x14ac:dyDescent="0.15">
      <c r="A14" s="4" t="s">
        <v>24</v>
      </c>
      <c r="B14" s="37">
        <f t="shared" ref="B14:I14" si="11">B28+B29+B30+B31</f>
        <v>-23</v>
      </c>
      <c r="C14" s="37">
        <f t="shared" si="11"/>
        <v>30</v>
      </c>
      <c r="D14" s="37">
        <f t="shared" si="11"/>
        <v>-298</v>
      </c>
      <c r="E14" s="37">
        <f t="shared" si="11"/>
        <v>-12</v>
      </c>
      <c r="F14" s="37">
        <f t="shared" si="11"/>
        <v>14</v>
      </c>
      <c r="G14" s="37">
        <f t="shared" si="11"/>
        <v>191</v>
      </c>
      <c r="H14" s="37">
        <f t="shared" si="11"/>
        <v>26</v>
      </c>
      <c r="I14" s="37">
        <f t="shared" si="11"/>
        <v>385</v>
      </c>
      <c r="J14" s="49">
        <f t="shared" si="3"/>
        <v>-5.709115866974483</v>
      </c>
      <c r="K14" s="49">
        <v>6.6606351781368938</v>
      </c>
      <c r="L14" s="49">
        <v>12.369751045111377</v>
      </c>
      <c r="M14" s="37">
        <f t="shared" ref="M14:U14" si="12">M28+M29+M30+M31</f>
        <v>-11</v>
      </c>
      <c r="N14" s="37">
        <f t="shared" si="12"/>
        <v>47</v>
      </c>
      <c r="O14" s="37">
        <f t="shared" si="12"/>
        <v>667</v>
      </c>
      <c r="P14" s="37">
        <f t="shared" si="12"/>
        <v>15</v>
      </c>
      <c r="Q14" s="37">
        <f t="shared" si="12"/>
        <v>32</v>
      </c>
      <c r="R14" s="37">
        <f t="shared" si="12"/>
        <v>58</v>
      </c>
      <c r="S14" s="37">
        <f t="shared" si="12"/>
        <v>771</v>
      </c>
      <c r="T14" s="37">
        <f t="shared" si="12"/>
        <v>26</v>
      </c>
      <c r="U14" s="37">
        <f t="shared" si="12"/>
        <v>32</v>
      </c>
      <c r="V14" s="49">
        <v>-5.233356211393275</v>
      </c>
    </row>
    <row r="15" spans="1:22" ht="15" customHeight="1" x14ac:dyDescent="0.15">
      <c r="A15" s="4" t="s">
        <v>23</v>
      </c>
      <c r="B15" s="37">
        <f t="shared" ref="B15:I15" si="13">B32+B33+B34+B35</f>
        <v>-27</v>
      </c>
      <c r="C15" s="37">
        <f t="shared" si="13"/>
        <v>-12</v>
      </c>
      <c r="D15" s="37">
        <f t="shared" si="13"/>
        <v>-223</v>
      </c>
      <c r="E15" s="37">
        <f t="shared" si="13"/>
        <v>-7</v>
      </c>
      <c r="F15" s="37">
        <f t="shared" si="13"/>
        <v>11</v>
      </c>
      <c r="G15" s="37">
        <f t="shared" si="13"/>
        <v>134</v>
      </c>
      <c r="H15" s="37">
        <f t="shared" si="13"/>
        <v>18</v>
      </c>
      <c r="I15" s="37">
        <f t="shared" si="13"/>
        <v>304</v>
      </c>
      <c r="J15" s="49">
        <f t="shared" si="3"/>
        <v>-4.3716033478086542</v>
      </c>
      <c r="K15" s="49">
        <v>6.8696624036993112</v>
      </c>
      <c r="L15" s="49">
        <v>11.241265751507965</v>
      </c>
      <c r="M15" s="37">
        <f t="shared" ref="M15:U15" si="14">M32+M33+M34+M35</f>
        <v>-20</v>
      </c>
      <c r="N15" s="37">
        <f t="shared" si="14"/>
        <v>25</v>
      </c>
      <c r="O15" s="37">
        <f t="shared" si="14"/>
        <v>558</v>
      </c>
      <c r="P15" s="37">
        <f t="shared" si="14"/>
        <v>10</v>
      </c>
      <c r="Q15" s="37">
        <f t="shared" si="14"/>
        <v>15</v>
      </c>
      <c r="R15" s="37">
        <f t="shared" si="14"/>
        <v>45</v>
      </c>
      <c r="S15" s="37">
        <f t="shared" si="14"/>
        <v>611</v>
      </c>
      <c r="T15" s="37">
        <f t="shared" si="14"/>
        <v>20</v>
      </c>
      <c r="U15" s="37">
        <f t="shared" si="14"/>
        <v>25</v>
      </c>
      <c r="V15" s="49">
        <v>-12.490295279453292</v>
      </c>
    </row>
    <row r="16" spans="1:22" ht="15" customHeight="1" x14ac:dyDescent="0.15">
      <c r="A16" s="2" t="s">
        <v>22</v>
      </c>
      <c r="B16" s="36">
        <f t="shared" ref="B16:I16" si="15">B36+B37+B38</f>
        <v>-4</v>
      </c>
      <c r="C16" s="36">
        <f t="shared" si="15"/>
        <v>3</v>
      </c>
      <c r="D16" s="36">
        <f t="shared" si="15"/>
        <v>-139</v>
      </c>
      <c r="E16" s="36">
        <f t="shared" si="15"/>
        <v>-7</v>
      </c>
      <c r="F16" s="36">
        <f t="shared" si="15"/>
        <v>2</v>
      </c>
      <c r="G16" s="36">
        <f t="shared" si="15"/>
        <v>14</v>
      </c>
      <c r="H16" s="36">
        <f t="shared" si="15"/>
        <v>9</v>
      </c>
      <c r="I16" s="36">
        <f t="shared" si="15"/>
        <v>120</v>
      </c>
      <c r="J16" s="53">
        <f t="shared" si="3"/>
        <v>-18.584475217072765</v>
      </c>
      <c r="K16" s="53">
        <v>5.3098500620207902</v>
      </c>
      <c r="L16" s="53">
        <v>23.894325279093554</v>
      </c>
      <c r="M16" s="36">
        <f t="shared" ref="M16:U16" si="16">M36+M37+M38</f>
        <v>3</v>
      </c>
      <c r="N16" s="36">
        <f t="shared" si="16"/>
        <v>14</v>
      </c>
      <c r="O16" s="36">
        <f t="shared" si="16"/>
        <v>137</v>
      </c>
      <c r="P16" s="36">
        <f t="shared" si="16"/>
        <v>6</v>
      </c>
      <c r="Q16" s="36">
        <f t="shared" si="16"/>
        <v>8</v>
      </c>
      <c r="R16" s="36">
        <f t="shared" si="16"/>
        <v>11</v>
      </c>
      <c r="S16" s="36">
        <f t="shared" si="16"/>
        <v>170</v>
      </c>
      <c r="T16" s="36">
        <f t="shared" si="16"/>
        <v>2</v>
      </c>
      <c r="U16" s="36">
        <f t="shared" si="16"/>
        <v>9</v>
      </c>
      <c r="V16" s="53">
        <v>7.9647750930311787</v>
      </c>
    </row>
    <row r="17" spans="1:22" ht="15" customHeight="1" x14ac:dyDescent="0.15">
      <c r="A17" s="6" t="s">
        <v>21</v>
      </c>
      <c r="B17" s="35">
        <f t="shared" ref="B17:I17" si="17">B12+B13+B20</f>
        <v>-55</v>
      </c>
      <c r="C17" s="35">
        <f t="shared" si="17"/>
        <v>-54</v>
      </c>
      <c r="D17" s="35">
        <f t="shared" si="17"/>
        <v>-904</v>
      </c>
      <c r="E17" s="35">
        <f t="shared" si="17"/>
        <v>-42</v>
      </c>
      <c r="F17" s="35">
        <f t="shared" si="17"/>
        <v>55</v>
      </c>
      <c r="G17" s="35">
        <f t="shared" si="17"/>
        <v>790</v>
      </c>
      <c r="H17" s="35">
        <f t="shared" si="17"/>
        <v>97</v>
      </c>
      <c r="I17" s="35">
        <f t="shared" si="17"/>
        <v>1376</v>
      </c>
      <c r="J17" s="48">
        <f t="shared" si="3"/>
        <v>-4.5796518904470522</v>
      </c>
      <c r="K17" s="48">
        <v>5.9971631898711406</v>
      </c>
      <c r="L17" s="48">
        <v>10.576815080318193</v>
      </c>
      <c r="M17" s="35">
        <f t="shared" ref="M17:U17" si="18">M12+M13+M20</f>
        <v>-13</v>
      </c>
      <c r="N17" s="35">
        <f t="shared" si="18"/>
        <v>165</v>
      </c>
      <c r="O17" s="35">
        <f t="shared" si="18"/>
        <v>2884</v>
      </c>
      <c r="P17" s="35">
        <f t="shared" si="18"/>
        <v>117</v>
      </c>
      <c r="Q17" s="35">
        <f t="shared" si="18"/>
        <v>48</v>
      </c>
      <c r="R17" s="35">
        <f t="shared" si="18"/>
        <v>178</v>
      </c>
      <c r="S17" s="35">
        <f t="shared" si="18"/>
        <v>3202</v>
      </c>
      <c r="T17" s="35">
        <f t="shared" si="18"/>
        <v>121</v>
      </c>
      <c r="U17" s="35">
        <f t="shared" si="18"/>
        <v>57</v>
      </c>
      <c r="V17" s="48">
        <v>-1.4175112994240919</v>
      </c>
    </row>
    <row r="18" spans="1:22" ht="15" customHeight="1" x14ac:dyDescent="0.15">
      <c r="A18" s="4" t="s">
        <v>20</v>
      </c>
      <c r="B18" s="37">
        <f t="shared" ref="B18:I18" si="19">B14+B22</f>
        <v>-40</v>
      </c>
      <c r="C18" s="37">
        <f t="shared" si="19"/>
        <v>-2</v>
      </c>
      <c r="D18" s="37">
        <f t="shared" si="19"/>
        <v>-520</v>
      </c>
      <c r="E18" s="37">
        <f t="shared" si="19"/>
        <v>-22</v>
      </c>
      <c r="F18" s="37">
        <f t="shared" si="19"/>
        <v>30</v>
      </c>
      <c r="G18" s="37">
        <f t="shared" si="19"/>
        <v>356</v>
      </c>
      <c r="H18" s="37">
        <f t="shared" si="19"/>
        <v>52</v>
      </c>
      <c r="I18" s="37">
        <f t="shared" si="19"/>
        <v>691</v>
      </c>
      <c r="J18" s="49">
        <f t="shared" si="3"/>
        <v>-5.5503971511821488</v>
      </c>
      <c r="K18" s="49">
        <v>7.5687233879756564</v>
      </c>
      <c r="L18" s="49">
        <v>13.119120539157805</v>
      </c>
      <c r="M18" s="37">
        <f t="shared" ref="M18:U18" si="20">M14+M22</f>
        <v>-18</v>
      </c>
      <c r="N18" s="37">
        <f t="shared" si="20"/>
        <v>87</v>
      </c>
      <c r="O18" s="37">
        <f t="shared" si="20"/>
        <v>1335</v>
      </c>
      <c r="P18" s="37">
        <f t="shared" si="20"/>
        <v>35</v>
      </c>
      <c r="Q18" s="37">
        <f t="shared" si="20"/>
        <v>52</v>
      </c>
      <c r="R18" s="37">
        <f t="shared" si="20"/>
        <v>105</v>
      </c>
      <c r="S18" s="37">
        <f t="shared" si="20"/>
        <v>1520</v>
      </c>
      <c r="T18" s="37">
        <f t="shared" si="20"/>
        <v>54</v>
      </c>
      <c r="U18" s="37">
        <f t="shared" si="20"/>
        <v>51</v>
      </c>
      <c r="V18" s="49">
        <v>-4.5412340327853897</v>
      </c>
    </row>
    <row r="19" spans="1:22" ht="15" customHeight="1" x14ac:dyDescent="0.15">
      <c r="A19" s="2" t="s">
        <v>19</v>
      </c>
      <c r="B19" s="36">
        <f t="shared" ref="B19:I19" si="21">B15+B16+B21+B23</f>
        <v>21</v>
      </c>
      <c r="C19" s="36">
        <f t="shared" si="21"/>
        <v>75</v>
      </c>
      <c r="D19" s="36">
        <f t="shared" si="21"/>
        <v>-619</v>
      </c>
      <c r="E19" s="36">
        <f t="shared" si="21"/>
        <v>-50</v>
      </c>
      <c r="F19" s="36">
        <f t="shared" si="21"/>
        <v>75</v>
      </c>
      <c r="G19" s="36">
        <f t="shared" si="21"/>
        <v>870</v>
      </c>
      <c r="H19" s="36">
        <f t="shared" si="21"/>
        <v>125</v>
      </c>
      <c r="I19" s="36">
        <f t="shared" si="21"/>
        <v>1495</v>
      </c>
      <c r="J19" s="53">
        <f t="shared" si="3"/>
        <v>-5.424612266204397</v>
      </c>
      <c r="K19" s="53">
        <v>8.1369183993065981</v>
      </c>
      <c r="L19" s="53">
        <v>13.561530665510995</v>
      </c>
      <c r="M19" s="36">
        <f t="shared" ref="M19:U19" si="22">M15+M16+M21+M23</f>
        <v>71</v>
      </c>
      <c r="N19" s="36">
        <f t="shared" si="22"/>
        <v>336</v>
      </c>
      <c r="O19" s="36">
        <f t="shared" si="22"/>
        <v>4104</v>
      </c>
      <c r="P19" s="36">
        <f t="shared" si="22"/>
        <v>243</v>
      </c>
      <c r="Q19" s="36">
        <f t="shared" si="22"/>
        <v>93</v>
      </c>
      <c r="R19" s="36">
        <f t="shared" si="22"/>
        <v>265</v>
      </c>
      <c r="S19" s="36">
        <f t="shared" si="22"/>
        <v>4098</v>
      </c>
      <c r="T19" s="36">
        <f t="shared" si="22"/>
        <v>180</v>
      </c>
      <c r="U19" s="36">
        <f t="shared" si="22"/>
        <v>85</v>
      </c>
      <c r="V19" s="53">
        <v>7.7029494180102382</v>
      </c>
    </row>
    <row r="20" spans="1:22" ht="15" customHeight="1" x14ac:dyDescent="0.15">
      <c r="A20" s="5" t="s">
        <v>18</v>
      </c>
      <c r="B20" s="40">
        <f>E20+M20</f>
        <v>-14</v>
      </c>
      <c r="C20" s="40">
        <v>-33</v>
      </c>
      <c r="D20" s="40">
        <f>G20-I20+O20-S20</f>
        <v>-557</v>
      </c>
      <c r="E20" s="40">
        <f>F20-H20</f>
        <v>-22</v>
      </c>
      <c r="F20" s="40">
        <v>47</v>
      </c>
      <c r="G20" s="40">
        <v>696</v>
      </c>
      <c r="H20" s="40">
        <v>69</v>
      </c>
      <c r="I20" s="40">
        <v>1055</v>
      </c>
      <c r="J20" s="61">
        <f t="shared" si="3"/>
        <v>-2.8442427397984158</v>
      </c>
      <c r="K20" s="61">
        <v>6.0763367622966165</v>
      </c>
      <c r="L20" s="61">
        <v>8.9205795020950323</v>
      </c>
      <c r="M20" s="40">
        <f>N20-R20</f>
        <v>8</v>
      </c>
      <c r="N20" s="40">
        <f>SUM(P20:Q20)</f>
        <v>137</v>
      </c>
      <c r="O20" s="41">
        <v>2459</v>
      </c>
      <c r="P20" s="41">
        <v>106</v>
      </c>
      <c r="Q20" s="41">
        <v>31</v>
      </c>
      <c r="R20" s="41">
        <f>SUM(T20:U20)</f>
        <v>129</v>
      </c>
      <c r="S20" s="41">
        <v>2657</v>
      </c>
      <c r="T20" s="41">
        <v>100</v>
      </c>
      <c r="U20" s="41">
        <v>29</v>
      </c>
      <c r="V20" s="52">
        <v>1.0342700871994275</v>
      </c>
    </row>
    <row r="21" spans="1:22" ht="15" customHeight="1" x14ac:dyDescent="0.15">
      <c r="A21" s="3" t="s">
        <v>17</v>
      </c>
      <c r="B21" s="42">
        <f t="shared" ref="B21:B38" si="23">E21+M21</f>
        <v>59</v>
      </c>
      <c r="C21" s="42">
        <v>73</v>
      </c>
      <c r="D21" s="42">
        <f t="shared" ref="D21:D38" si="24">G21-I21+O21-S21</f>
        <v>-195</v>
      </c>
      <c r="E21" s="42">
        <f t="shared" ref="E21:E38" si="25">F21-H21</f>
        <v>-29</v>
      </c>
      <c r="F21" s="42">
        <v>56</v>
      </c>
      <c r="G21" s="42">
        <v>612</v>
      </c>
      <c r="H21" s="42">
        <v>85</v>
      </c>
      <c r="I21" s="42">
        <v>875</v>
      </c>
      <c r="J21" s="62">
        <f t="shared" si="3"/>
        <v>-4.9032221107876914</v>
      </c>
      <c r="K21" s="62">
        <v>9.4682909725555362</v>
      </c>
      <c r="L21" s="62">
        <v>14.371513083343228</v>
      </c>
      <c r="M21" s="42">
        <f t="shared" ref="M21:M38" si="26">N21-R21</f>
        <v>88</v>
      </c>
      <c r="N21" s="42">
        <f>SUM(P21:Q21)</f>
        <v>230</v>
      </c>
      <c r="O21" s="42">
        <v>2685</v>
      </c>
      <c r="P21" s="42">
        <v>167</v>
      </c>
      <c r="Q21" s="42">
        <v>63</v>
      </c>
      <c r="R21" s="42">
        <f t="shared" ref="R21:R38" si="27">SUM(T21:U21)</f>
        <v>142</v>
      </c>
      <c r="S21" s="42">
        <v>2617</v>
      </c>
      <c r="T21" s="42">
        <v>109</v>
      </c>
      <c r="U21" s="42">
        <v>33</v>
      </c>
      <c r="V21" s="49">
        <v>14.878742956872991</v>
      </c>
    </row>
    <row r="22" spans="1:22" ht="15" customHeight="1" x14ac:dyDescent="0.15">
      <c r="A22" s="3" t="s">
        <v>16</v>
      </c>
      <c r="B22" s="42">
        <f t="shared" si="23"/>
        <v>-17</v>
      </c>
      <c r="C22" s="42">
        <v>-32</v>
      </c>
      <c r="D22" s="42">
        <f t="shared" si="24"/>
        <v>-222</v>
      </c>
      <c r="E22" s="42">
        <f t="shared" si="25"/>
        <v>-10</v>
      </c>
      <c r="F22" s="42">
        <v>16</v>
      </c>
      <c r="G22" s="42">
        <v>165</v>
      </c>
      <c r="H22" s="42">
        <v>26</v>
      </c>
      <c r="I22" s="42">
        <v>306</v>
      </c>
      <c r="J22" s="62">
        <f t="shared" si="3"/>
        <v>-5.3712076852296207</v>
      </c>
      <c r="K22" s="62">
        <v>8.5939322963673916</v>
      </c>
      <c r="L22" s="62">
        <v>13.965139981597012</v>
      </c>
      <c r="M22" s="42">
        <f>N22-R22</f>
        <v>-7</v>
      </c>
      <c r="N22" s="42">
        <f t="shared" ref="N22:N38" si="28">SUM(P22:Q22)</f>
        <v>40</v>
      </c>
      <c r="O22" s="42">
        <v>668</v>
      </c>
      <c r="P22" s="42">
        <v>20</v>
      </c>
      <c r="Q22" s="42">
        <v>20</v>
      </c>
      <c r="R22" s="42">
        <f t="shared" si="27"/>
        <v>47</v>
      </c>
      <c r="S22" s="42">
        <v>749</v>
      </c>
      <c r="T22" s="42">
        <v>28</v>
      </c>
      <c r="U22" s="42">
        <v>19</v>
      </c>
      <c r="V22" s="49">
        <v>-3.7598453796607352</v>
      </c>
    </row>
    <row r="23" spans="1:22" ht="15" customHeight="1" x14ac:dyDescent="0.15">
      <c r="A23" s="1" t="s">
        <v>15</v>
      </c>
      <c r="B23" s="43">
        <f t="shared" si="23"/>
        <v>-7</v>
      </c>
      <c r="C23" s="43">
        <v>11</v>
      </c>
      <c r="D23" s="43">
        <f t="shared" si="24"/>
        <v>-62</v>
      </c>
      <c r="E23" s="43">
        <f t="shared" si="25"/>
        <v>-7</v>
      </c>
      <c r="F23" s="43">
        <v>6</v>
      </c>
      <c r="G23" s="43">
        <v>110</v>
      </c>
      <c r="H23" s="43">
        <v>13</v>
      </c>
      <c r="I23" s="43">
        <v>196</v>
      </c>
      <c r="J23" s="63">
        <f t="shared" si="3"/>
        <v>-5.283541829070618</v>
      </c>
      <c r="K23" s="63">
        <v>4.5287501392033853</v>
      </c>
      <c r="L23" s="63">
        <v>9.8122919682740033</v>
      </c>
      <c r="M23" s="43">
        <f t="shared" si="26"/>
        <v>0</v>
      </c>
      <c r="N23" s="43">
        <f t="shared" si="28"/>
        <v>67</v>
      </c>
      <c r="O23" s="43">
        <v>724</v>
      </c>
      <c r="P23" s="43">
        <v>60</v>
      </c>
      <c r="Q23" s="43">
        <v>7</v>
      </c>
      <c r="R23" s="43">
        <f t="shared" si="27"/>
        <v>67</v>
      </c>
      <c r="S23" s="47">
        <v>700</v>
      </c>
      <c r="T23" s="47">
        <v>49</v>
      </c>
      <c r="U23" s="47">
        <v>18</v>
      </c>
      <c r="V23" s="54">
        <v>0</v>
      </c>
    </row>
    <row r="24" spans="1:22" ht="15" customHeight="1" x14ac:dyDescent="0.15">
      <c r="A24" s="7" t="s">
        <v>14</v>
      </c>
      <c r="B24" s="45">
        <f t="shared" si="23"/>
        <v>-10</v>
      </c>
      <c r="C24" s="45">
        <v>8</v>
      </c>
      <c r="D24" s="45">
        <f t="shared" si="24"/>
        <v>-93</v>
      </c>
      <c r="E24" s="40">
        <f t="shared" si="25"/>
        <v>-5</v>
      </c>
      <c r="F24" s="45">
        <v>2</v>
      </c>
      <c r="G24" s="45">
        <v>29</v>
      </c>
      <c r="H24" s="45">
        <v>7</v>
      </c>
      <c r="I24" s="46">
        <v>103</v>
      </c>
      <c r="J24" s="73">
        <f t="shared" si="3"/>
        <v>-11.518489378442171</v>
      </c>
      <c r="K24" s="73">
        <v>4.6073957513768686</v>
      </c>
      <c r="L24" s="73">
        <v>16.125885129819039</v>
      </c>
      <c r="M24" s="40">
        <f t="shared" si="26"/>
        <v>-5</v>
      </c>
      <c r="N24" s="45">
        <f t="shared" si="28"/>
        <v>10</v>
      </c>
      <c r="O24" s="45">
        <v>134</v>
      </c>
      <c r="P24" s="45">
        <v>3</v>
      </c>
      <c r="Q24" s="45">
        <v>7</v>
      </c>
      <c r="R24" s="45">
        <f t="shared" si="27"/>
        <v>15</v>
      </c>
      <c r="S24" s="45">
        <v>153</v>
      </c>
      <c r="T24" s="45">
        <v>9</v>
      </c>
      <c r="U24" s="45">
        <v>6</v>
      </c>
      <c r="V24" s="51">
        <v>-11.518489378442172</v>
      </c>
    </row>
    <row r="25" spans="1:22" ht="15" customHeight="1" x14ac:dyDescent="0.15">
      <c r="A25" s="5" t="s">
        <v>13</v>
      </c>
      <c r="B25" s="40">
        <f t="shared" si="23"/>
        <v>-8</v>
      </c>
      <c r="C25" s="40">
        <v>-12</v>
      </c>
      <c r="D25" s="40">
        <f t="shared" si="24"/>
        <v>-48</v>
      </c>
      <c r="E25" s="40">
        <f t="shared" si="25"/>
        <v>-4</v>
      </c>
      <c r="F25" s="40">
        <v>0</v>
      </c>
      <c r="G25" s="40">
        <v>4</v>
      </c>
      <c r="H25" s="40">
        <v>4</v>
      </c>
      <c r="I25" s="40">
        <v>32</v>
      </c>
      <c r="J25" s="61">
        <f t="shared" si="3"/>
        <v>-34.93033021569002</v>
      </c>
      <c r="K25" s="61">
        <v>0</v>
      </c>
      <c r="L25" s="61">
        <v>34.93033021569002</v>
      </c>
      <c r="M25" s="40">
        <f t="shared" si="26"/>
        <v>-4</v>
      </c>
      <c r="N25" s="40">
        <f t="shared" si="28"/>
        <v>1</v>
      </c>
      <c r="O25" s="40">
        <v>33</v>
      </c>
      <c r="P25" s="40">
        <v>1</v>
      </c>
      <c r="Q25" s="40">
        <v>0</v>
      </c>
      <c r="R25" s="40">
        <f t="shared" si="27"/>
        <v>5</v>
      </c>
      <c r="S25" s="41">
        <v>53</v>
      </c>
      <c r="T25" s="41">
        <v>3</v>
      </c>
      <c r="U25" s="41">
        <v>2</v>
      </c>
      <c r="V25" s="52">
        <v>-34.930330215690013</v>
      </c>
    </row>
    <row r="26" spans="1:22" ht="15" customHeight="1" x14ac:dyDescent="0.15">
      <c r="A26" s="3" t="s">
        <v>12</v>
      </c>
      <c r="B26" s="42">
        <f t="shared" si="23"/>
        <v>-10</v>
      </c>
      <c r="C26" s="42">
        <v>1</v>
      </c>
      <c r="D26" s="42">
        <f t="shared" si="24"/>
        <v>-60</v>
      </c>
      <c r="E26" s="42">
        <f t="shared" si="25"/>
        <v>-3</v>
      </c>
      <c r="F26" s="42">
        <v>1</v>
      </c>
      <c r="G26" s="42">
        <v>16</v>
      </c>
      <c r="H26" s="42">
        <v>4</v>
      </c>
      <c r="I26" s="42">
        <v>58</v>
      </c>
      <c r="J26" s="62">
        <f t="shared" si="3"/>
        <v>-11.87373611756945</v>
      </c>
      <c r="K26" s="62">
        <v>3.957912039189817</v>
      </c>
      <c r="L26" s="62">
        <v>15.831648156759268</v>
      </c>
      <c r="M26" s="42">
        <f t="shared" si="26"/>
        <v>-7</v>
      </c>
      <c r="N26" s="42">
        <f t="shared" si="28"/>
        <v>4</v>
      </c>
      <c r="O26" s="42">
        <v>79</v>
      </c>
      <c r="P26" s="42">
        <v>1</v>
      </c>
      <c r="Q26" s="42">
        <v>3</v>
      </c>
      <c r="R26" s="42">
        <f t="shared" si="27"/>
        <v>11</v>
      </c>
      <c r="S26" s="42">
        <v>97</v>
      </c>
      <c r="T26" s="42">
        <v>4</v>
      </c>
      <c r="U26" s="42">
        <v>7</v>
      </c>
      <c r="V26" s="49">
        <v>-27.705384274328726</v>
      </c>
    </row>
    <row r="27" spans="1:22" ht="15" customHeight="1" x14ac:dyDescent="0.15">
      <c r="A27" s="1" t="s">
        <v>11</v>
      </c>
      <c r="B27" s="43">
        <f t="shared" si="23"/>
        <v>-13</v>
      </c>
      <c r="C27" s="43">
        <v>-18</v>
      </c>
      <c r="D27" s="43">
        <f t="shared" si="24"/>
        <v>-146</v>
      </c>
      <c r="E27" s="43">
        <f t="shared" si="25"/>
        <v>-8</v>
      </c>
      <c r="F27" s="43">
        <v>5</v>
      </c>
      <c r="G27" s="43">
        <v>45</v>
      </c>
      <c r="H27" s="43">
        <v>13</v>
      </c>
      <c r="I27" s="43">
        <v>128</v>
      </c>
      <c r="J27" s="63">
        <f t="shared" si="3"/>
        <v>-12.601949686888036</v>
      </c>
      <c r="K27" s="63">
        <v>7.8762185543050212</v>
      </c>
      <c r="L27" s="63">
        <v>20.478168241193057</v>
      </c>
      <c r="M27" s="43">
        <f t="shared" si="26"/>
        <v>-5</v>
      </c>
      <c r="N27" s="43">
        <f t="shared" si="28"/>
        <v>13</v>
      </c>
      <c r="O27" s="47">
        <v>179</v>
      </c>
      <c r="P27" s="47">
        <v>6</v>
      </c>
      <c r="Q27" s="47">
        <v>7</v>
      </c>
      <c r="R27" s="47">
        <f t="shared" si="27"/>
        <v>18</v>
      </c>
      <c r="S27" s="47">
        <v>242</v>
      </c>
      <c r="T27" s="47">
        <v>5</v>
      </c>
      <c r="U27" s="47">
        <v>13</v>
      </c>
      <c r="V27" s="54">
        <v>-7.8762185543050194</v>
      </c>
    </row>
    <row r="28" spans="1:22" ht="15" customHeight="1" x14ac:dyDescent="0.15">
      <c r="A28" s="5" t="s">
        <v>10</v>
      </c>
      <c r="B28" s="40">
        <f t="shared" si="23"/>
        <v>1</v>
      </c>
      <c r="C28" s="40">
        <v>16</v>
      </c>
      <c r="D28" s="40">
        <f t="shared" si="24"/>
        <v>-42</v>
      </c>
      <c r="E28" s="40">
        <f t="shared" si="25"/>
        <v>-1</v>
      </c>
      <c r="F28" s="40">
        <v>1</v>
      </c>
      <c r="G28" s="40">
        <v>16</v>
      </c>
      <c r="H28" s="40">
        <v>2</v>
      </c>
      <c r="I28" s="40">
        <v>44</v>
      </c>
      <c r="J28" s="61">
        <f t="shared" si="3"/>
        <v>-4.1484369686940354</v>
      </c>
      <c r="K28" s="61">
        <v>4.1484369686940354</v>
      </c>
      <c r="L28" s="61">
        <v>8.2968739373880709</v>
      </c>
      <c r="M28" s="40">
        <f t="shared" si="26"/>
        <v>2</v>
      </c>
      <c r="N28" s="40">
        <f t="shared" si="28"/>
        <v>4</v>
      </c>
      <c r="O28" s="40">
        <v>67</v>
      </c>
      <c r="P28" s="40">
        <v>1</v>
      </c>
      <c r="Q28" s="40">
        <v>3</v>
      </c>
      <c r="R28" s="40">
        <f t="shared" si="27"/>
        <v>2</v>
      </c>
      <c r="S28" s="40">
        <v>81</v>
      </c>
      <c r="T28" s="40">
        <v>0</v>
      </c>
      <c r="U28" s="40">
        <v>2</v>
      </c>
      <c r="V28" s="48">
        <v>8.2968739373880709</v>
      </c>
    </row>
    <row r="29" spans="1:22" ht="15" customHeight="1" x14ac:dyDescent="0.15">
      <c r="A29" s="3" t="s">
        <v>9</v>
      </c>
      <c r="B29" s="42">
        <f t="shared" si="23"/>
        <v>1</v>
      </c>
      <c r="C29" s="42">
        <v>11</v>
      </c>
      <c r="D29" s="42">
        <f t="shared" si="24"/>
        <v>-63</v>
      </c>
      <c r="E29" s="42">
        <f>F29-H29</f>
        <v>-5</v>
      </c>
      <c r="F29" s="42">
        <v>6</v>
      </c>
      <c r="G29" s="42">
        <v>62</v>
      </c>
      <c r="H29" s="42">
        <v>11</v>
      </c>
      <c r="I29" s="42">
        <v>120</v>
      </c>
      <c r="J29" s="62">
        <f t="shared" si="3"/>
        <v>-7.7571955406722903</v>
      </c>
      <c r="K29" s="62">
        <v>9.3086346488067502</v>
      </c>
      <c r="L29" s="62">
        <v>17.065830189479041</v>
      </c>
      <c r="M29" s="42">
        <f t="shared" si="26"/>
        <v>6</v>
      </c>
      <c r="N29" s="42">
        <f t="shared" si="28"/>
        <v>22</v>
      </c>
      <c r="O29" s="42">
        <v>246</v>
      </c>
      <c r="P29" s="42">
        <v>8</v>
      </c>
      <c r="Q29" s="42">
        <v>14</v>
      </c>
      <c r="R29" s="42">
        <f t="shared" si="27"/>
        <v>16</v>
      </c>
      <c r="S29" s="42">
        <v>251</v>
      </c>
      <c r="T29" s="42">
        <v>10</v>
      </c>
      <c r="U29" s="42">
        <v>6</v>
      </c>
      <c r="V29" s="49">
        <v>9.308634648806752</v>
      </c>
    </row>
    <row r="30" spans="1:22" ht="15" customHeight="1" x14ac:dyDescent="0.15">
      <c r="A30" s="3" t="s">
        <v>8</v>
      </c>
      <c r="B30" s="42">
        <f t="shared" si="23"/>
        <v>-6</v>
      </c>
      <c r="C30" s="42">
        <v>10</v>
      </c>
      <c r="D30" s="42">
        <f t="shared" si="24"/>
        <v>-95</v>
      </c>
      <c r="E30" s="42">
        <f t="shared" si="25"/>
        <v>0</v>
      </c>
      <c r="F30" s="42">
        <v>5</v>
      </c>
      <c r="G30" s="42">
        <v>52</v>
      </c>
      <c r="H30" s="42">
        <v>5</v>
      </c>
      <c r="I30" s="42">
        <v>116</v>
      </c>
      <c r="J30" s="62">
        <f t="shared" si="3"/>
        <v>0</v>
      </c>
      <c r="K30" s="62">
        <v>7.7429509528483909</v>
      </c>
      <c r="L30" s="62">
        <v>7.7429509528483909</v>
      </c>
      <c r="M30" s="42">
        <f t="shared" si="26"/>
        <v>-6</v>
      </c>
      <c r="N30" s="42">
        <f t="shared" si="28"/>
        <v>10</v>
      </c>
      <c r="O30" s="42">
        <v>172</v>
      </c>
      <c r="P30" s="42">
        <v>4</v>
      </c>
      <c r="Q30" s="42">
        <v>6</v>
      </c>
      <c r="R30" s="42">
        <f t="shared" si="27"/>
        <v>16</v>
      </c>
      <c r="S30" s="42">
        <v>203</v>
      </c>
      <c r="T30" s="42">
        <v>9</v>
      </c>
      <c r="U30" s="42">
        <v>7</v>
      </c>
      <c r="V30" s="49">
        <v>-9.291541143418069</v>
      </c>
    </row>
    <row r="31" spans="1:22" ht="15" customHeight="1" x14ac:dyDescent="0.15">
      <c r="A31" s="1" t="s">
        <v>7</v>
      </c>
      <c r="B31" s="43">
        <f t="shared" si="23"/>
        <v>-19</v>
      </c>
      <c r="C31" s="43">
        <v>-7</v>
      </c>
      <c r="D31" s="43">
        <f t="shared" si="24"/>
        <v>-98</v>
      </c>
      <c r="E31" s="43">
        <f t="shared" si="25"/>
        <v>-6</v>
      </c>
      <c r="F31" s="43">
        <v>2</v>
      </c>
      <c r="G31" s="43">
        <v>61</v>
      </c>
      <c r="H31" s="43">
        <v>8</v>
      </c>
      <c r="I31" s="43">
        <v>105</v>
      </c>
      <c r="J31" s="63">
        <f t="shared" si="3"/>
        <v>-10.516435522182206</v>
      </c>
      <c r="K31" s="63">
        <v>3.5054785073940691</v>
      </c>
      <c r="L31" s="63">
        <v>14.021914029576276</v>
      </c>
      <c r="M31" s="43">
        <f t="shared" si="26"/>
        <v>-13</v>
      </c>
      <c r="N31" s="43">
        <f t="shared" si="28"/>
        <v>11</v>
      </c>
      <c r="O31" s="43">
        <v>182</v>
      </c>
      <c r="P31" s="43">
        <v>2</v>
      </c>
      <c r="Q31" s="43">
        <v>9</v>
      </c>
      <c r="R31" s="43">
        <f t="shared" si="27"/>
        <v>24</v>
      </c>
      <c r="S31" s="43">
        <v>236</v>
      </c>
      <c r="T31" s="43">
        <v>7</v>
      </c>
      <c r="U31" s="43">
        <v>17</v>
      </c>
      <c r="V31" s="53">
        <v>-22.785610298061453</v>
      </c>
    </row>
    <row r="32" spans="1:22" ht="15" customHeight="1" x14ac:dyDescent="0.15">
      <c r="A32" s="5" t="s">
        <v>6</v>
      </c>
      <c r="B32" s="40">
        <f t="shared" si="23"/>
        <v>5</v>
      </c>
      <c r="C32" s="40">
        <v>4</v>
      </c>
      <c r="D32" s="40">
        <f t="shared" si="24"/>
        <v>-2</v>
      </c>
      <c r="E32" s="40">
        <f t="shared" si="25"/>
        <v>0</v>
      </c>
      <c r="F32" s="40">
        <v>0</v>
      </c>
      <c r="G32" s="40">
        <v>13</v>
      </c>
      <c r="H32" s="40">
        <v>0</v>
      </c>
      <c r="I32" s="40">
        <v>21</v>
      </c>
      <c r="J32" s="61">
        <f t="shared" si="3"/>
        <v>0</v>
      </c>
      <c r="K32" s="61">
        <v>0</v>
      </c>
      <c r="L32" s="61">
        <v>0</v>
      </c>
      <c r="M32" s="40">
        <f t="shared" si="26"/>
        <v>5</v>
      </c>
      <c r="N32" s="40">
        <f t="shared" si="28"/>
        <v>5</v>
      </c>
      <c r="O32" s="41">
        <v>77</v>
      </c>
      <c r="P32" s="41">
        <v>2</v>
      </c>
      <c r="Q32" s="41">
        <v>3</v>
      </c>
      <c r="R32" s="41">
        <f t="shared" si="27"/>
        <v>0</v>
      </c>
      <c r="S32" s="41">
        <v>71</v>
      </c>
      <c r="T32" s="41">
        <v>0</v>
      </c>
      <c r="U32" s="41">
        <v>0</v>
      </c>
      <c r="V32" s="52">
        <v>36.462172986112492</v>
      </c>
    </row>
    <row r="33" spans="1:22" ht="15" customHeight="1" x14ac:dyDescent="0.15">
      <c r="A33" s="3" t="s">
        <v>5</v>
      </c>
      <c r="B33" s="42">
        <f t="shared" si="23"/>
        <v>-27</v>
      </c>
      <c r="C33" s="42">
        <v>-23</v>
      </c>
      <c r="D33" s="42">
        <f t="shared" si="24"/>
        <v>-105</v>
      </c>
      <c r="E33" s="42">
        <f t="shared" si="25"/>
        <v>-10</v>
      </c>
      <c r="F33" s="42">
        <v>1</v>
      </c>
      <c r="G33" s="42">
        <v>53</v>
      </c>
      <c r="H33" s="42">
        <v>11</v>
      </c>
      <c r="I33" s="42">
        <v>144</v>
      </c>
      <c r="J33" s="62">
        <f t="shared" si="3"/>
        <v>-15.943891442138051</v>
      </c>
      <c r="K33" s="62">
        <v>1.594389144213805</v>
      </c>
      <c r="L33" s="62">
        <v>17.538280586351856</v>
      </c>
      <c r="M33" s="42">
        <f t="shared" si="26"/>
        <v>-17</v>
      </c>
      <c r="N33" s="42">
        <f t="shared" si="28"/>
        <v>5</v>
      </c>
      <c r="O33" s="42">
        <v>212</v>
      </c>
      <c r="P33" s="42">
        <v>2</v>
      </c>
      <c r="Q33" s="42">
        <v>3</v>
      </c>
      <c r="R33" s="42">
        <f t="shared" si="27"/>
        <v>22</v>
      </c>
      <c r="S33" s="42">
        <v>226</v>
      </c>
      <c r="T33" s="42">
        <v>9</v>
      </c>
      <c r="U33" s="42">
        <v>13</v>
      </c>
      <c r="V33" s="49">
        <v>-27.104615451634686</v>
      </c>
    </row>
    <row r="34" spans="1:22" ht="15" customHeight="1" x14ac:dyDescent="0.15">
      <c r="A34" s="3" t="s">
        <v>4</v>
      </c>
      <c r="B34" s="42">
        <f t="shared" si="23"/>
        <v>-7</v>
      </c>
      <c r="C34" s="42">
        <v>0</v>
      </c>
      <c r="D34" s="42">
        <f t="shared" si="24"/>
        <v>-63</v>
      </c>
      <c r="E34" s="42">
        <f t="shared" si="25"/>
        <v>-2</v>
      </c>
      <c r="F34" s="42">
        <v>3</v>
      </c>
      <c r="G34" s="42">
        <v>34</v>
      </c>
      <c r="H34" s="42">
        <v>5</v>
      </c>
      <c r="I34" s="42">
        <v>63</v>
      </c>
      <c r="J34" s="62">
        <f t="shared" si="3"/>
        <v>-4.8081659999605888</v>
      </c>
      <c r="K34" s="62">
        <v>7.2122489999408836</v>
      </c>
      <c r="L34" s="62">
        <v>12.020414999901472</v>
      </c>
      <c r="M34" s="42">
        <f t="shared" si="26"/>
        <v>-5</v>
      </c>
      <c r="N34" s="42">
        <f t="shared" si="28"/>
        <v>5</v>
      </c>
      <c r="O34" s="42">
        <v>116</v>
      </c>
      <c r="P34" s="42">
        <v>3</v>
      </c>
      <c r="Q34" s="42">
        <v>2</v>
      </c>
      <c r="R34" s="42">
        <f t="shared" si="27"/>
        <v>10</v>
      </c>
      <c r="S34" s="42">
        <v>150</v>
      </c>
      <c r="T34" s="42">
        <v>3</v>
      </c>
      <c r="U34" s="42">
        <v>7</v>
      </c>
      <c r="V34" s="49">
        <v>-12.020414999901472</v>
      </c>
    </row>
    <row r="35" spans="1:22" ht="15" customHeight="1" x14ac:dyDescent="0.15">
      <c r="A35" s="1" t="s">
        <v>3</v>
      </c>
      <c r="B35" s="43">
        <f t="shared" si="23"/>
        <v>2</v>
      </c>
      <c r="C35" s="43">
        <v>7</v>
      </c>
      <c r="D35" s="43">
        <f t="shared" si="24"/>
        <v>-53</v>
      </c>
      <c r="E35" s="43">
        <f t="shared" si="25"/>
        <v>5</v>
      </c>
      <c r="F35" s="43">
        <v>7</v>
      </c>
      <c r="G35" s="43">
        <v>34</v>
      </c>
      <c r="H35" s="43">
        <v>2</v>
      </c>
      <c r="I35" s="43">
        <v>76</v>
      </c>
      <c r="J35" s="63">
        <f t="shared" si="3"/>
        <v>11.877717920425781</v>
      </c>
      <c r="K35" s="63">
        <v>16.628805088596092</v>
      </c>
      <c r="L35" s="63">
        <v>4.7510871681703124</v>
      </c>
      <c r="M35" s="43">
        <f>N35-R35</f>
        <v>-3</v>
      </c>
      <c r="N35" s="43">
        <f t="shared" si="28"/>
        <v>10</v>
      </c>
      <c r="O35" s="47">
        <v>153</v>
      </c>
      <c r="P35" s="47">
        <v>3</v>
      </c>
      <c r="Q35" s="47">
        <v>7</v>
      </c>
      <c r="R35" s="47">
        <f t="shared" si="27"/>
        <v>13</v>
      </c>
      <c r="S35" s="47">
        <v>164</v>
      </c>
      <c r="T35" s="47">
        <v>8</v>
      </c>
      <c r="U35" s="47">
        <v>5</v>
      </c>
      <c r="V35" s="54">
        <v>-7.126630752255469</v>
      </c>
    </row>
    <row r="36" spans="1:22" ht="15" customHeight="1" x14ac:dyDescent="0.15">
      <c r="A36" s="5" t="s">
        <v>2</v>
      </c>
      <c r="B36" s="40">
        <f t="shared" si="23"/>
        <v>-2</v>
      </c>
      <c r="C36" s="40">
        <v>3</v>
      </c>
      <c r="D36" s="40">
        <f t="shared" si="24"/>
        <v>-53</v>
      </c>
      <c r="E36" s="40">
        <f t="shared" si="25"/>
        <v>-3</v>
      </c>
      <c r="F36" s="40">
        <v>1</v>
      </c>
      <c r="G36" s="40">
        <v>8</v>
      </c>
      <c r="H36" s="40">
        <v>4</v>
      </c>
      <c r="I36" s="40">
        <v>57</v>
      </c>
      <c r="J36" s="61">
        <f t="shared" si="3"/>
        <v>-18.332999398918052</v>
      </c>
      <c r="K36" s="61">
        <v>6.1109997996393508</v>
      </c>
      <c r="L36" s="61">
        <v>24.443999198557403</v>
      </c>
      <c r="M36" s="40">
        <f t="shared" si="26"/>
        <v>1</v>
      </c>
      <c r="N36" s="40">
        <f t="shared" si="28"/>
        <v>5</v>
      </c>
      <c r="O36" s="40">
        <v>55</v>
      </c>
      <c r="P36" s="40">
        <v>4</v>
      </c>
      <c r="Q36" s="40">
        <v>1</v>
      </c>
      <c r="R36" s="40">
        <f t="shared" si="27"/>
        <v>4</v>
      </c>
      <c r="S36" s="40">
        <v>59</v>
      </c>
      <c r="T36" s="40">
        <v>1</v>
      </c>
      <c r="U36" s="40">
        <v>3</v>
      </c>
      <c r="V36" s="48">
        <v>6.1109997996393517</v>
      </c>
    </row>
    <row r="37" spans="1:22" ht="15" customHeight="1" x14ac:dyDescent="0.15">
      <c r="A37" s="3" t="s">
        <v>1</v>
      </c>
      <c r="B37" s="42">
        <f t="shared" si="23"/>
        <v>-2</v>
      </c>
      <c r="C37" s="42">
        <v>-2</v>
      </c>
      <c r="D37" s="42">
        <f t="shared" si="24"/>
        <v>-45</v>
      </c>
      <c r="E37" s="42">
        <f t="shared" si="25"/>
        <v>-3</v>
      </c>
      <c r="F37" s="42">
        <v>0</v>
      </c>
      <c r="G37" s="42">
        <v>1</v>
      </c>
      <c r="H37" s="42">
        <v>3</v>
      </c>
      <c r="I37" s="42">
        <v>38</v>
      </c>
      <c r="J37" s="62">
        <f t="shared" si="3"/>
        <v>-27.414361330270648</v>
      </c>
      <c r="K37" s="62">
        <v>0</v>
      </c>
      <c r="L37" s="62">
        <v>27.414361330270648</v>
      </c>
      <c r="M37" s="42">
        <f t="shared" si="26"/>
        <v>1</v>
      </c>
      <c r="N37" s="42">
        <f t="shared" si="28"/>
        <v>3</v>
      </c>
      <c r="O37" s="42">
        <v>49</v>
      </c>
      <c r="P37" s="42">
        <v>0</v>
      </c>
      <c r="Q37" s="42">
        <v>3</v>
      </c>
      <c r="R37" s="42">
        <f t="shared" si="27"/>
        <v>2</v>
      </c>
      <c r="S37" s="42">
        <v>57</v>
      </c>
      <c r="T37" s="42">
        <v>1</v>
      </c>
      <c r="U37" s="42">
        <v>1</v>
      </c>
      <c r="V37" s="49">
        <v>9.1381204434235492</v>
      </c>
    </row>
    <row r="38" spans="1:22" ht="15" customHeight="1" x14ac:dyDescent="0.15">
      <c r="A38" s="1" t="s">
        <v>0</v>
      </c>
      <c r="B38" s="43">
        <f t="shared" si="23"/>
        <v>0</v>
      </c>
      <c r="C38" s="43">
        <v>2</v>
      </c>
      <c r="D38" s="43">
        <f t="shared" si="24"/>
        <v>-41</v>
      </c>
      <c r="E38" s="43">
        <f t="shared" si="25"/>
        <v>-1</v>
      </c>
      <c r="F38" s="43">
        <v>1</v>
      </c>
      <c r="G38" s="43">
        <v>5</v>
      </c>
      <c r="H38" s="43">
        <v>2</v>
      </c>
      <c r="I38" s="43">
        <v>25</v>
      </c>
      <c r="J38" s="63">
        <f t="shared" si="3"/>
        <v>-9.6536807955054993</v>
      </c>
      <c r="K38" s="63">
        <v>9.6536807955054993</v>
      </c>
      <c r="L38" s="63">
        <v>19.307361591010999</v>
      </c>
      <c r="M38" s="43">
        <f t="shared" si="26"/>
        <v>1</v>
      </c>
      <c r="N38" s="43">
        <f t="shared" si="28"/>
        <v>6</v>
      </c>
      <c r="O38" s="43">
        <v>33</v>
      </c>
      <c r="P38" s="43">
        <v>2</v>
      </c>
      <c r="Q38" s="43">
        <v>4</v>
      </c>
      <c r="R38" s="43">
        <f t="shared" si="27"/>
        <v>5</v>
      </c>
      <c r="S38" s="43">
        <v>54</v>
      </c>
      <c r="T38" s="43">
        <v>0</v>
      </c>
      <c r="U38" s="43">
        <v>5</v>
      </c>
      <c r="V38" s="53">
        <v>9.6536807955055011</v>
      </c>
    </row>
    <row r="39" spans="1:22" x14ac:dyDescent="0.15">
      <c r="A39" s="60" t="s">
        <v>59</v>
      </c>
    </row>
    <row r="40" spans="1:22" x14ac:dyDescent="0.15">
      <c r="A40" s="60" t="s">
        <v>60</v>
      </c>
    </row>
    <row r="41" spans="1:22" x14ac:dyDescent="0.15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>
      <selection activeCell="A3" sqref="A3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62</v>
      </c>
      <c r="C2" s="16"/>
      <c r="D2" s="16"/>
    </row>
    <row r="3" spans="1:22" x14ac:dyDescent="0.15">
      <c r="C3" s="16"/>
      <c r="D3" s="16"/>
    </row>
    <row r="4" spans="1:22" x14ac:dyDescent="0.15">
      <c r="A4" t="s">
        <v>51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I9" si="0">B10+B11</f>
        <v>-150</v>
      </c>
      <c r="C9" s="34">
        <f t="shared" si="0"/>
        <v>-89</v>
      </c>
      <c r="D9" s="34">
        <f t="shared" si="0"/>
        <v>-2286</v>
      </c>
      <c r="E9" s="34">
        <f t="shared" si="0"/>
        <v>-116</v>
      </c>
      <c r="F9" s="34">
        <f t="shared" si="0"/>
        <v>160</v>
      </c>
      <c r="G9" s="34">
        <f t="shared" si="0"/>
        <v>1885</v>
      </c>
      <c r="H9" s="34">
        <f t="shared" si="0"/>
        <v>276</v>
      </c>
      <c r="I9" s="34">
        <f t="shared" si="0"/>
        <v>3768</v>
      </c>
      <c r="J9" s="51">
        <f>K9-L9</f>
        <v>-4.7555414670536269</v>
      </c>
      <c r="K9" s="51">
        <v>6.559367540763624</v>
      </c>
      <c r="L9" s="51">
        <v>11.314909007817251</v>
      </c>
      <c r="M9" s="34">
        <f t="shared" ref="M9:U9" si="1">M10+M11</f>
        <v>-34</v>
      </c>
      <c r="N9" s="34">
        <f t="shared" si="1"/>
        <v>420</v>
      </c>
      <c r="O9" s="34">
        <f t="shared" si="1"/>
        <v>7356</v>
      </c>
      <c r="P9" s="34">
        <f t="shared" si="1"/>
        <v>227</v>
      </c>
      <c r="Q9" s="34">
        <f t="shared" si="1"/>
        <v>193</v>
      </c>
      <c r="R9" s="34">
        <f>R10+R11</f>
        <v>454</v>
      </c>
      <c r="S9" s="34">
        <f t="shared" si="1"/>
        <v>7759</v>
      </c>
      <c r="T9" s="34">
        <f t="shared" si="1"/>
        <v>261</v>
      </c>
      <c r="U9" s="34">
        <f t="shared" si="1"/>
        <v>193</v>
      </c>
      <c r="V9" s="51">
        <v>-1.3938656024122729</v>
      </c>
    </row>
    <row r="10" spans="1:22" ht="15" customHeight="1" x14ac:dyDescent="0.15">
      <c r="A10" s="6" t="s">
        <v>28</v>
      </c>
      <c r="B10" s="35">
        <f t="shared" ref="B10:I10" si="2">B20+B21+B22+B23</f>
        <v>-89</v>
      </c>
      <c r="C10" s="35">
        <f t="shared" si="2"/>
        <v>-114</v>
      </c>
      <c r="D10" s="35">
        <f t="shared" si="2"/>
        <v>-1144</v>
      </c>
      <c r="E10" s="35">
        <f t="shared" si="2"/>
        <v>-66</v>
      </c>
      <c r="F10" s="35">
        <f t="shared" si="2"/>
        <v>124</v>
      </c>
      <c r="G10" s="35">
        <f t="shared" si="2"/>
        <v>1499</v>
      </c>
      <c r="H10" s="35">
        <f t="shared" si="2"/>
        <v>190</v>
      </c>
      <c r="I10" s="35">
        <f t="shared" si="2"/>
        <v>2571</v>
      </c>
      <c r="J10" s="48">
        <f t="shared" ref="J10:J38" si="3">K10-L10</f>
        <v>-3.6158802346699677</v>
      </c>
      <c r="K10" s="48">
        <v>6.7934719560466075</v>
      </c>
      <c r="L10" s="48">
        <v>10.409352190716575</v>
      </c>
      <c r="M10" s="35">
        <f t="shared" ref="M10:U10" si="4">M20+M21+M22+M23</f>
        <v>-23</v>
      </c>
      <c r="N10" s="35">
        <f t="shared" si="4"/>
        <v>296</v>
      </c>
      <c r="O10" s="35">
        <f t="shared" si="4"/>
        <v>5529</v>
      </c>
      <c r="P10" s="35">
        <f t="shared" si="4"/>
        <v>183</v>
      </c>
      <c r="Q10" s="35">
        <f t="shared" si="4"/>
        <v>113</v>
      </c>
      <c r="R10" s="35">
        <f t="shared" si="4"/>
        <v>319</v>
      </c>
      <c r="S10" s="35">
        <f t="shared" si="4"/>
        <v>5601</v>
      </c>
      <c r="T10" s="35">
        <f t="shared" si="4"/>
        <v>213</v>
      </c>
      <c r="U10" s="35">
        <f t="shared" si="4"/>
        <v>106</v>
      </c>
      <c r="V10" s="48">
        <v>-1.2600794757183245</v>
      </c>
    </row>
    <row r="11" spans="1:22" ht="15" customHeight="1" x14ac:dyDescent="0.15">
      <c r="A11" s="2" t="s">
        <v>27</v>
      </c>
      <c r="B11" s="36">
        <f t="shared" ref="B11:I11" si="5">B12+B13+B14+B15+B16</f>
        <v>-61</v>
      </c>
      <c r="C11" s="36">
        <f t="shared" si="5"/>
        <v>25</v>
      </c>
      <c r="D11" s="36">
        <f t="shared" si="5"/>
        <v>-1142</v>
      </c>
      <c r="E11" s="36">
        <f t="shared" si="5"/>
        <v>-50</v>
      </c>
      <c r="F11" s="36">
        <f t="shared" si="5"/>
        <v>36</v>
      </c>
      <c r="G11" s="36">
        <f t="shared" si="5"/>
        <v>386</v>
      </c>
      <c r="H11" s="36">
        <f t="shared" si="5"/>
        <v>86</v>
      </c>
      <c r="I11" s="36">
        <f t="shared" si="5"/>
        <v>1197</v>
      </c>
      <c r="J11" s="53">
        <f t="shared" si="3"/>
        <v>-8.1436160058100029</v>
      </c>
      <c r="K11" s="53">
        <v>5.8634035241832025</v>
      </c>
      <c r="L11" s="53">
        <v>14.007019529993205</v>
      </c>
      <c r="M11" s="36">
        <f t="shared" ref="M11:U11" si="6">M12+M13+M14+M15+M16</f>
        <v>-11</v>
      </c>
      <c r="N11" s="36">
        <f t="shared" si="6"/>
        <v>124</v>
      </c>
      <c r="O11" s="36">
        <f t="shared" si="6"/>
        <v>1827</v>
      </c>
      <c r="P11" s="36">
        <f t="shared" si="6"/>
        <v>44</v>
      </c>
      <c r="Q11" s="36">
        <f t="shared" si="6"/>
        <v>80</v>
      </c>
      <c r="R11" s="36">
        <f t="shared" si="6"/>
        <v>135</v>
      </c>
      <c r="S11" s="36">
        <f t="shared" si="6"/>
        <v>2158</v>
      </c>
      <c r="T11" s="36">
        <f t="shared" si="6"/>
        <v>48</v>
      </c>
      <c r="U11" s="36">
        <f t="shared" si="6"/>
        <v>87</v>
      </c>
      <c r="V11" s="53">
        <v>-1.7915955212782002</v>
      </c>
    </row>
    <row r="12" spans="1:22" ht="15" customHeight="1" x14ac:dyDescent="0.15">
      <c r="A12" s="6" t="s">
        <v>26</v>
      </c>
      <c r="B12" s="35">
        <f t="shared" ref="B12:I12" si="7">B24</f>
        <v>-2</v>
      </c>
      <c r="C12" s="35">
        <f t="shared" si="7"/>
        <v>12</v>
      </c>
      <c r="D12" s="35">
        <f t="shared" si="7"/>
        <v>-110</v>
      </c>
      <c r="E12" s="35">
        <f t="shared" si="7"/>
        <v>-2</v>
      </c>
      <c r="F12" s="35">
        <f t="shared" si="7"/>
        <v>3</v>
      </c>
      <c r="G12" s="35">
        <f t="shared" si="7"/>
        <v>23</v>
      </c>
      <c r="H12" s="35">
        <f t="shared" si="7"/>
        <v>5</v>
      </c>
      <c r="I12" s="35">
        <f t="shared" si="7"/>
        <v>105</v>
      </c>
      <c r="J12" s="48">
        <f t="shared" si="3"/>
        <v>-4.1963574241703299</v>
      </c>
      <c r="K12" s="48">
        <v>6.2945361362554966</v>
      </c>
      <c r="L12" s="48">
        <v>10.490893560425826</v>
      </c>
      <c r="M12" s="35">
        <f t="shared" ref="M12:U12" si="8">M24</f>
        <v>0</v>
      </c>
      <c r="N12" s="35">
        <f t="shared" si="8"/>
        <v>10</v>
      </c>
      <c r="O12" s="35">
        <f t="shared" si="8"/>
        <v>142</v>
      </c>
      <c r="P12" s="35">
        <f t="shared" si="8"/>
        <v>1</v>
      </c>
      <c r="Q12" s="35">
        <f t="shared" si="8"/>
        <v>9</v>
      </c>
      <c r="R12" s="35">
        <f t="shared" si="8"/>
        <v>10</v>
      </c>
      <c r="S12" s="35">
        <f t="shared" si="8"/>
        <v>170</v>
      </c>
      <c r="T12" s="35">
        <f t="shared" si="8"/>
        <v>5</v>
      </c>
      <c r="U12" s="35">
        <f t="shared" si="8"/>
        <v>5</v>
      </c>
      <c r="V12" s="48">
        <v>0</v>
      </c>
    </row>
    <row r="13" spans="1:22" ht="15" customHeight="1" x14ac:dyDescent="0.15">
      <c r="A13" s="4" t="s">
        <v>25</v>
      </c>
      <c r="B13" s="37">
        <f t="shared" ref="B13:I13" si="9">B25+B26+B27</f>
        <v>-21</v>
      </c>
      <c r="C13" s="37">
        <f t="shared" si="9"/>
        <v>-11</v>
      </c>
      <c r="D13" s="37">
        <f t="shared" si="9"/>
        <v>-225</v>
      </c>
      <c r="E13" s="37">
        <f t="shared" si="9"/>
        <v>-18</v>
      </c>
      <c r="F13" s="37">
        <f t="shared" si="9"/>
        <v>2</v>
      </c>
      <c r="G13" s="37">
        <f t="shared" si="9"/>
        <v>74</v>
      </c>
      <c r="H13" s="37">
        <f t="shared" si="9"/>
        <v>20</v>
      </c>
      <c r="I13" s="37">
        <f t="shared" si="9"/>
        <v>212</v>
      </c>
      <c r="J13" s="49">
        <f t="shared" si="3"/>
        <v>-16.075350153726024</v>
      </c>
      <c r="K13" s="49">
        <v>1.7861500170806697</v>
      </c>
      <c r="L13" s="49">
        <v>17.861500170806693</v>
      </c>
      <c r="M13" s="37">
        <f t="shared" ref="M13:U13" si="10">M25+M26+M27</f>
        <v>-3</v>
      </c>
      <c r="N13" s="37">
        <f t="shared" si="10"/>
        <v>22</v>
      </c>
      <c r="O13" s="37">
        <f t="shared" si="10"/>
        <v>314</v>
      </c>
      <c r="P13" s="37">
        <f t="shared" si="10"/>
        <v>8</v>
      </c>
      <c r="Q13" s="37">
        <f t="shared" si="10"/>
        <v>14</v>
      </c>
      <c r="R13" s="37">
        <f t="shared" si="10"/>
        <v>25</v>
      </c>
      <c r="S13" s="37">
        <f t="shared" si="10"/>
        <v>401</v>
      </c>
      <c r="T13" s="37">
        <f t="shared" si="10"/>
        <v>9</v>
      </c>
      <c r="U13" s="37">
        <f t="shared" si="10"/>
        <v>16</v>
      </c>
      <c r="V13" s="49">
        <v>-2.6792250256210011</v>
      </c>
    </row>
    <row r="14" spans="1:22" ht="15" customHeight="1" x14ac:dyDescent="0.15">
      <c r="A14" s="4" t="s">
        <v>24</v>
      </c>
      <c r="B14" s="37">
        <f t="shared" ref="B14:I14" si="11">B28+B29+B30+B31</f>
        <v>-22</v>
      </c>
      <c r="C14" s="37">
        <f t="shared" si="11"/>
        <v>12</v>
      </c>
      <c r="D14" s="37">
        <f t="shared" si="11"/>
        <v>-379</v>
      </c>
      <c r="E14" s="37">
        <f t="shared" si="11"/>
        <v>-14</v>
      </c>
      <c r="F14" s="37">
        <f t="shared" si="11"/>
        <v>16</v>
      </c>
      <c r="G14" s="37">
        <f t="shared" si="11"/>
        <v>159</v>
      </c>
      <c r="H14" s="37">
        <f t="shared" si="11"/>
        <v>30</v>
      </c>
      <c r="I14" s="37">
        <f t="shared" si="11"/>
        <v>434</v>
      </c>
      <c r="J14" s="49">
        <f t="shared" si="3"/>
        <v>-5.9974717917505496</v>
      </c>
      <c r="K14" s="49">
        <v>6.8542534762863427</v>
      </c>
      <c r="L14" s="49">
        <v>12.851725268036892</v>
      </c>
      <c r="M14" s="37">
        <f t="shared" ref="M14:U14" si="12">M28+M29+M30+M31</f>
        <v>-8</v>
      </c>
      <c r="N14" s="37">
        <f t="shared" si="12"/>
        <v>38</v>
      </c>
      <c r="O14" s="37">
        <f t="shared" si="12"/>
        <v>721</v>
      </c>
      <c r="P14" s="37">
        <f t="shared" si="12"/>
        <v>14</v>
      </c>
      <c r="Q14" s="37">
        <f t="shared" si="12"/>
        <v>24</v>
      </c>
      <c r="R14" s="37">
        <f t="shared" si="12"/>
        <v>46</v>
      </c>
      <c r="S14" s="37">
        <f t="shared" si="12"/>
        <v>825</v>
      </c>
      <c r="T14" s="37">
        <f t="shared" si="12"/>
        <v>17</v>
      </c>
      <c r="U14" s="37">
        <f t="shared" si="12"/>
        <v>29</v>
      </c>
      <c r="V14" s="49">
        <v>-3.4271267381431727</v>
      </c>
    </row>
    <row r="15" spans="1:22" ht="15" customHeight="1" x14ac:dyDescent="0.15">
      <c r="A15" s="4" t="s">
        <v>23</v>
      </c>
      <c r="B15" s="37">
        <f t="shared" ref="B15:I15" si="13">B32+B33+B34+B35</f>
        <v>-12</v>
      </c>
      <c r="C15" s="37">
        <f t="shared" si="13"/>
        <v>6</v>
      </c>
      <c r="D15" s="37">
        <f t="shared" si="13"/>
        <v>-305</v>
      </c>
      <c r="E15" s="37">
        <f t="shared" si="13"/>
        <v>-10</v>
      </c>
      <c r="F15" s="37">
        <f t="shared" si="13"/>
        <v>12</v>
      </c>
      <c r="G15" s="37">
        <f t="shared" si="13"/>
        <v>110</v>
      </c>
      <c r="H15" s="37">
        <f t="shared" si="13"/>
        <v>22</v>
      </c>
      <c r="I15" s="37">
        <f t="shared" si="13"/>
        <v>336</v>
      </c>
      <c r="J15" s="49">
        <f t="shared" si="3"/>
        <v>-5.6368830808800316</v>
      </c>
      <c r="K15" s="49">
        <v>6.7642596970560378</v>
      </c>
      <c r="L15" s="49">
        <v>12.401142777936069</v>
      </c>
      <c r="M15" s="37">
        <f t="shared" ref="M15:U15" si="14">M32+M33+M34+M35</f>
        <v>-2</v>
      </c>
      <c r="N15" s="37">
        <f t="shared" si="14"/>
        <v>43</v>
      </c>
      <c r="O15" s="37">
        <f t="shared" si="14"/>
        <v>532</v>
      </c>
      <c r="P15" s="37">
        <f t="shared" si="14"/>
        <v>18</v>
      </c>
      <c r="Q15" s="37">
        <f t="shared" si="14"/>
        <v>25</v>
      </c>
      <c r="R15" s="37">
        <f t="shared" si="14"/>
        <v>45</v>
      </c>
      <c r="S15" s="37">
        <f t="shared" si="14"/>
        <v>611</v>
      </c>
      <c r="T15" s="37">
        <f t="shared" si="14"/>
        <v>14</v>
      </c>
      <c r="U15" s="37">
        <f t="shared" si="14"/>
        <v>31</v>
      </c>
      <c r="V15" s="49">
        <v>-1.1273766161760044</v>
      </c>
    </row>
    <row r="16" spans="1:22" ht="15" customHeight="1" x14ac:dyDescent="0.15">
      <c r="A16" s="2" t="s">
        <v>22</v>
      </c>
      <c r="B16" s="36">
        <f t="shared" ref="B16:I16" si="15">B36+B37+B38</f>
        <v>-4</v>
      </c>
      <c r="C16" s="36">
        <f t="shared" si="15"/>
        <v>6</v>
      </c>
      <c r="D16" s="36">
        <f t="shared" si="15"/>
        <v>-123</v>
      </c>
      <c r="E16" s="36">
        <f t="shared" si="15"/>
        <v>-6</v>
      </c>
      <c r="F16" s="36">
        <f t="shared" si="15"/>
        <v>3</v>
      </c>
      <c r="G16" s="36">
        <f t="shared" si="15"/>
        <v>20</v>
      </c>
      <c r="H16" s="36">
        <f t="shared" si="15"/>
        <v>9</v>
      </c>
      <c r="I16" s="36">
        <f t="shared" si="15"/>
        <v>110</v>
      </c>
      <c r="J16" s="53">
        <f t="shared" si="3"/>
        <v>-13.789898710807741</v>
      </c>
      <c r="K16" s="53">
        <v>6.8949493554038694</v>
      </c>
      <c r="L16" s="53">
        <v>20.684848066211611</v>
      </c>
      <c r="M16" s="36">
        <f t="shared" ref="M16:U16" si="16">M36+M37+M38</f>
        <v>2</v>
      </c>
      <c r="N16" s="36">
        <f t="shared" si="16"/>
        <v>11</v>
      </c>
      <c r="O16" s="36">
        <f t="shared" si="16"/>
        <v>118</v>
      </c>
      <c r="P16" s="36">
        <f t="shared" si="16"/>
        <v>3</v>
      </c>
      <c r="Q16" s="36">
        <f t="shared" si="16"/>
        <v>8</v>
      </c>
      <c r="R16" s="36">
        <f t="shared" si="16"/>
        <v>9</v>
      </c>
      <c r="S16" s="36">
        <f t="shared" si="16"/>
        <v>151</v>
      </c>
      <c r="T16" s="36">
        <f t="shared" si="16"/>
        <v>3</v>
      </c>
      <c r="U16" s="36">
        <f t="shared" si="16"/>
        <v>6</v>
      </c>
      <c r="V16" s="53">
        <v>4.596632903602579</v>
      </c>
    </row>
    <row r="17" spans="1:22" ht="15" customHeight="1" x14ac:dyDescent="0.15">
      <c r="A17" s="6" t="s">
        <v>21</v>
      </c>
      <c r="B17" s="35">
        <f t="shared" ref="B17:I17" si="17">B12+B13+B20</f>
        <v>-89</v>
      </c>
      <c r="C17" s="35">
        <f t="shared" si="17"/>
        <v>-62</v>
      </c>
      <c r="D17" s="35">
        <f t="shared" si="17"/>
        <v>-1004</v>
      </c>
      <c r="E17" s="35">
        <f t="shared" si="17"/>
        <v>-38</v>
      </c>
      <c r="F17" s="35">
        <f t="shared" si="17"/>
        <v>58</v>
      </c>
      <c r="G17" s="35">
        <f t="shared" si="17"/>
        <v>735</v>
      </c>
      <c r="H17" s="35">
        <f t="shared" si="17"/>
        <v>96</v>
      </c>
      <c r="I17" s="35">
        <f t="shared" si="17"/>
        <v>1406</v>
      </c>
      <c r="J17" s="48">
        <f t="shared" si="3"/>
        <v>-3.891584071702745</v>
      </c>
      <c r="K17" s="48">
        <v>5.9397862147041884</v>
      </c>
      <c r="L17" s="48">
        <v>9.8313702864069334</v>
      </c>
      <c r="M17" s="35">
        <f t="shared" ref="M17:U17" si="18">M12+M13+M20</f>
        <v>-51</v>
      </c>
      <c r="N17" s="35">
        <f t="shared" si="18"/>
        <v>113</v>
      </c>
      <c r="O17" s="35">
        <f t="shared" si="18"/>
        <v>2456</v>
      </c>
      <c r="P17" s="35">
        <f t="shared" si="18"/>
        <v>63</v>
      </c>
      <c r="Q17" s="35">
        <f t="shared" si="18"/>
        <v>50</v>
      </c>
      <c r="R17" s="35">
        <f t="shared" si="18"/>
        <v>164</v>
      </c>
      <c r="S17" s="35">
        <f t="shared" si="18"/>
        <v>2789</v>
      </c>
      <c r="T17" s="35">
        <f t="shared" si="18"/>
        <v>105</v>
      </c>
      <c r="U17" s="35">
        <f t="shared" si="18"/>
        <v>59</v>
      </c>
      <c r="V17" s="48">
        <v>-5.2229154646536866</v>
      </c>
    </row>
    <row r="18" spans="1:22" ht="15" customHeight="1" x14ac:dyDescent="0.15">
      <c r="A18" s="4" t="s">
        <v>20</v>
      </c>
      <c r="B18" s="37">
        <f t="shared" ref="B18:I18" si="19">B14+B22</f>
        <v>-22</v>
      </c>
      <c r="C18" s="37">
        <f t="shared" si="19"/>
        <v>-2</v>
      </c>
      <c r="D18" s="37">
        <f t="shared" si="19"/>
        <v>-584</v>
      </c>
      <c r="E18" s="37">
        <f t="shared" si="19"/>
        <v>-21</v>
      </c>
      <c r="F18" s="37">
        <f t="shared" si="19"/>
        <v>29</v>
      </c>
      <c r="G18" s="37">
        <f t="shared" si="19"/>
        <v>327</v>
      </c>
      <c r="H18" s="37">
        <f t="shared" si="19"/>
        <v>50</v>
      </c>
      <c r="I18" s="37">
        <f t="shared" si="19"/>
        <v>772</v>
      </c>
      <c r="J18" s="49">
        <f t="shared" si="3"/>
        <v>-4.7521799373424498</v>
      </c>
      <c r="K18" s="49">
        <v>6.562534199187195</v>
      </c>
      <c r="L18" s="49">
        <v>11.314714136529645</v>
      </c>
      <c r="M18" s="37">
        <f t="shared" ref="M18:U18" si="20">M14+M22</f>
        <v>-1</v>
      </c>
      <c r="N18" s="37">
        <f t="shared" si="20"/>
        <v>78</v>
      </c>
      <c r="O18" s="37">
        <f t="shared" si="20"/>
        <v>1363</v>
      </c>
      <c r="P18" s="37">
        <f t="shared" si="20"/>
        <v>32</v>
      </c>
      <c r="Q18" s="37">
        <f t="shared" si="20"/>
        <v>46</v>
      </c>
      <c r="R18" s="37">
        <f t="shared" si="20"/>
        <v>79</v>
      </c>
      <c r="S18" s="37">
        <f t="shared" si="20"/>
        <v>1502</v>
      </c>
      <c r="T18" s="37">
        <f t="shared" si="20"/>
        <v>35</v>
      </c>
      <c r="U18" s="37">
        <f t="shared" si="20"/>
        <v>44</v>
      </c>
      <c r="V18" s="49">
        <v>-0.2262942827305956</v>
      </c>
    </row>
    <row r="19" spans="1:22" ht="15" customHeight="1" x14ac:dyDescent="0.15">
      <c r="A19" s="2" t="s">
        <v>19</v>
      </c>
      <c r="B19" s="36">
        <f t="shared" ref="B19:I19" si="21">B15+B16+B21+B23</f>
        <v>-39</v>
      </c>
      <c r="C19" s="36">
        <f t="shared" si="21"/>
        <v>-25</v>
      </c>
      <c r="D19" s="36">
        <f t="shared" si="21"/>
        <v>-698</v>
      </c>
      <c r="E19" s="36">
        <f t="shared" si="21"/>
        <v>-57</v>
      </c>
      <c r="F19" s="36">
        <f t="shared" si="21"/>
        <v>73</v>
      </c>
      <c r="G19" s="36">
        <f t="shared" si="21"/>
        <v>823</v>
      </c>
      <c r="H19" s="36">
        <f t="shared" si="21"/>
        <v>130</v>
      </c>
      <c r="I19" s="36">
        <f t="shared" si="21"/>
        <v>1590</v>
      </c>
      <c r="J19" s="53">
        <f t="shared" si="3"/>
        <v>-5.583358156287459</v>
      </c>
      <c r="K19" s="53">
        <v>7.1506165861225375</v>
      </c>
      <c r="L19" s="53">
        <v>12.733974742409996</v>
      </c>
      <c r="M19" s="36">
        <f t="shared" ref="M19:U19" si="22">M15+M16+M21+M23</f>
        <v>18</v>
      </c>
      <c r="N19" s="36">
        <f t="shared" si="22"/>
        <v>229</v>
      </c>
      <c r="O19" s="36">
        <f t="shared" si="22"/>
        <v>3537</v>
      </c>
      <c r="P19" s="36">
        <f t="shared" si="22"/>
        <v>132</v>
      </c>
      <c r="Q19" s="36">
        <f t="shared" si="22"/>
        <v>97</v>
      </c>
      <c r="R19" s="36">
        <f t="shared" si="22"/>
        <v>211</v>
      </c>
      <c r="S19" s="36">
        <f t="shared" si="22"/>
        <v>3468</v>
      </c>
      <c r="T19" s="36">
        <f t="shared" si="22"/>
        <v>121</v>
      </c>
      <c r="U19" s="36">
        <f t="shared" si="22"/>
        <v>90</v>
      </c>
      <c r="V19" s="53">
        <v>1.7631657335644597</v>
      </c>
    </row>
    <row r="20" spans="1:22" ht="15" customHeight="1" x14ac:dyDescent="0.15">
      <c r="A20" s="5" t="s">
        <v>18</v>
      </c>
      <c r="B20" s="40">
        <f>E20+M20</f>
        <v>-66</v>
      </c>
      <c r="C20" s="40">
        <v>-63</v>
      </c>
      <c r="D20" s="40">
        <f>G20-I20+O20-S20</f>
        <v>-669</v>
      </c>
      <c r="E20" s="40">
        <f>F20-H20</f>
        <v>-18</v>
      </c>
      <c r="F20" s="40">
        <v>53</v>
      </c>
      <c r="G20" s="40">
        <v>638</v>
      </c>
      <c r="H20" s="40">
        <v>71</v>
      </c>
      <c r="I20" s="40">
        <v>1089</v>
      </c>
      <c r="J20" s="61">
        <f t="shared" si="3"/>
        <v>-2.2036326489517544</v>
      </c>
      <c r="K20" s="61">
        <v>6.4884739108023828</v>
      </c>
      <c r="L20" s="61">
        <v>8.6921065597541372</v>
      </c>
      <c r="M20" s="40">
        <f>N20-R20</f>
        <v>-48</v>
      </c>
      <c r="N20" s="40">
        <f>SUM(P20:Q20)</f>
        <v>81</v>
      </c>
      <c r="O20" s="41">
        <v>2000</v>
      </c>
      <c r="P20" s="41">
        <v>54</v>
      </c>
      <c r="Q20" s="41">
        <v>27</v>
      </c>
      <c r="R20" s="41">
        <f>SUM(T20:U20)</f>
        <v>129</v>
      </c>
      <c r="S20" s="41">
        <v>2218</v>
      </c>
      <c r="T20" s="41">
        <v>91</v>
      </c>
      <c r="U20" s="41">
        <v>38</v>
      </c>
      <c r="V20" s="52">
        <v>-5.8763537305380087</v>
      </c>
    </row>
    <row r="21" spans="1:22" ht="15" customHeight="1" x14ac:dyDescent="0.15">
      <c r="A21" s="3" t="s">
        <v>17</v>
      </c>
      <c r="B21" s="42">
        <f t="shared" ref="B21:B38" si="23">E21+M21</f>
        <v>17</v>
      </c>
      <c r="C21" s="42">
        <v>-3</v>
      </c>
      <c r="D21" s="42">
        <f t="shared" ref="D21:D38" si="24">G21-I21+O21-S21</f>
        <v>-109</v>
      </c>
      <c r="E21" s="42">
        <f t="shared" ref="E21:E38" si="25">F21-H21</f>
        <v>-29</v>
      </c>
      <c r="F21" s="42">
        <v>47</v>
      </c>
      <c r="G21" s="42">
        <v>584</v>
      </c>
      <c r="H21" s="42">
        <v>76</v>
      </c>
      <c r="I21" s="42">
        <v>890</v>
      </c>
      <c r="J21" s="62">
        <f t="shared" si="3"/>
        <v>-4.4197799937288602</v>
      </c>
      <c r="K21" s="62">
        <v>7.1630917139743575</v>
      </c>
      <c r="L21" s="62">
        <v>11.582871707703218</v>
      </c>
      <c r="M21" s="42">
        <f t="shared" ref="M21:M38" si="26">N21-R21</f>
        <v>46</v>
      </c>
      <c r="N21" s="42">
        <f>SUM(P21:Q21)</f>
        <v>152</v>
      </c>
      <c r="O21" s="42">
        <v>2329</v>
      </c>
      <c r="P21" s="42">
        <v>95</v>
      </c>
      <c r="Q21" s="42">
        <v>57</v>
      </c>
      <c r="R21" s="42">
        <f t="shared" ref="R21:R38" si="27">SUM(T21:U21)</f>
        <v>106</v>
      </c>
      <c r="S21" s="42">
        <v>2132</v>
      </c>
      <c r="T21" s="42">
        <v>66</v>
      </c>
      <c r="U21" s="42">
        <v>40</v>
      </c>
      <c r="V21" s="49">
        <v>7.0106855072940526</v>
      </c>
    </row>
    <row r="22" spans="1:22" ht="15" customHeight="1" x14ac:dyDescent="0.15">
      <c r="A22" s="3" t="s">
        <v>16</v>
      </c>
      <c r="B22" s="42">
        <f t="shared" si="23"/>
        <v>0</v>
      </c>
      <c r="C22" s="42">
        <v>-14</v>
      </c>
      <c r="D22" s="42">
        <f t="shared" si="24"/>
        <v>-205</v>
      </c>
      <c r="E22" s="42">
        <f t="shared" si="25"/>
        <v>-7</v>
      </c>
      <c r="F22" s="42">
        <v>13</v>
      </c>
      <c r="G22" s="42">
        <v>168</v>
      </c>
      <c r="H22" s="42">
        <v>20</v>
      </c>
      <c r="I22" s="42">
        <v>338</v>
      </c>
      <c r="J22" s="62">
        <f t="shared" si="3"/>
        <v>-3.3577849628376306</v>
      </c>
      <c r="K22" s="62">
        <v>6.2358863595555984</v>
      </c>
      <c r="L22" s="62">
        <v>9.5936713223932291</v>
      </c>
      <c r="M22" s="42">
        <f t="shared" si="26"/>
        <v>7</v>
      </c>
      <c r="N22" s="42">
        <f t="shared" ref="N22:N38" si="28">SUM(P22:Q22)</f>
        <v>40</v>
      </c>
      <c r="O22" s="42">
        <v>642</v>
      </c>
      <c r="P22" s="42">
        <v>18</v>
      </c>
      <c r="Q22" s="42">
        <v>22</v>
      </c>
      <c r="R22" s="42">
        <f t="shared" si="27"/>
        <v>33</v>
      </c>
      <c r="S22" s="42">
        <v>677</v>
      </c>
      <c r="T22" s="42">
        <v>18</v>
      </c>
      <c r="U22" s="42">
        <v>15</v>
      </c>
      <c r="V22" s="49">
        <v>3.3577849628376342</v>
      </c>
    </row>
    <row r="23" spans="1:22" ht="15" customHeight="1" x14ac:dyDescent="0.15">
      <c r="A23" s="1" t="s">
        <v>15</v>
      </c>
      <c r="B23" s="43">
        <f t="shared" si="23"/>
        <v>-40</v>
      </c>
      <c r="C23" s="43">
        <v>-34</v>
      </c>
      <c r="D23" s="43">
        <f t="shared" si="24"/>
        <v>-161</v>
      </c>
      <c r="E23" s="43">
        <f t="shared" si="25"/>
        <v>-12</v>
      </c>
      <c r="F23" s="43">
        <v>11</v>
      </c>
      <c r="G23" s="43">
        <v>109</v>
      </c>
      <c r="H23" s="43">
        <v>23</v>
      </c>
      <c r="I23" s="43">
        <v>254</v>
      </c>
      <c r="J23" s="63">
        <f t="shared" si="3"/>
        <v>-8.3427993967046703</v>
      </c>
      <c r="K23" s="63">
        <v>7.6475661136459481</v>
      </c>
      <c r="L23" s="63">
        <v>15.990365510350619</v>
      </c>
      <c r="M23" s="43">
        <f t="shared" si="26"/>
        <v>-28</v>
      </c>
      <c r="N23" s="43">
        <f t="shared" si="28"/>
        <v>23</v>
      </c>
      <c r="O23" s="43">
        <v>558</v>
      </c>
      <c r="P23" s="43">
        <v>16</v>
      </c>
      <c r="Q23" s="43">
        <v>7</v>
      </c>
      <c r="R23" s="43">
        <f t="shared" si="27"/>
        <v>51</v>
      </c>
      <c r="S23" s="47">
        <v>574</v>
      </c>
      <c r="T23" s="47">
        <v>38</v>
      </c>
      <c r="U23" s="47">
        <v>13</v>
      </c>
      <c r="V23" s="54">
        <v>-19.466531925644226</v>
      </c>
    </row>
    <row r="24" spans="1:22" ht="15" customHeight="1" x14ac:dyDescent="0.15">
      <c r="A24" s="7" t="s">
        <v>14</v>
      </c>
      <c r="B24" s="45">
        <f t="shared" si="23"/>
        <v>-2</v>
      </c>
      <c r="C24" s="45">
        <v>12</v>
      </c>
      <c r="D24" s="45">
        <f t="shared" si="24"/>
        <v>-110</v>
      </c>
      <c r="E24" s="40">
        <f t="shared" si="25"/>
        <v>-2</v>
      </c>
      <c r="F24" s="45">
        <v>3</v>
      </c>
      <c r="G24" s="45">
        <v>23</v>
      </c>
      <c r="H24" s="45">
        <v>5</v>
      </c>
      <c r="I24" s="46">
        <v>105</v>
      </c>
      <c r="J24" s="73">
        <f t="shared" si="3"/>
        <v>-4.1963574241703299</v>
      </c>
      <c r="K24" s="73">
        <v>6.2945361362554966</v>
      </c>
      <c r="L24" s="73">
        <v>10.490893560425826</v>
      </c>
      <c r="M24" s="40">
        <f t="shared" si="26"/>
        <v>0</v>
      </c>
      <c r="N24" s="45">
        <f t="shared" si="28"/>
        <v>10</v>
      </c>
      <c r="O24" s="45">
        <v>142</v>
      </c>
      <c r="P24" s="45">
        <v>1</v>
      </c>
      <c r="Q24" s="45">
        <v>9</v>
      </c>
      <c r="R24" s="45">
        <f t="shared" si="27"/>
        <v>10</v>
      </c>
      <c r="S24" s="45">
        <v>170</v>
      </c>
      <c r="T24" s="45">
        <v>5</v>
      </c>
      <c r="U24" s="45">
        <v>5</v>
      </c>
      <c r="V24" s="51">
        <v>0</v>
      </c>
    </row>
    <row r="25" spans="1:22" ht="15" customHeight="1" x14ac:dyDescent="0.15">
      <c r="A25" s="5" t="s">
        <v>13</v>
      </c>
      <c r="B25" s="40">
        <f t="shared" si="23"/>
        <v>-10</v>
      </c>
      <c r="C25" s="40">
        <v>-14</v>
      </c>
      <c r="D25" s="40">
        <f t="shared" si="24"/>
        <v>-52</v>
      </c>
      <c r="E25" s="40">
        <f t="shared" si="25"/>
        <v>-7</v>
      </c>
      <c r="F25" s="40">
        <v>0</v>
      </c>
      <c r="G25" s="40">
        <v>5</v>
      </c>
      <c r="H25" s="40">
        <v>7</v>
      </c>
      <c r="I25" s="40">
        <v>41</v>
      </c>
      <c r="J25" s="61">
        <f t="shared" si="3"/>
        <v>-54.12256797008682</v>
      </c>
      <c r="K25" s="61">
        <v>0</v>
      </c>
      <c r="L25" s="61">
        <v>54.12256797008682</v>
      </c>
      <c r="M25" s="40">
        <f t="shared" si="26"/>
        <v>-3</v>
      </c>
      <c r="N25" s="40">
        <f t="shared" si="28"/>
        <v>0</v>
      </c>
      <c r="O25" s="40">
        <v>38</v>
      </c>
      <c r="P25" s="40">
        <v>0</v>
      </c>
      <c r="Q25" s="40">
        <v>0</v>
      </c>
      <c r="R25" s="40">
        <f t="shared" si="27"/>
        <v>3</v>
      </c>
      <c r="S25" s="41">
        <v>54</v>
      </c>
      <c r="T25" s="41">
        <v>1</v>
      </c>
      <c r="U25" s="41">
        <v>2</v>
      </c>
      <c r="V25" s="52">
        <v>-23.195386272894353</v>
      </c>
    </row>
    <row r="26" spans="1:22" ht="15" customHeight="1" x14ac:dyDescent="0.15">
      <c r="A26" s="3" t="s">
        <v>12</v>
      </c>
      <c r="B26" s="42">
        <f t="shared" si="23"/>
        <v>-9</v>
      </c>
      <c r="C26" s="42">
        <v>3</v>
      </c>
      <c r="D26" s="42">
        <f t="shared" si="24"/>
        <v>-58</v>
      </c>
      <c r="E26" s="42">
        <f t="shared" si="25"/>
        <v>-7</v>
      </c>
      <c r="F26" s="42">
        <v>0</v>
      </c>
      <c r="G26" s="42">
        <v>12</v>
      </c>
      <c r="H26" s="42">
        <v>7</v>
      </c>
      <c r="I26" s="42">
        <v>52</v>
      </c>
      <c r="J26" s="62">
        <f t="shared" si="3"/>
        <v>-23.989887167002198</v>
      </c>
      <c r="K26" s="62">
        <v>0</v>
      </c>
      <c r="L26" s="62">
        <v>23.989887167002198</v>
      </c>
      <c r="M26" s="42">
        <f t="shared" si="26"/>
        <v>-2</v>
      </c>
      <c r="N26" s="42">
        <f t="shared" si="28"/>
        <v>5</v>
      </c>
      <c r="O26" s="42">
        <v>85</v>
      </c>
      <c r="P26" s="42">
        <v>1</v>
      </c>
      <c r="Q26" s="42">
        <v>4</v>
      </c>
      <c r="R26" s="42">
        <f t="shared" si="27"/>
        <v>7</v>
      </c>
      <c r="S26" s="42">
        <v>103</v>
      </c>
      <c r="T26" s="42">
        <v>3</v>
      </c>
      <c r="U26" s="42">
        <v>4</v>
      </c>
      <c r="V26" s="49">
        <v>-6.8542534762863419</v>
      </c>
    </row>
    <row r="27" spans="1:22" ht="15" customHeight="1" x14ac:dyDescent="0.15">
      <c r="A27" s="1" t="s">
        <v>11</v>
      </c>
      <c r="B27" s="43">
        <f t="shared" si="23"/>
        <v>-2</v>
      </c>
      <c r="C27" s="43">
        <v>0</v>
      </c>
      <c r="D27" s="43">
        <f t="shared" si="24"/>
        <v>-115</v>
      </c>
      <c r="E27" s="43">
        <f t="shared" si="25"/>
        <v>-4</v>
      </c>
      <c r="F27" s="43">
        <v>2</v>
      </c>
      <c r="G27" s="43">
        <v>57</v>
      </c>
      <c r="H27" s="43">
        <v>6</v>
      </c>
      <c r="I27" s="43">
        <v>119</v>
      </c>
      <c r="J27" s="63">
        <f t="shared" si="3"/>
        <v>-5.7257282312818756</v>
      </c>
      <c r="K27" s="63">
        <v>2.8628641156409373</v>
      </c>
      <c r="L27" s="63">
        <v>8.5885923469228125</v>
      </c>
      <c r="M27" s="43">
        <f t="shared" si="26"/>
        <v>2</v>
      </c>
      <c r="N27" s="43">
        <f t="shared" si="28"/>
        <v>17</v>
      </c>
      <c r="O27" s="47">
        <v>191</v>
      </c>
      <c r="P27" s="47">
        <v>7</v>
      </c>
      <c r="Q27" s="47">
        <v>10</v>
      </c>
      <c r="R27" s="47">
        <f t="shared" si="27"/>
        <v>15</v>
      </c>
      <c r="S27" s="47">
        <v>244</v>
      </c>
      <c r="T27" s="47">
        <v>5</v>
      </c>
      <c r="U27" s="47">
        <v>10</v>
      </c>
      <c r="V27" s="54">
        <v>2.8628641156409387</v>
      </c>
    </row>
    <row r="28" spans="1:22" ht="15" customHeight="1" x14ac:dyDescent="0.15">
      <c r="A28" s="5" t="s">
        <v>10</v>
      </c>
      <c r="B28" s="40">
        <f t="shared" si="23"/>
        <v>1</v>
      </c>
      <c r="C28" s="40">
        <v>7</v>
      </c>
      <c r="D28" s="40">
        <f t="shared" si="24"/>
        <v>-58</v>
      </c>
      <c r="E28" s="40">
        <f t="shared" si="25"/>
        <v>-2</v>
      </c>
      <c r="F28" s="40">
        <v>1</v>
      </c>
      <c r="G28" s="40">
        <v>6</v>
      </c>
      <c r="H28" s="40">
        <v>3</v>
      </c>
      <c r="I28" s="40">
        <v>52</v>
      </c>
      <c r="J28" s="61">
        <f t="shared" si="3"/>
        <v>-7.4254412659768718</v>
      </c>
      <c r="K28" s="61">
        <v>3.7127206329884359</v>
      </c>
      <c r="L28" s="61">
        <v>11.138161898965308</v>
      </c>
      <c r="M28" s="40">
        <f t="shared" si="26"/>
        <v>3</v>
      </c>
      <c r="N28" s="40">
        <f t="shared" si="28"/>
        <v>4</v>
      </c>
      <c r="O28" s="40">
        <v>79</v>
      </c>
      <c r="P28" s="40">
        <v>3</v>
      </c>
      <c r="Q28" s="40">
        <v>1</v>
      </c>
      <c r="R28" s="40">
        <f t="shared" si="27"/>
        <v>1</v>
      </c>
      <c r="S28" s="40">
        <v>91</v>
      </c>
      <c r="T28" s="40">
        <v>1</v>
      </c>
      <c r="U28" s="40">
        <v>0</v>
      </c>
      <c r="V28" s="48">
        <v>11.138161898965308</v>
      </c>
    </row>
    <row r="29" spans="1:22" ht="15" customHeight="1" x14ac:dyDescent="0.15">
      <c r="A29" s="3" t="s">
        <v>9</v>
      </c>
      <c r="B29" s="42">
        <f t="shared" si="23"/>
        <v>-2</v>
      </c>
      <c r="C29" s="42">
        <v>2</v>
      </c>
      <c r="D29" s="42">
        <f t="shared" si="24"/>
        <v>-63</v>
      </c>
      <c r="E29" s="42">
        <f t="shared" si="25"/>
        <v>0</v>
      </c>
      <c r="F29" s="42">
        <v>7</v>
      </c>
      <c r="G29" s="42">
        <v>65</v>
      </c>
      <c r="H29" s="42">
        <v>7</v>
      </c>
      <c r="I29" s="42">
        <v>126</v>
      </c>
      <c r="J29" s="62">
        <f t="shared" si="3"/>
        <v>0</v>
      </c>
      <c r="K29" s="62">
        <v>9.8621910847640297</v>
      </c>
      <c r="L29" s="62">
        <v>9.8621910847640297</v>
      </c>
      <c r="M29" s="42">
        <f t="shared" si="26"/>
        <v>-2</v>
      </c>
      <c r="N29" s="42">
        <f t="shared" si="28"/>
        <v>12</v>
      </c>
      <c r="O29" s="42">
        <v>246</v>
      </c>
      <c r="P29" s="42">
        <v>4</v>
      </c>
      <c r="Q29" s="42">
        <v>8</v>
      </c>
      <c r="R29" s="42">
        <f t="shared" si="27"/>
        <v>14</v>
      </c>
      <c r="S29" s="42">
        <v>248</v>
      </c>
      <c r="T29" s="42">
        <v>6</v>
      </c>
      <c r="U29" s="42">
        <v>8</v>
      </c>
      <c r="V29" s="49">
        <v>-2.8177688813611468</v>
      </c>
    </row>
    <row r="30" spans="1:22" ht="15" customHeight="1" x14ac:dyDescent="0.15">
      <c r="A30" s="3" t="s">
        <v>8</v>
      </c>
      <c r="B30" s="42">
        <f t="shared" si="23"/>
        <v>-18</v>
      </c>
      <c r="C30" s="42">
        <v>-13</v>
      </c>
      <c r="D30" s="42">
        <f t="shared" si="24"/>
        <v>-136</v>
      </c>
      <c r="E30" s="42">
        <f t="shared" si="25"/>
        <v>-10</v>
      </c>
      <c r="F30" s="42">
        <v>4</v>
      </c>
      <c r="G30" s="42">
        <v>50</v>
      </c>
      <c r="H30" s="42">
        <v>14</v>
      </c>
      <c r="I30" s="42">
        <v>139</v>
      </c>
      <c r="J30" s="62">
        <f t="shared" si="3"/>
        <v>-13.603469999888496</v>
      </c>
      <c r="K30" s="62">
        <v>5.4413879999553982</v>
      </c>
      <c r="L30" s="62">
        <v>19.044857999843895</v>
      </c>
      <c r="M30" s="42">
        <f t="shared" si="26"/>
        <v>-8</v>
      </c>
      <c r="N30" s="42">
        <f t="shared" si="28"/>
        <v>12</v>
      </c>
      <c r="O30" s="42">
        <v>235</v>
      </c>
      <c r="P30" s="42">
        <v>7</v>
      </c>
      <c r="Q30" s="42">
        <v>5</v>
      </c>
      <c r="R30" s="42">
        <f t="shared" si="27"/>
        <v>20</v>
      </c>
      <c r="S30" s="42">
        <v>282</v>
      </c>
      <c r="T30" s="42">
        <v>7</v>
      </c>
      <c r="U30" s="42">
        <v>13</v>
      </c>
      <c r="V30" s="49">
        <v>-10.882775999910795</v>
      </c>
    </row>
    <row r="31" spans="1:22" ht="15" customHeight="1" x14ac:dyDescent="0.15">
      <c r="A31" s="1" t="s">
        <v>7</v>
      </c>
      <c r="B31" s="43">
        <f t="shared" si="23"/>
        <v>-3</v>
      </c>
      <c r="C31" s="43">
        <v>16</v>
      </c>
      <c r="D31" s="43">
        <f t="shared" si="24"/>
        <v>-122</v>
      </c>
      <c r="E31" s="43">
        <f t="shared" si="25"/>
        <v>-2</v>
      </c>
      <c r="F31" s="43">
        <v>4</v>
      </c>
      <c r="G31" s="43">
        <v>38</v>
      </c>
      <c r="H31" s="43">
        <v>6</v>
      </c>
      <c r="I31" s="43">
        <v>117</v>
      </c>
      <c r="J31" s="63">
        <f t="shared" si="3"/>
        <v>-3.225365827865927</v>
      </c>
      <c r="K31" s="63">
        <v>6.4507316557318539</v>
      </c>
      <c r="L31" s="63">
        <v>9.6760974835977809</v>
      </c>
      <c r="M31" s="43">
        <f t="shared" si="26"/>
        <v>-1</v>
      </c>
      <c r="N31" s="43">
        <f t="shared" si="28"/>
        <v>10</v>
      </c>
      <c r="O31" s="43">
        <v>161</v>
      </c>
      <c r="P31" s="43">
        <v>0</v>
      </c>
      <c r="Q31" s="43">
        <v>10</v>
      </c>
      <c r="R31" s="43">
        <f t="shared" si="27"/>
        <v>11</v>
      </c>
      <c r="S31" s="43">
        <v>204</v>
      </c>
      <c r="T31" s="43">
        <v>3</v>
      </c>
      <c r="U31" s="43">
        <v>8</v>
      </c>
      <c r="V31" s="53">
        <v>-1.6126829139329644</v>
      </c>
    </row>
    <row r="32" spans="1:22" ht="15" customHeight="1" x14ac:dyDescent="0.15">
      <c r="A32" s="5" t="s">
        <v>6</v>
      </c>
      <c r="B32" s="40">
        <f t="shared" si="23"/>
        <v>2</v>
      </c>
      <c r="C32" s="40">
        <v>0</v>
      </c>
      <c r="D32" s="40">
        <f t="shared" si="24"/>
        <v>-11</v>
      </c>
      <c r="E32" s="40">
        <f t="shared" si="25"/>
        <v>2</v>
      </c>
      <c r="F32" s="40">
        <v>3</v>
      </c>
      <c r="G32" s="40">
        <v>20</v>
      </c>
      <c r="H32" s="40">
        <v>1</v>
      </c>
      <c r="I32" s="40">
        <v>19</v>
      </c>
      <c r="J32" s="61">
        <f t="shared" si="3"/>
        <v>12.593548387096774</v>
      </c>
      <c r="K32" s="61">
        <v>18.890322580645162</v>
      </c>
      <c r="L32" s="61">
        <v>6.2967741935483872</v>
      </c>
      <c r="M32" s="40">
        <f t="shared" si="26"/>
        <v>0</v>
      </c>
      <c r="N32" s="40">
        <f t="shared" si="28"/>
        <v>8</v>
      </c>
      <c r="O32" s="41">
        <v>79</v>
      </c>
      <c r="P32" s="41">
        <v>5</v>
      </c>
      <c r="Q32" s="41">
        <v>3</v>
      </c>
      <c r="R32" s="41">
        <f t="shared" si="27"/>
        <v>8</v>
      </c>
      <c r="S32" s="41">
        <v>91</v>
      </c>
      <c r="T32" s="41">
        <v>1</v>
      </c>
      <c r="U32" s="41">
        <v>7</v>
      </c>
      <c r="V32" s="52">
        <v>0</v>
      </c>
    </row>
    <row r="33" spans="1:22" ht="15" customHeight="1" x14ac:dyDescent="0.15">
      <c r="A33" s="3" t="s">
        <v>5</v>
      </c>
      <c r="B33" s="42">
        <f t="shared" si="23"/>
        <v>3</v>
      </c>
      <c r="C33" s="42">
        <v>7</v>
      </c>
      <c r="D33" s="42">
        <f t="shared" si="24"/>
        <v>-134</v>
      </c>
      <c r="E33" s="42">
        <f>F33-H33</f>
        <v>-3</v>
      </c>
      <c r="F33" s="42">
        <v>6</v>
      </c>
      <c r="G33" s="42">
        <v>33</v>
      </c>
      <c r="H33" s="42">
        <v>9</v>
      </c>
      <c r="I33" s="42">
        <v>159</v>
      </c>
      <c r="J33" s="62">
        <f t="shared" si="3"/>
        <v>-4.3901034752986714</v>
      </c>
      <c r="K33" s="62">
        <v>8.7802069505973428</v>
      </c>
      <c r="L33" s="62">
        <v>13.170310425896014</v>
      </c>
      <c r="M33" s="42">
        <f>N33-R33</f>
        <v>6</v>
      </c>
      <c r="N33" s="42">
        <f t="shared" si="28"/>
        <v>17</v>
      </c>
      <c r="O33" s="42">
        <v>198</v>
      </c>
      <c r="P33" s="42">
        <v>7</v>
      </c>
      <c r="Q33" s="42">
        <v>10</v>
      </c>
      <c r="R33" s="42">
        <f t="shared" si="27"/>
        <v>11</v>
      </c>
      <c r="S33" s="42">
        <v>206</v>
      </c>
      <c r="T33" s="42">
        <v>1</v>
      </c>
      <c r="U33" s="42">
        <v>10</v>
      </c>
      <c r="V33" s="49">
        <v>8.7802069505973392</v>
      </c>
    </row>
    <row r="34" spans="1:22" ht="15" customHeight="1" x14ac:dyDescent="0.15">
      <c r="A34" s="3" t="s">
        <v>4</v>
      </c>
      <c r="B34" s="42">
        <f t="shared" si="23"/>
        <v>-8</v>
      </c>
      <c r="C34" s="42">
        <v>2</v>
      </c>
      <c r="D34" s="42">
        <f t="shared" si="24"/>
        <v>-101</v>
      </c>
      <c r="E34" s="42">
        <f t="shared" si="25"/>
        <v>-5</v>
      </c>
      <c r="F34" s="42">
        <v>1</v>
      </c>
      <c r="G34" s="42">
        <v>18</v>
      </c>
      <c r="H34" s="42">
        <v>6</v>
      </c>
      <c r="I34" s="42">
        <v>80</v>
      </c>
      <c r="J34" s="62">
        <f t="shared" si="3"/>
        <v>-10.91169280305289</v>
      </c>
      <c r="K34" s="62">
        <v>2.1823385606105776</v>
      </c>
      <c r="L34" s="62">
        <v>13.094031363663468</v>
      </c>
      <c r="M34" s="42">
        <f t="shared" si="26"/>
        <v>-3</v>
      </c>
      <c r="N34" s="42">
        <f t="shared" si="28"/>
        <v>8</v>
      </c>
      <c r="O34" s="42">
        <v>101</v>
      </c>
      <c r="P34" s="42">
        <v>3</v>
      </c>
      <c r="Q34" s="42">
        <v>5</v>
      </c>
      <c r="R34" s="42">
        <f t="shared" si="27"/>
        <v>11</v>
      </c>
      <c r="S34" s="42">
        <v>140</v>
      </c>
      <c r="T34" s="42">
        <v>4</v>
      </c>
      <c r="U34" s="42">
        <v>7</v>
      </c>
      <c r="V34" s="49">
        <v>-6.5470156818317342</v>
      </c>
    </row>
    <row r="35" spans="1:22" ht="15" customHeight="1" x14ac:dyDescent="0.15">
      <c r="A35" s="1" t="s">
        <v>3</v>
      </c>
      <c r="B35" s="43">
        <f t="shared" si="23"/>
        <v>-9</v>
      </c>
      <c r="C35" s="43">
        <v>-3</v>
      </c>
      <c r="D35" s="43">
        <f t="shared" si="24"/>
        <v>-59</v>
      </c>
      <c r="E35" s="43">
        <f t="shared" si="25"/>
        <v>-4</v>
      </c>
      <c r="F35" s="43">
        <v>2</v>
      </c>
      <c r="G35" s="43">
        <v>39</v>
      </c>
      <c r="H35" s="43">
        <v>6</v>
      </c>
      <c r="I35" s="43">
        <v>78</v>
      </c>
      <c r="J35" s="63">
        <f t="shared" si="3"/>
        <v>-8.4452443582998775</v>
      </c>
      <c r="K35" s="63">
        <v>4.2226221791499379</v>
      </c>
      <c r="L35" s="63">
        <v>12.667866537449815</v>
      </c>
      <c r="M35" s="43">
        <f t="shared" si="26"/>
        <v>-5</v>
      </c>
      <c r="N35" s="43">
        <f t="shared" si="28"/>
        <v>10</v>
      </c>
      <c r="O35" s="47">
        <v>154</v>
      </c>
      <c r="P35" s="47">
        <v>3</v>
      </c>
      <c r="Q35" s="47">
        <v>7</v>
      </c>
      <c r="R35" s="47">
        <f t="shared" si="27"/>
        <v>15</v>
      </c>
      <c r="S35" s="47">
        <v>174</v>
      </c>
      <c r="T35" s="47">
        <v>8</v>
      </c>
      <c r="U35" s="47">
        <v>7</v>
      </c>
      <c r="V35" s="54">
        <v>-10.556555447874842</v>
      </c>
    </row>
    <row r="36" spans="1:22" ht="15" customHeight="1" x14ac:dyDescent="0.15">
      <c r="A36" s="5" t="s">
        <v>2</v>
      </c>
      <c r="B36" s="40">
        <f t="shared" si="23"/>
        <v>1</v>
      </c>
      <c r="C36" s="40">
        <v>6</v>
      </c>
      <c r="D36" s="40">
        <f t="shared" si="24"/>
        <v>-58</v>
      </c>
      <c r="E36" s="40">
        <f t="shared" si="25"/>
        <v>-2</v>
      </c>
      <c r="F36" s="40">
        <v>1</v>
      </c>
      <c r="G36" s="40">
        <v>6</v>
      </c>
      <c r="H36" s="40">
        <v>3</v>
      </c>
      <c r="I36" s="40">
        <v>59</v>
      </c>
      <c r="J36" s="61">
        <f t="shared" si="3"/>
        <v>-10.901617371101779</v>
      </c>
      <c r="K36" s="61">
        <v>5.4508086855508893</v>
      </c>
      <c r="L36" s="61">
        <v>16.352426056652668</v>
      </c>
      <c r="M36" s="40">
        <f t="shared" si="26"/>
        <v>3</v>
      </c>
      <c r="N36" s="40">
        <f t="shared" si="28"/>
        <v>6</v>
      </c>
      <c r="O36" s="40">
        <v>55</v>
      </c>
      <c r="P36" s="40">
        <v>3</v>
      </c>
      <c r="Q36" s="40">
        <v>3</v>
      </c>
      <c r="R36" s="40">
        <f t="shared" si="27"/>
        <v>3</v>
      </c>
      <c r="S36" s="40">
        <v>60</v>
      </c>
      <c r="T36" s="40">
        <v>1</v>
      </c>
      <c r="U36" s="40">
        <v>2</v>
      </c>
      <c r="V36" s="48">
        <v>16.352426056652668</v>
      </c>
    </row>
    <row r="37" spans="1:22" ht="15" customHeight="1" x14ac:dyDescent="0.15">
      <c r="A37" s="3" t="s">
        <v>1</v>
      </c>
      <c r="B37" s="42">
        <f t="shared" si="23"/>
        <v>-6</v>
      </c>
      <c r="C37" s="42">
        <v>-5</v>
      </c>
      <c r="D37" s="42">
        <f t="shared" si="24"/>
        <v>-24</v>
      </c>
      <c r="E37" s="42">
        <f t="shared" si="25"/>
        <v>-2</v>
      </c>
      <c r="F37" s="42">
        <v>1</v>
      </c>
      <c r="G37" s="42">
        <v>8</v>
      </c>
      <c r="H37" s="42">
        <v>3</v>
      </c>
      <c r="I37" s="42">
        <v>25</v>
      </c>
      <c r="J37" s="62">
        <f t="shared" si="3"/>
        <v>-15.224308978598614</v>
      </c>
      <c r="K37" s="62">
        <v>7.6121544892993072</v>
      </c>
      <c r="L37" s="62">
        <v>22.836463467897921</v>
      </c>
      <c r="M37" s="42">
        <f t="shared" si="26"/>
        <v>-4</v>
      </c>
      <c r="N37" s="42">
        <f t="shared" si="28"/>
        <v>1</v>
      </c>
      <c r="O37" s="42">
        <v>41</v>
      </c>
      <c r="P37" s="42">
        <v>0</v>
      </c>
      <c r="Q37" s="42">
        <v>1</v>
      </c>
      <c r="R37" s="42">
        <f t="shared" si="27"/>
        <v>5</v>
      </c>
      <c r="S37" s="42">
        <v>48</v>
      </c>
      <c r="T37" s="42">
        <v>1</v>
      </c>
      <c r="U37" s="42">
        <v>4</v>
      </c>
      <c r="V37" s="49">
        <v>-30.448617957197229</v>
      </c>
    </row>
    <row r="38" spans="1:22" ht="15" customHeight="1" x14ac:dyDescent="0.15">
      <c r="A38" s="1" t="s">
        <v>0</v>
      </c>
      <c r="B38" s="43">
        <f t="shared" si="23"/>
        <v>1</v>
      </c>
      <c r="C38" s="43">
        <v>5</v>
      </c>
      <c r="D38" s="43">
        <f t="shared" si="24"/>
        <v>-41</v>
      </c>
      <c r="E38" s="43">
        <f t="shared" si="25"/>
        <v>-2</v>
      </c>
      <c r="F38" s="43">
        <v>1</v>
      </c>
      <c r="G38" s="43">
        <v>6</v>
      </c>
      <c r="H38" s="43">
        <v>3</v>
      </c>
      <c r="I38" s="43">
        <v>26</v>
      </c>
      <c r="J38" s="63">
        <f t="shared" si="3"/>
        <v>-16.628805088596096</v>
      </c>
      <c r="K38" s="63">
        <v>8.314402544298046</v>
      </c>
      <c r="L38" s="63">
        <v>24.943207632894143</v>
      </c>
      <c r="M38" s="43">
        <f t="shared" si="26"/>
        <v>3</v>
      </c>
      <c r="N38" s="43">
        <f t="shared" si="28"/>
        <v>4</v>
      </c>
      <c r="O38" s="43">
        <v>22</v>
      </c>
      <c r="P38" s="43">
        <v>0</v>
      </c>
      <c r="Q38" s="43">
        <v>4</v>
      </c>
      <c r="R38" s="43">
        <f t="shared" si="27"/>
        <v>1</v>
      </c>
      <c r="S38" s="43">
        <v>43</v>
      </c>
      <c r="T38" s="43">
        <v>1</v>
      </c>
      <c r="U38" s="43">
        <v>0</v>
      </c>
      <c r="V38" s="53">
        <v>24.943207632894136</v>
      </c>
    </row>
    <row r="39" spans="1:22" x14ac:dyDescent="0.15">
      <c r="A39" s="60" t="s">
        <v>59</v>
      </c>
    </row>
    <row r="40" spans="1:22" x14ac:dyDescent="0.15">
      <c r="A40" s="60" t="s">
        <v>60</v>
      </c>
    </row>
    <row r="41" spans="1:22" x14ac:dyDescent="0.15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2017-11-02T09:41:08Z</cp:lastPrinted>
  <dcterms:created xsi:type="dcterms:W3CDTF">2017-09-15T07:21:02Z</dcterms:created>
  <dcterms:modified xsi:type="dcterms:W3CDTF">2020-08-12T07:22:07Z</dcterms:modified>
</cp:coreProperties>
</file>