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2月\"/>
    </mc:Choice>
  </mc:AlternateContent>
  <bookViews>
    <workbookView xWindow="0" yWindow="0" windowWidth="20490" windowHeight="6780" activeTab="2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<sst xmlns="http://schemas.openxmlformats.org/spreadsheetml/2006/main" count="194" uniqueCount="64">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</sst>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-417</v>
      </c>
      <c r="C9" s="34">
        <f>C10+C11</f>
        <v>-195</v>
      </c>
      <c r="D9" s="64">
        <f>IF(B9-C9=0,"-",(1-(B9/(B9-C9)))*-1)</f>
        <v>0.87837837837837829</v>
      </c>
      <c r="E9" s="34">
        <f>E10+E11</f>
        <v>-4227</v>
      </c>
      <c r="F9" s="64">
        <f>IF(B9-E9=0,"-",(1-(B9/(B9-E9)))*-1)</f>
        <v>-1.1094488188976377</v>
      </c>
      <c r="G9" s="34">
        <f>G10+G11</f>
        <v>-510</v>
      </c>
      <c r="H9" s="34">
        <f>H10+H11</f>
        <v>287</v>
      </c>
      <c r="I9" s="34">
        <f>I10+I11</f>
        <v>3767</v>
      </c>
      <c r="J9" s="34">
        <f>J10+J11</f>
        <v>797</v>
      </c>
      <c r="K9" s="34">
        <f>K10+K11</f>
        <v>7166</v>
      </c>
      <c r="L9" s="51">
        <f t="shared" ref="L9:L19" si="0">M9-N9</f>
        <v>-10.913245473157641</v>
      </c>
      <c r="M9" s="55">
        <v>6.1413753937181204</v>
      </c>
      <c r="N9" s="55">
        <v>17.054620866875762</v>
      </c>
      <c r="O9" s="34">
        <f t="shared" ref="O9:W9" si="1">O10+O11</f>
        <v>93</v>
      </c>
      <c r="P9" s="34">
        <f t="shared" si="1"/>
        <v>878</v>
      </c>
      <c r="Q9" s="34">
        <f t="shared" si="1"/>
        <v>15252</v>
      </c>
      <c r="R9" s="34">
        <f t="shared" si="1"/>
        <v>556</v>
      </c>
      <c r="S9" s="34">
        <f t="shared" si="1"/>
        <v>322</v>
      </c>
      <c r="T9" s="34">
        <f t="shared" si="1"/>
        <v>785</v>
      </c>
      <c r="U9" s="34">
        <f t="shared" si="1"/>
        <v>16080</v>
      </c>
      <c r="V9" s="34">
        <f t="shared" si="1"/>
        <v>463</v>
      </c>
      <c r="W9" s="34">
        <f t="shared" si="1"/>
        <v>322</v>
      </c>
      <c r="X9" s="51">
        <v>1.9900624098111024</v>
      </c>
    </row>
    <row r="10" spans="1:24" ht="18.75" customHeight="1" x14ac:dyDescent="0.15">
      <c r="A10" s="6" t="s">
        <v>28</v>
      </c>
      <c r="B10" s="35">
        <f>B20+B21+B22+B23</f>
        <v>-249</v>
      </c>
      <c r="C10" s="35">
        <f>C20+C21+C22+C23</f>
        <v>-165</v>
      </c>
      <c r="D10" s="65">
        <f t="shared" ref="D10:D38" si="2">IF(B10-C10=0,"-",(1-(B10/(B10-C10)))*-1)</f>
        <v>1.9642857142857144</v>
      </c>
      <c r="E10" s="35">
        <f>E20+E21+E22+E23</f>
        <v>-2185</v>
      </c>
      <c r="F10" s="65">
        <f t="shared" ref="F10:F38" si="3">IF(B10-E10=0,"-",(1-(B10/(B10-E10)))*-1)</f>
        <v>-1.1286157024793388</v>
      </c>
      <c r="G10" s="35">
        <f>G20+G21+G22+G23</f>
        <v>-313</v>
      </c>
      <c r="H10" s="35">
        <f>H20+H21+H22+H23</f>
        <v>234</v>
      </c>
      <c r="I10" s="35">
        <f>I20+I21+I22+I23</f>
        <v>2996</v>
      </c>
      <c r="J10" s="35">
        <f>J20+J21+J22+J23</f>
        <v>547</v>
      </c>
      <c r="K10" s="35">
        <f>K20+K21+K22+K23</f>
        <v>4979</v>
      </c>
      <c r="L10" s="48">
        <f t="shared" si="0"/>
        <v>-8.9127248074806182</v>
      </c>
      <c r="M10" s="56">
        <v>6.6631872362634672</v>
      </c>
      <c r="N10" s="56">
        <v>15.575912043744085</v>
      </c>
      <c r="O10" s="35">
        <f t="shared" ref="O10:W10" si="4">O20+O21+O22+O23</f>
        <v>64</v>
      </c>
      <c r="P10" s="35">
        <f t="shared" si="4"/>
        <v>644</v>
      </c>
      <c r="Q10" s="35">
        <f t="shared" si="4"/>
        <v>11803</v>
      </c>
      <c r="R10" s="35">
        <f t="shared" si="4"/>
        <v>450</v>
      </c>
      <c r="S10" s="35">
        <f t="shared" si="4"/>
        <v>194</v>
      </c>
      <c r="T10" s="35">
        <f t="shared" si="4"/>
        <v>580</v>
      </c>
      <c r="U10" s="35">
        <f t="shared" si="4"/>
        <v>12005</v>
      </c>
      <c r="V10" s="35">
        <f t="shared" si="4"/>
        <v>365</v>
      </c>
      <c r="W10" s="35">
        <f t="shared" si="4"/>
        <v>215</v>
      </c>
      <c r="X10" s="48">
        <v>1.8224101842771887</v>
      </c>
    </row>
    <row r="11" spans="1:24" ht="18.75" customHeight="1" x14ac:dyDescent="0.15">
      <c r="A11" s="2" t="s">
        <v>27</v>
      </c>
      <c r="B11" s="36">
        <f>B12+B13+B14+B15+B16</f>
        <v>-168</v>
      </c>
      <c r="C11" s="36">
        <f>C12+C13+C14+C15+C16</f>
        <v>-30</v>
      </c>
      <c r="D11" s="66">
        <f t="shared" si="2"/>
        <v>0.21739130434782616</v>
      </c>
      <c r="E11" s="36">
        <f>E12+E13+E14+E15+E16</f>
        <v>-2042</v>
      </c>
      <c r="F11" s="66">
        <f t="shared" si="3"/>
        <v>-1.0896478121664888</v>
      </c>
      <c r="G11" s="36">
        <f>G12+G13+G14+G15+G16</f>
        <v>-197</v>
      </c>
      <c r="H11" s="36">
        <f>H12+H13+H14+H15+H16</f>
        <v>53</v>
      </c>
      <c r="I11" s="36">
        <f>I12+I13+I14+I15+I16</f>
        <v>771</v>
      </c>
      <c r="J11" s="36">
        <f>J12+J13+J14+J15+J16</f>
        <v>250</v>
      </c>
      <c r="K11" s="36">
        <f>K12+K13+K14+K15+K16</f>
        <v>2187</v>
      </c>
      <c r="L11" s="50">
        <f t="shared" si="0"/>
        <v>-16.962470960570538</v>
      </c>
      <c r="M11" s="57">
        <v>4.5635074157880133</v>
      </c>
      <c r="N11" s="57">
        <v>21.525978376358552</v>
      </c>
      <c r="O11" s="36">
        <f t="shared" ref="O11:W11" si="5">O12+O13+O14+O15+O16</f>
        <v>29</v>
      </c>
      <c r="P11" s="36">
        <f t="shared" si="5"/>
        <v>234</v>
      </c>
      <c r="Q11" s="36">
        <f t="shared" si="5"/>
        <v>3449</v>
      </c>
      <c r="R11" s="36">
        <f t="shared" si="5"/>
        <v>106</v>
      </c>
      <c r="S11" s="36">
        <f t="shared" si="5"/>
        <v>128</v>
      </c>
      <c r="T11" s="36">
        <f t="shared" si="5"/>
        <v>205</v>
      </c>
      <c r="U11" s="36">
        <f t="shared" si="5"/>
        <v>4075</v>
      </c>
      <c r="V11" s="36">
        <f t="shared" si="5"/>
        <v>98</v>
      </c>
      <c r="W11" s="36">
        <f t="shared" si="5"/>
        <v>107</v>
      </c>
      <c r="X11" s="53">
        <v>2.4970134916575937</v>
      </c>
    </row>
    <row r="12" spans="1:24" ht="18.75" customHeight="1" x14ac:dyDescent="0.15">
      <c r="A12" s="6" t="s">
        <v>26</v>
      </c>
      <c r="B12" s="35">
        <f>B24</f>
        <v>-5</v>
      </c>
      <c r="C12" s="35">
        <f>C24</f>
        <v>8</v>
      </c>
      <c r="D12" s="65">
        <f t="shared" si="2"/>
        <v>-0.61538461538461542</v>
      </c>
      <c r="E12" s="35">
        <f>E24</f>
        <v>-163</v>
      </c>
      <c r="F12" s="65">
        <f t="shared" si="3"/>
        <v>-1.0316455696202531</v>
      </c>
      <c r="G12" s="35">
        <f>G24</f>
        <v>-12</v>
      </c>
      <c r="H12" s="35">
        <f>H24</f>
        <v>5</v>
      </c>
      <c r="I12" s="35">
        <f>I24</f>
        <v>64</v>
      </c>
      <c r="J12" s="35">
        <f>J24</f>
        <v>17</v>
      </c>
      <c r="K12" s="35">
        <f>K24</f>
        <v>196</v>
      </c>
      <c r="L12" s="48">
        <f t="shared" si="0"/>
        <v>-13.207171675139762</v>
      </c>
      <c r="M12" s="56">
        <v>5.5029881979748998</v>
      </c>
      <c r="N12" s="56">
        <v>18.710159873114662</v>
      </c>
      <c r="O12" s="35">
        <f t="shared" ref="O12:W12" si="6">O24</f>
        <v>7</v>
      </c>
      <c r="P12" s="35">
        <f t="shared" si="6"/>
        <v>26</v>
      </c>
      <c r="Q12" s="35">
        <f t="shared" si="6"/>
        <v>284</v>
      </c>
      <c r="R12" s="35">
        <f t="shared" si="6"/>
        <v>18</v>
      </c>
      <c r="S12" s="35">
        <f t="shared" si="6"/>
        <v>8</v>
      </c>
      <c r="T12" s="35">
        <f t="shared" si="6"/>
        <v>19</v>
      </c>
      <c r="U12" s="35">
        <f t="shared" si="6"/>
        <v>315</v>
      </c>
      <c r="V12" s="35">
        <f t="shared" si="6"/>
        <v>10</v>
      </c>
      <c r="W12" s="35">
        <f t="shared" si="6"/>
        <v>9</v>
      </c>
      <c r="X12" s="48">
        <v>7.704183477164861</v>
      </c>
    </row>
    <row r="13" spans="1:24" ht="18.75" customHeight="1" x14ac:dyDescent="0.15">
      <c r="A13" s="4" t="s">
        <v>25</v>
      </c>
      <c r="B13" s="37">
        <f>B25+B26+B27</f>
        <v>-41</v>
      </c>
      <c r="C13" s="37">
        <f>C25+C26+C27</f>
        <v>-8</v>
      </c>
      <c r="D13" s="67">
        <f t="shared" si="2"/>
        <v>0.24242424242424243</v>
      </c>
      <c r="E13" s="37">
        <f>E25+E26+E27</f>
        <v>-465</v>
      </c>
      <c r="F13" s="67">
        <f t="shared" si="3"/>
        <v>-1.0966981132075473</v>
      </c>
      <c r="G13" s="37">
        <f>G25+G26+G27</f>
        <v>-23</v>
      </c>
      <c r="H13" s="37">
        <f>H25+H26+H27</f>
        <v>12</v>
      </c>
      <c r="I13" s="37">
        <f>I25+I26+I27</f>
        <v>140</v>
      </c>
      <c r="J13" s="37">
        <f>J25+J26+J27</f>
        <v>35</v>
      </c>
      <c r="K13" s="37">
        <f>K25+K26+K27</f>
        <v>403</v>
      </c>
      <c r="L13" s="49">
        <f t="shared" si="0"/>
        <v>-10.905982506258436</v>
      </c>
      <c r="M13" s="58">
        <v>5.6900778293522274</v>
      </c>
      <c r="N13" s="58">
        <v>16.596060335610662</v>
      </c>
      <c r="O13" s="37">
        <f t="shared" ref="O13:W13" si="7">O25+O26+O27</f>
        <v>-18</v>
      </c>
      <c r="P13" s="37">
        <f t="shared" si="7"/>
        <v>31</v>
      </c>
      <c r="Q13" s="37">
        <f t="shared" si="7"/>
        <v>581</v>
      </c>
      <c r="R13" s="37">
        <f t="shared" si="7"/>
        <v>16</v>
      </c>
      <c r="S13" s="37">
        <f t="shared" si="7"/>
        <v>15</v>
      </c>
      <c r="T13" s="37">
        <f t="shared" si="7"/>
        <v>49</v>
      </c>
      <c r="U13" s="37">
        <f t="shared" si="7"/>
        <v>783</v>
      </c>
      <c r="V13" s="37">
        <f t="shared" si="7"/>
        <v>21</v>
      </c>
      <c r="W13" s="37">
        <f t="shared" si="7"/>
        <v>28</v>
      </c>
      <c r="X13" s="49">
        <v>-8.5351167440283398</v>
      </c>
    </row>
    <row r="14" spans="1:24" ht="18.75" customHeight="1" x14ac:dyDescent="0.15">
      <c r="A14" s="4" t="s">
        <v>24</v>
      </c>
      <c r="B14" s="37">
        <f>B28+B29+B30+B31</f>
        <v>-37</v>
      </c>
      <c r="C14" s="37">
        <f>C28+C29+C30+C31</f>
        <v>-6</v>
      </c>
      <c r="D14" s="67">
        <f t="shared" si="2"/>
        <v>0.19354838709677424</v>
      </c>
      <c r="E14" s="37">
        <f>E28+E29+E30+E31</f>
        <v>-632</v>
      </c>
      <c r="F14" s="67">
        <f t="shared" si="3"/>
        <v>-1.0621848739495798</v>
      </c>
      <c r="G14" s="37">
        <f>G28+G29+G30+G31</f>
        <v>-72</v>
      </c>
      <c r="H14" s="37">
        <f>H28+H29+H30+H31</f>
        <v>19</v>
      </c>
      <c r="I14" s="37">
        <f>I28+I29+I30+I31</f>
        <v>314</v>
      </c>
      <c r="J14" s="37">
        <f>J28+J29+J30+J31</f>
        <v>91</v>
      </c>
      <c r="K14" s="37">
        <f>K28+K29+K30+K31</f>
        <v>753</v>
      </c>
      <c r="L14" s="49">
        <f t="shared" si="0"/>
        <v>-16.263946272041117</v>
      </c>
      <c r="M14" s="58">
        <v>4.2918747106775159</v>
      </c>
      <c r="N14" s="58">
        <v>20.555820982718632</v>
      </c>
      <c r="O14" s="37">
        <f t="shared" ref="O14:W14" si="8">O28+O29+O30+O31</f>
        <v>35</v>
      </c>
      <c r="P14" s="37">
        <f t="shared" si="8"/>
        <v>107</v>
      </c>
      <c r="Q14" s="37">
        <f t="shared" si="8"/>
        <v>1352</v>
      </c>
      <c r="R14" s="37">
        <f t="shared" si="8"/>
        <v>47</v>
      </c>
      <c r="S14" s="37">
        <f t="shared" si="8"/>
        <v>60</v>
      </c>
      <c r="T14" s="37">
        <f t="shared" si="8"/>
        <v>72</v>
      </c>
      <c r="U14" s="37">
        <f t="shared" si="8"/>
        <v>1545</v>
      </c>
      <c r="V14" s="37">
        <f t="shared" si="8"/>
        <v>43</v>
      </c>
      <c r="W14" s="37">
        <f t="shared" si="8"/>
        <v>29</v>
      </c>
      <c r="X14" s="49">
        <v>7.9060849933533177</v>
      </c>
    </row>
    <row r="15" spans="1:24" ht="18.75" customHeight="1" x14ac:dyDescent="0.15">
      <c r="A15" s="4" t="s">
        <v>23</v>
      </c>
      <c r="B15" s="37">
        <f>B32+B33+B34+B35</f>
        <v>-42</v>
      </c>
      <c r="C15" s="37">
        <f>C32+C33+C34+C35</f>
        <v>-6</v>
      </c>
      <c r="D15" s="67">
        <f t="shared" si="2"/>
        <v>0.16666666666666674</v>
      </c>
      <c r="E15" s="37">
        <f>E32+E33+E34+E35</f>
        <v>-519</v>
      </c>
      <c r="F15" s="67">
        <f t="shared" si="3"/>
        <v>-1.0880503144654088</v>
      </c>
      <c r="G15" s="37">
        <f>G32+G33+G34+G35</f>
        <v>-59</v>
      </c>
      <c r="H15" s="37">
        <f>H32+H33+H34+H35</f>
        <v>13</v>
      </c>
      <c r="I15" s="37">
        <f>I32+I33+I34+I35</f>
        <v>216</v>
      </c>
      <c r="J15" s="37">
        <f>J32+J33+J34+J35</f>
        <v>72</v>
      </c>
      <c r="K15" s="39">
        <f>K32+K33+K34+K35</f>
        <v>592</v>
      </c>
      <c r="L15" s="49">
        <f>M15-N15</f>
        <v>-17.524215316335074</v>
      </c>
      <c r="M15" s="58">
        <v>3.8612677815653558</v>
      </c>
      <c r="N15" s="58">
        <v>21.38548309790043</v>
      </c>
      <c r="O15" s="39">
        <f t="shared" ref="O15:W15" si="9">O32+O33+O34+O35</f>
        <v>17</v>
      </c>
      <c r="P15" s="37">
        <f t="shared" si="9"/>
        <v>65</v>
      </c>
      <c r="Q15" s="37">
        <f t="shared" si="9"/>
        <v>1013</v>
      </c>
      <c r="R15" s="37">
        <f t="shared" si="9"/>
        <v>22</v>
      </c>
      <c r="S15" s="37">
        <f t="shared" si="9"/>
        <v>43</v>
      </c>
      <c r="T15" s="37">
        <f>T32+T33+T34+T35</f>
        <v>48</v>
      </c>
      <c r="U15" s="37">
        <f t="shared" si="9"/>
        <v>1156</v>
      </c>
      <c r="V15" s="37">
        <f t="shared" si="9"/>
        <v>18</v>
      </c>
      <c r="W15" s="37">
        <f t="shared" si="9"/>
        <v>30</v>
      </c>
      <c r="X15" s="49">
        <v>5.0493501758931547</v>
      </c>
    </row>
    <row r="16" spans="1:24" ht="18.75" customHeight="1" x14ac:dyDescent="0.15">
      <c r="A16" s="2" t="s">
        <v>22</v>
      </c>
      <c r="B16" s="36">
        <f>B36+B37+B38</f>
        <v>-43</v>
      </c>
      <c r="C16" s="36">
        <f>C36+C37+C38</f>
        <v>-18</v>
      </c>
      <c r="D16" s="66">
        <f t="shared" si="2"/>
        <v>0.72</v>
      </c>
      <c r="E16" s="36">
        <f>E36+E37+E38</f>
        <v>-263</v>
      </c>
      <c r="F16" s="66">
        <f t="shared" si="3"/>
        <v>-1.1954545454545455</v>
      </c>
      <c r="G16" s="36">
        <f>G36+G37+G38</f>
        <v>-31</v>
      </c>
      <c r="H16" s="36">
        <f>H36+H37+H38</f>
        <v>4</v>
      </c>
      <c r="I16" s="36">
        <f>I36+I37+I38</f>
        <v>37</v>
      </c>
      <c r="J16" s="36">
        <f>J36+J37+J38</f>
        <v>35</v>
      </c>
      <c r="K16" s="36">
        <f>K36+K37+K38</f>
        <v>243</v>
      </c>
      <c r="L16" s="50">
        <f t="shared" si="0"/>
        <v>-38.624338624338627</v>
      </c>
      <c r="M16" s="57">
        <v>4.9837856289469187</v>
      </c>
      <c r="N16" s="57">
        <v>43.608124253285546</v>
      </c>
      <c r="O16" s="36">
        <f t="shared" ref="O16:W16" si="10">O36+O37+O38</f>
        <v>-12</v>
      </c>
      <c r="P16" s="36">
        <f t="shared" si="10"/>
        <v>5</v>
      </c>
      <c r="Q16" s="36">
        <f t="shared" si="10"/>
        <v>219</v>
      </c>
      <c r="R16" s="36">
        <f t="shared" si="10"/>
        <v>3</v>
      </c>
      <c r="S16" s="36">
        <f t="shared" si="10"/>
        <v>2</v>
      </c>
      <c r="T16" s="36">
        <f t="shared" si="10"/>
        <v>17</v>
      </c>
      <c r="U16" s="36">
        <f t="shared" si="10"/>
        <v>276</v>
      </c>
      <c r="V16" s="36">
        <f t="shared" si="10"/>
        <v>6</v>
      </c>
      <c r="W16" s="36">
        <f t="shared" si="10"/>
        <v>11</v>
      </c>
      <c r="X16" s="53">
        <v>-14.95135688684076</v>
      </c>
    </row>
    <row r="17" spans="1:24" ht="18.75" customHeight="1" x14ac:dyDescent="0.15">
      <c r="A17" s="6" t="s">
        <v>21</v>
      </c>
      <c r="B17" s="35">
        <f>B12+B13+B20</f>
        <v>-132</v>
      </c>
      <c r="C17" s="35">
        <f>C12+C13+C20</f>
        <v>-28</v>
      </c>
      <c r="D17" s="65">
        <f t="shared" si="2"/>
        <v>0.26923076923076916</v>
      </c>
      <c r="E17" s="35">
        <f>E12+E13+E20</f>
        <v>-1706</v>
      </c>
      <c r="F17" s="65">
        <f t="shared" si="3"/>
        <v>-1.0838627700127064</v>
      </c>
      <c r="G17" s="35">
        <f>G12+G13+G20</f>
        <v>-174</v>
      </c>
      <c r="H17" s="35">
        <f>H12+H13+H20</f>
        <v>123</v>
      </c>
      <c r="I17" s="35">
        <f>I12+I13+I20</f>
        <v>1552</v>
      </c>
      <c r="J17" s="35">
        <f>J12+J13+J20</f>
        <v>297</v>
      </c>
      <c r="K17" s="35">
        <f>K12+K13+K20</f>
        <v>2760</v>
      </c>
      <c r="L17" s="48">
        <f t="shared" si="0"/>
        <v>-9.1882337946161368</v>
      </c>
      <c r="M17" s="56">
        <v>6.495130785849339</v>
      </c>
      <c r="N17" s="56">
        <v>15.683364580465476</v>
      </c>
      <c r="O17" s="35">
        <f t="shared" ref="O17:W17" si="11">O12+O13+O20</f>
        <v>42</v>
      </c>
      <c r="P17" s="35">
        <f t="shared" si="11"/>
        <v>305</v>
      </c>
      <c r="Q17" s="35">
        <f t="shared" si="11"/>
        <v>5339</v>
      </c>
      <c r="R17" s="35">
        <f t="shared" si="11"/>
        <v>217</v>
      </c>
      <c r="S17" s="35">
        <f t="shared" si="11"/>
        <v>88</v>
      </c>
      <c r="T17" s="35">
        <f t="shared" si="11"/>
        <v>263</v>
      </c>
      <c r="U17" s="35">
        <f t="shared" si="11"/>
        <v>5837</v>
      </c>
      <c r="V17" s="35">
        <f t="shared" si="11"/>
        <v>168</v>
      </c>
      <c r="W17" s="35">
        <f t="shared" si="11"/>
        <v>95</v>
      </c>
      <c r="X17" s="48">
        <v>2.2178495366314817</v>
      </c>
    </row>
    <row r="18" spans="1:24" ht="18.75" customHeight="1" x14ac:dyDescent="0.15">
      <c r="A18" s="4" t="s">
        <v>20</v>
      </c>
      <c r="B18" s="37">
        <f>B14+B22</f>
        <v>-103</v>
      </c>
      <c r="C18" s="37">
        <f>C14+C22</f>
        <v>-34</v>
      </c>
      <c r="D18" s="67">
        <f t="shared" si="2"/>
        <v>0.49275362318840576</v>
      </c>
      <c r="E18" s="37">
        <f>E14+E22</f>
        <v>-1105</v>
      </c>
      <c r="F18" s="67">
        <f t="shared" si="3"/>
        <v>-1.1027944111776447</v>
      </c>
      <c r="G18" s="37">
        <f>G14+G22</f>
        <v>-113</v>
      </c>
      <c r="H18" s="37">
        <f>H14+H22</f>
        <v>43</v>
      </c>
      <c r="I18" s="37">
        <f>I14+I22</f>
        <v>626</v>
      </c>
      <c r="J18" s="37">
        <f>J14+J22</f>
        <v>156</v>
      </c>
      <c r="K18" s="37">
        <f>K14+K22</f>
        <v>1392</v>
      </c>
      <c r="L18" s="49">
        <f t="shared" si="0"/>
        <v>-13.518567258026824</v>
      </c>
      <c r="M18" s="58">
        <v>5.1442335583641894</v>
      </c>
      <c r="N18" s="58">
        <v>18.662800816391012</v>
      </c>
      <c r="O18" s="37">
        <f t="shared" ref="O18:W18" si="12">O14+O22</f>
        <v>10</v>
      </c>
      <c r="P18" s="37">
        <f t="shared" si="12"/>
        <v>177</v>
      </c>
      <c r="Q18" s="37">
        <f t="shared" si="12"/>
        <v>2618</v>
      </c>
      <c r="R18" s="37">
        <f t="shared" si="12"/>
        <v>82</v>
      </c>
      <c r="S18" s="37">
        <f t="shared" si="12"/>
        <v>95</v>
      </c>
      <c r="T18" s="37">
        <f t="shared" si="12"/>
        <v>167</v>
      </c>
      <c r="U18" s="37">
        <f t="shared" si="12"/>
        <v>2957</v>
      </c>
      <c r="V18" s="37">
        <f t="shared" si="12"/>
        <v>80</v>
      </c>
      <c r="W18" s="37">
        <f t="shared" si="12"/>
        <v>87</v>
      </c>
      <c r="X18" s="49">
        <v>1.1963333856660938</v>
      </c>
    </row>
    <row r="19" spans="1:24" ht="18.75" customHeight="1" x14ac:dyDescent="0.15">
      <c r="A19" s="2" t="s">
        <v>19</v>
      </c>
      <c r="B19" s="36">
        <f>B15+B16+B21+B23</f>
        <v>-182</v>
      </c>
      <c r="C19" s="36">
        <f>C15+C16+C21+C23</f>
        <v>-133</v>
      </c>
      <c r="D19" s="66">
        <f t="shared" si="2"/>
        <v>2.7142857142857144</v>
      </c>
      <c r="E19" s="36">
        <f>E15+E16+E21+E23</f>
        <v>-1416</v>
      </c>
      <c r="F19" s="66">
        <f t="shared" si="3"/>
        <v>-1.147487844408428</v>
      </c>
      <c r="G19" s="36">
        <f>G15+G16+G21+G23</f>
        <v>-223</v>
      </c>
      <c r="H19" s="36">
        <f>H15+H16+H21+H23</f>
        <v>121</v>
      </c>
      <c r="I19" s="36">
        <f>I15+I16+I21+I23</f>
        <v>1589</v>
      </c>
      <c r="J19" s="36">
        <f>J15+J16+J21+J23</f>
        <v>344</v>
      </c>
      <c r="K19" s="38">
        <f>K15+K16+K21+K23</f>
        <v>3014</v>
      </c>
      <c r="L19" s="50">
        <f t="shared" si="0"/>
        <v>-11.473515413514544</v>
      </c>
      <c r="M19" s="57">
        <v>6.2255397535213453</v>
      </c>
      <c r="N19" s="57">
        <v>17.69905516703589</v>
      </c>
      <c r="O19" s="38">
        <f t="shared" ref="O19:W19" si="13">O15+O16+O21+O23</f>
        <v>41</v>
      </c>
      <c r="P19" s="38">
        <f>P15+P16+P21+P23</f>
        <v>396</v>
      </c>
      <c r="Q19" s="36">
        <f t="shared" si="13"/>
        <v>7295</v>
      </c>
      <c r="R19" s="36">
        <f t="shared" si="13"/>
        <v>257</v>
      </c>
      <c r="S19" s="36">
        <f t="shared" si="13"/>
        <v>139</v>
      </c>
      <c r="T19" s="36">
        <f t="shared" si="13"/>
        <v>355</v>
      </c>
      <c r="U19" s="36">
        <f t="shared" si="13"/>
        <v>7286</v>
      </c>
      <c r="V19" s="36">
        <f t="shared" si="13"/>
        <v>215</v>
      </c>
      <c r="W19" s="36">
        <f t="shared" si="13"/>
        <v>140</v>
      </c>
      <c r="X19" s="53">
        <v>2.1094804123502051</v>
      </c>
    </row>
    <row r="20" spans="1:24" ht="18.75" customHeight="1" x14ac:dyDescent="0.15">
      <c r="A20" s="5" t="s">
        <v>18</v>
      </c>
      <c r="B20" s="40">
        <f>G20+O20</f>
        <v>-86</v>
      </c>
      <c r="C20" s="40">
        <v>-28</v>
      </c>
      <c r="D20" s="68">
        <f t="shared" si="2"/>
        <v>0.48275862068965525</v>
      </c>
      <c r="E20" s="40">
        <f>I20-K20+Q20-U20</f>
        <v>-1078</v>
      </c>
      <c r="F20" s="68">
        <f t="shared" si="3"/>
        <v>-1.0866935483870968</v>
      </c>
      <c r="G20" s="40">
        <f>H20-J20</f>
        <v>-139</v>
      </c>
      <c r="H20" s="40">
        <v>106</v>
      </c>
      <c r="I20" s="40">
        <v>1348</v>
      </c>
      <c r="J20" s="40">
        <v>245</v>
      </c>
      <c r="K20" s="40">
        <v>2161</v>
      </c>
      <c r="L20" s="48">
        <f>M20-N20</f>
        <v>-8.7313030336093629</v>
      </c>
      <c r="M20" s="56">
        <v>6.6584037522488675</v>
      </c>
      <c r="N20" s="56">
        <v>15.38970678585823</v>
      </c>
      <c r="O20" s="40">
        <f>P20-T20</f>
        <v>53</v>
      </c>
      <c r="P20" s="40">
        <f>R20+S20</f>
        <v>248</v>
      </c>
      <c r="Q20" s="41">
        <v>4474</v>
      </c>
      <c r="R20" s="41">
        <v>183</v>
      </c>
      <c r="S20" s="41">
        <v>65</v>
      </c>
      <c r="T20" s="41">
        <f>SUM(V20:W20)</f>
        <v>195</v>
      </c>
      <c r="U20" s="41">
        <v>4739</v>
      </c>
      <c r="V20" s="41">
        <v>137</v>
      </c>
      <c r="W20" s="41">
        <v>58</v>
      </c>
      <c r="X20" s="52">
        <v>3.3292018761244329</v>
      </c>
    </row>
    <row r="21" spans="1:24" ht="18.75" customHeight="1" x14ac:dyDescent="0.15">
      <c r="A21" s="3" t="s">
        <v>17</v>
      </c>
      <c r="B21" s="42">
        <f t="shared" ref="B21:B38" si="14">G21+O21</f>
        <v>-64</v>
      </c>
      <c r="C21" s="42">
        <v>-65</v>
      </c>
      <c r="D21" s="69">
        <f t="shared" si="2"/>
        <v>-65</v>
      </c>
      <c r="E21" s="42">
        <f t="shared" ref="E21:E38" si="15">I21-K21+Q21-U21</f>
        <v>-355</v>
      </c>
      <c r="F21" s="69">
        <f t="shared" si="3"/>
        <v>-1.2199312714776633</v>
      </c>
      <c r="G21" s="42">
        <f t="shared" ref="G21:G38" si="16">H21-J21</f>
        <v>-105</v>
      </c>
      <c r="H21" s="42">
        <v>86</v>
      </c>
      <c r="I21" s="42">
        <v>1150</v>
      </c>
      <c r="J21" s="42">
        <v>191</v>
      </c>
      <c r="K21" s="42">
        <v>1749</v>
      </c>
      <c r="L21" s="49">
        <f t="shared" ref="L21:L38" si="17">M21-N21</f>
        <v>-8.3973422986785113</v>
      </c>
      <c r="M21" s="58">
        <v>6.8778232160604951</v>
      </c>
      <c r="N21" s="58">
        <v>15.275165514739006</v>
      </c>
      <c r="O21" s="42">
        <f t="shared" ref="O21:O38" si="18">P21-T21</f>
        <v>41</v>
      </c>
      <c r="P21" s="42">
        <f t="shared" ref="P21:P38" si="19">R21+S21</f>
        <v>266</v>
      </c>
      <c r="Q21" s="42">
        <v>4840</v>
      </c>
      <c r="R21" s="42">
        <v>187</v>
      </c>
      <c r="S21" s="42">
        <v>79</v>
      </c>
      <c r="T21" s="42">
        <f t="shared" ref="T21:T38" si="20">SUM(V21:W21)</f>
        <v>225</v>
      </c>
      <c r="U21" s="42">
        <v>4596</v>
      </c>
      <c r="V21" s="42">
        <v>150</v>
      </c>
      <c r="W21" s="42">
        <v>75</v>
      </c>
      <c r="X21" s="49">
        <v>3.2789622309125619</v>
      </c>
    </row>
    <row r="22" spans="1:24" ht="18.75" customHeight="1" x14ac:dyDescent="0.15">
      <c r="A22" s="3" t="s">
        <v>16</v>
      </c>
      <c r="B22" s="42">
        <f t="shared" si="14"/>
        <v>-66</v>
      </c>
      <c r="C22" s="42">
        <v>-28</v>
      </c>
      <c r="D22" s="69">
        <f t="shared" si="2"/>
        <v>0.73684210526315796</v>
      </c>
      <c r="E22" s="42">
        <f t="shared" si="15"/>
        <v>-473</v>
      </c>
      <c r="F22" s="69">
        <f t="shared" si="3"/>
        <v>-1.1621621621621623</v>
      </c>
      <c r="G22" s="42">
        <f t="shared" si="16"/>
        <v>-41</v>
      </c>
      <c r="H22" s="42">
        <v>24</v>
      </c>
      <c r="I22" s="42">
        <v>312</v>
      </c>
      <c r="J22" s="42">
        <v>65</v>
      </c>
      <c r="K22" s="42">
        <v>639</v>
      </c>
      <c r="L22" s="49">
        <f t="shared" si="17"/>
        <v>-10.427517776949365</v>
      </c>
      <c r="M22" s="58">
        <v>6.1039128450435323</v>
      </c>
      <c r="N22" s="58">
        <v>16.531430621992897</v>
      </c>
      <c r="O22" s="42">
        <f t="shared" si="18"/>
        <v>-25</v>
      </c>
      <c r="P22" s="42">
        <f t="shared" si="19"/>
        <v>70</v>
      </c>
      <c r="Q22" s="42">
        <v>1266</v>
      </c>
      <c r="R22" s="42">
        <v>35</v>
      </c>
      <c r="S22" s="42">
        <v>35</v>
      </c>
      <c r="T22" s="42">
        <f t="shared" si="20"/>
        <v>95</v>
      </c>
      <c r="U22" s="42">
        <v>1412</v>
      </c>
      <c r="V22" s="42">
        <v>37</v>
      </c>
      <c r="W22" s="42">
        <v>58</v>
      </c>
      <c r="X22" s="49">
        <v>-6.3582425469203407</v>
      </c>
    </row>
    <row r="23" spans="1:24" ht="18.75" customHeight="1" x14ac:dyDescent="0.15">
      <c r="A23" s="1" t="s">
        <v>15</v>
      </c>
      <c r="B23" s="43">
        <f t="shared" si="14"/>
        <v>-33</v>
      </c>
      <c r="C23" s="43">
        <v>-44</v>
      </c>
      <c r="D23" s="70">
        <f t="shared" si="2"/>
        <v>-4</v>
      </c>
      <c r="E23" s="43">
        <f t="shared" si="15"/>
        <v>-279</v>
      </c>
      <c r="F23" s="70">
        <f t="shared" si="3"/>
        <v>-1.1341463414634148</v>
      </c>
      <c r="G23" s="43">
        <f t="shared" si="16"/>
        <v>-28</v>
      </c>
      <c r="H23" s="43">
        <v>18</v>
      </c>
      <c r="I23" s="43">
        <v>186</v>
      </c>
      <c r="J23" s="43">
        <v>46</v>
      </c>
      <c r="K23" s="44">
        <v>430</v>
      </c>
      <c r="L23" s="50">
        <f t="shared" si="17"/>
        <v>-10.134877166677082</v>
      </c>
      <c r="M23" s="57">
        <v>6.5152781785781224</v>
      </c>
      <c r="N23" s="57">
        <v>16.650155345255204</v>
      </c>
      <c r="O23" s="44">
        <f t="shared" si="18"/>
        <v>-5</v>
      </c>
      <c r="P23" s="44">
        <f t="shared" si="19"/>
        <v>60</v>
      </c>
      <c r="Q23" s="43">
        <v>1223</v>
      </c>
      <c r="R23" s="43">
        <v>45</v>
      </c>
      <c r="S23" s="43">
        <v>15</v>
      </c>
      <c r="T23" s="43">
        <f t="shared" si="20"/>
        <v>65</v>
      </c>
      <c r="U23" s="43">
        <v>1258</v>
      </c>
      <c r="V23" s="43">
        <v>41</v>
      </c>
      <c r="W23" s="43">
        <v>24</v>
      </c>
      <c r="X23" s="54">
        <v>-1.8097994940494715</v>
      </c>
    </row>
    <row r="24" spans="1:24" ht="18.75" customHeight="1" x14ac:dyDescent="0.15">
      <c r="A24" s="7" t="s">
        <v>14</v>
      </c>
      <c r="B24" s="45">
        <f t="shared" si="14"/>
        <v>-5</v>
      </c>
      <c r="C24" s="45">
        <v>8</v>
      </c>
      <c r="D24" s="71">
        <f t="shared" si="2"/>
        <v>-0.61538461538461542</v>
      </c>
      <c r="E24" s="40">
        <f t="shared" si="15"/>
        <v>-163</v>
      </c>
      <c r="F24" s="71">
        <f t="shared" si="3"/>
        <v>-1.0316455696202531</v>
      </c>
      <c r="G24" s="40">
        <f t="shared" si="16"/>
        <v>-12</v>
      </c>
      <c r="H24" s="45">
        <v>5</v>
      </c>
      <c r="I24" s="45">
        <v>64</v>
      </c>
      <c r="J24" s="45">
        <v>17</v>
      </c>
      <c r="K24" s="46">
        <v>196</v>
      </c>
      <c r="L24" s="51">
        <f t="shared" si="17"/>
        <v>-13.207171675139762</v>
      </c>
      <c r="M24" s="55">
        <v>5.5029881979748998</v>
      </c>
      <c r="N24" s="55">
        <v>18.710159873114662</v>
      </c>
      <c r="O24" s="40">
        <f t="shared" si="18"/>
        <v>7</v>
      </c>
      <c r="P24" s="45">
        <f t="shared" si="19"/>
        <v>26</v>
      </c>
      <c r="Q24" s="45">
        <v>284</v>
      </c>
      <c r="R24" s="45">
        <v>18</v>
      </c>
      <c r="S24" s="45">
        <v>8</v>
      </c>
      <c r="T24" s="45">
        <f t="shared" si="20"/>
        <v>19</v>
      </c>
      <c r="U24" s="45">
        <v>315</v>
      </c>
      <c r="V24" s="45">
        <v>10</v>
      </c>
      <c r="W24" s="45">
        <v>9</v>
      </c>
      <c r="X24" s="51">
        <v>7.704183477164861</v>
      </c>
    </row>
    <row r="25" spans="1:24" ht="18.75" customHeight="1" x14ac:dyDescent="0.15">
      <c r="A25" s="5" t="s">
        <v>13</v>
      </c>
      <c r="B25" s="40">
        <f t="shared" si="14"/>
        <v>-8</v>
      </c>
      <c r="C25" s="40">
        <v>5</v>
      </c>
      <c r="D25" s="68">
        <f t="shared" si="2"/>
        <v>-0.38461538461538458</v>
      </c>
      <c r="E25" s="40">
        <f t="shared" si="15"/>
        <v>-88</v>
      </c>
      <c r="F25" s="68">
        <f t="shared" si="3"/>
        <v>-1.1000000000000001</v>
      </c>
      <c r="G25" s="40">
        <f t="shared" si="16"/>
        <v>-5</v>
      </c>
      <c r="H25" s="40">
        <v>0</v>
      </c>
      <c r="I25" s="40">
        <v>5</v>
      </c>
      <c r="J25" s="40">
        <v>5</v>
      </c>
      <c r="K25" s="40">
        <v>65</v>
      </c>
      <c r="L25" s="48">
        <f t="shared" si="17"/>
        <v>-20.743822319216164</v>
      </c>
      <c r="M25" s="56">
        <v>0</v>
      </c>
      <c r="N25" s="56">
        <v>20.743822319216164</v>
      </c>
      <c r="O25" s="40">
        <f t="shared" si="18"/>
        <v>-3</v>
      </c>
      <c r="P25" s="40">
        <f t="shared" si="19"/>
        <v>6</v>
      </c>
      <c r="Q25" s="40">
        <v>68</v>
      </c>
      <c r="R25" s="40">
        <v>1</v>
      </c>
      <c r="S25" s="40">
        <v>5</v>
      </c>
      <c r="T25" s="40">
        <f t="shared" si="20"/>
        <v>9</v>
      </c>
      <c r="U25" s="40">
        <v>96</v>
      </c>
      <c r="V25" s="40">
        <v>3</v>
      </c>
      <c r="W25" s="40">
        <v>6</v>
      </c>
      <c r="X25" s="52">
        <v>-12.446293391529707</v>
      </c>
    </row>
    <row r="26" spans="1:24" ht="18.75" customHeight="1" x14ac:dyDescent="0.15">
      <c r="A26" s="3" t="s">
        <v>12</v>
      </c>
      <c r="B26" s="42">
        <f t="shared" si="14"/>
        <v>-6</v>
      </c>
      <c r="C26" s="42">
        <v>10</v>
      </c>
      <c r="D26" s="69">
        <f t="shared" si="2"/>
        <v>-0.625</v>
      </c>
      <c r="E26" s="42">
        <f t="shared" si="15"/>
        <v>-167</v>
      </c>
      <c r="F26" s="69">
        <f t="shared" si="3"/>
        <v>-1.0372670807453417</v>
      </c>
      <c r="G26" s="42">
        <f t="shared" si="16"/>
        <v>-4</v>
      </c>
      <c r="H26" s="42">
        <v>2</v>
      </c>
      <c r="I26" s="42">
        <v>28</v>
      </c>
      <c r="J26" s="42">
        <v>6</v>
      </c>
      <c r="K26" s="42">
        <v>118</v>
      </c>
      <c r="L26" s="49">
        <f t="shared" si="17"/>
        <v>-7.4343763525727518</v>
      </c>
      <c r="M26" s="58">
        <v>3.7171881762863759</v>
      </c>
      <c r="N26" s="58">
        <v>11.151564528859128</v>
      </c>
      <c r="O26" s="42">
        <f t="shared" si="18"/>
        <v>-2</v>
      </c>
      <c r="P26" s="42">
        <f t="shared" si="19"/>
        <v>6</v>
      </c>
      <c r="Q26" s="42">
        <v>133</v>
      </c>
      <c r="R26" s="42">
        <v>4</v>
      </c>
      <c r="S26" s="42">
        <v>2</v>
      </c>
      <c r="T26" s="42">
        <f t="shared" si="20"/>
        <v>8</v>
      </c>
      <c r="U26" s="42">
        <v>210</v>
      </c>
      <c r="V26" s="42">
        <v>6</v>
      </c>
      <c r="W26" s="42">
        <v>2</v>
      </c>
      <c r="X26" s="49">
        <v>-3.7171881762863759</v>
      </c>
    </row>
    <row r="27" spans="1:24" ht="18.75" customHeight="1" x14ac:dyDescent="0.15">
      <c r="A27" s="1" t="s">
        <v>11</v>
      </c>
      <c r="B27" s="43">
        <f t="shared" si="14"/>
        <v>-27</v>
      </c>
      <c r="C27" s="43">
        <v>-23</v>
      </c>
      <c r="D27" s="70">
        <f t="shared" si="2"/>
        <v>5.75</v>
      </c>
      <c r="E27" s="43">
        <f t="shared" si="15"/>
        <v>-210</v>
      </c>
      <c r="F27" s="70">
        <f t="shared" si="3"/>
        <v>-1.1475409836065573</v>
      </c>
      <c r="G27" s="43">
        <f t="shared" si="16"/>
        <v>-14</v>
      </c>
      <c r="H27" s="43">
        <v>10</v>
      </c>
      <c r="I27" s="43">
        <v>107</v>
      </c>
      <c r="J27" s="44">
        <v>24</v>
      </c>
      <c r="K27" s="44">
        <v>220</v>
      </c>
      <c r="L27" s="50">
        <f t="shared" si="17"/>
        <v>-10.527443458769913</v>
      </c>
      <c r="M27" s="57">
        <v>7.5196024705499402</v>
      </c>
      <c r="N27" s="57">
        <v>18.047045929319854</v>
      </c>
      <c r="O27" s="44">
        <f t="shared" si="18"/>
        <v>-13</v>
      </c>
      <c r="P27" s="44">
        <f t="shared" si="19"/>
        <v>19</v>
      </c>
      <c r="Q27" s="47">
        <v>380</v>
      </c>
      <c r="R27" s="47">
        <v>11</v>
      </c>
      <c r="S27" s="47">
        <v>8</v>
      </c>
      <c r="T27" s="47">
        <f t="shared" si="20"/>
        <v>32</v>
      </c>
      <c r="U27" s="47">
        <v>477</v>
      </c>
      <c r="V27" s="47">
        <v>12</v>
      </c>
      <c r="W27" s="47">
        <v>20</v>
      </c>
      <c r="X27" s="54">
        <v>-9.7754832117149206</v>
      </c>
    </row>
    <row r="28" spans="1:24" ht="18.75" customHeight="1" x14ac:dyDescent="0.15">
      <c r="A28" s="5" t="s">
        <v>10</v>
      </c>
      <c r="B28" s="40">
        <f t="shared" si="14"/>
        <v>-9</v>
      </c>
      <c r="C28" s="40">
        <v>-3</v>
      </c>
      <c r="D28" s="68">
        <f t="shared" si="2"/>
        <v>0.5</v>
      </c>
      <c r="E28" s="40">
        <f t="shared" si="15"/>
        <v>-116</v>
      </c>
      <c r="F28" s="68">
        <f t="shared" si="3"/>
        <v>-1.0841121495327102</v>
      </c>
      <c r="G28" s="40">
        <f>H28-J28</f>
        <v>-13</v>
      </c>
      <c r="H28" s="40">
        <v>1</v>
      </c>
      <c r="I28" s="40">
        <v>20</v>
      </c>
      <c r="J28" s="40">
        <v>14</v>
      </c>
      <c r="K28" s="40">
        <v>93</v>
      </c>
      <c r="L28" s="48">
        <f t="shared" si="17"/>
        <v>-25.643242775847256</v>
      </c>
      <c r="M28" s="56">
        <v>1.972557136603635</v>
      </c>
      <c r="N28" s="56">
        <v>27.615799912450889</v>
      </c>
      <c r="O28" s="40">
        <f t="shared" si="18"/>
        <v>4</v>
      </c>
      <c r="P28" s="40">
        <f t="shared" si="19"/>
        <v>16</v>
      </c>
      <c r="Q28" s="40">
        <v>137</v>
      </c>
      <c r="R28" s="40">
        <v>7</v>
      </c>
      <c r="S28" s="40">
        <v>9</v>
      </c>
      <c r="T28" s="40">
        <f t="shared" si="20"/>
        <v>12</v>
      </c>
      <c r="U28" s="40">
        <v>180</v>
      </c>
      <c r="V28" s="40">
        <v>8</v>
      </c>
      <c r="W28" s="40">
        <v>4</v>
      </c>
      <c r="X28" s="48">
        <v>7.8902285464145443</v>
      </c>
    </row>
    <row r="29" spans="1:24" ht="18.75" customHeight="1" x14ac:dyDescent="0.15">
      <c r="A29" s="3" t="s">
        <v>9</v>
      </c>
      <c r="B29" s="42">
        <f t="shared" si="14"/>
        <v>2</v>
      </c>
      <c r="C29" s="42">
        <v>-7</v>
      </c>
      <c r="D29" s="69">
        <f t="shared" si="2"/>
        <v>-0.77777777777777779</v>
      </c>
      <c r="E29" s="42">
        <f t="shared" si="15"/>
        <v>-62</v>
      </c>
      <c r="F29" s="69">
        <f t="shared" si="3"/>
        <v>-0.96875</v>
      </c>
      <c r="G29" s="42">
        <f t="shared" si="16"/>
        <v>-7</v>
      </c>
      <c r="H29" s="42">
        <v>12</v>
      </c>
      <c r="I29" s="42">
        <v>124</v>
      </c>
      <c r="J29" s="42">
        <v>19</v>
      </c>
      <c r="K29" s="42">
        <v>199</v>
      </c>
      <c r="L29" s="49">
        <f t="shared" si="17"/>
        <v>-5.1576567483547997</v>
      </c>
      <c r="M29" s="58">
        <v>8.8416972828939393</v>
      </c>
      <c r="N29" s="58">
        <v>13.999354031248739</v>
      </c>
      <c r="O29" s="41">
        <f t="shared" si="18"/>
        <v>9</v>
      </c>
      <c r="P29" s="41">
        <f t="shared" si="19"/>
        <v>27</v>
      </c>
      <c r="Q29" s="42">
        <v>487</v>
      </c>
      <c r="R29" s="42">
        <v>6</v>
      </c>
      <c r="S29" s="42">
        <v>21</v>
      </c>
      <c r="T29" s="42">
        <f t="shared" si="20"/>
        <v>18</v>
      </c>
      <c r="U29" s="42">
        <v>474</v>
      </c>
      <c r="V29" s="42">
        <v>10</v>
      </c>
      <c r="W29" s="42">
        <v>8</v>
      </c>
      <c r="X29" s="49">
        <v>6.6312729621704545</v>
      </c>
    </row>
    <row r="30" spans="1:24" ht="18.75" customHeight="1" x14ac:dyDescent="0.15">
      <c r="A30" s="3" t="s">
        <v>8</v>
      </c>
      <c r="B30" s="42">
        <f t="shared" si="14"/>
        <v>-25</v>
      </c>
      <c r="C30" s="42">
        <v>-5</v>
      </c>
      <c r="D30" s="69">
        <f t="shared" si="2"/>
        <v>0.25</v>
      </c>
      <c r="E30" s="42">
        <f t="shared" si="15"/>
        <v>-253</v>
      </c>
      <c r="F30" s="69">
        <f t="shared" si="3"/>
        <v>-1.1096491228070176</v>
      </c>
      <c r="G30" s="42">
        <f t="shared" si="16"/>
        <v>-36</v>
      </c>
      <c r="H30" s="42">
        <v>0</v>
      </c>
      <c r="I30" s="42">
        <v>91</v>
      </c>
      <c r="J30" s="42">
        <v>36</v>
      </c>
      <c r="K30" s="42">
        <v>257</v>
      </c>
      <c r="L30" s="52">
        <f t="shared" si="17"/>
        <v>-26.195597783940148</v>
      </c>
      <c r="M30" s="59">
        <v>0</v>
      </c>
      <c r="N30" s="59">
        <v>26.195597783940148</v>
      </c>
      <c r="O30" s="42">
        <f t="shared" si="18"/>
        <v>11</v>
      </c>
      <c r="P30" s="42">
        <f t="shared" si="19"/>
        <v>38</v>
      </c>
      <c r="Q30" s="42">
        <v>387</v>
      </c>
      <c r="R30" s="42">
        <v>26</v>
      </c>
      <c r="S30" s="42">
        <v>12</v>
      </c>
      <c r="T30" s="42">
        <f t="shared" si="20"/>
        <v>27</v>
      </c>
      <c r="U30" s="42">
        <v>474</v>
      </c>
      <c r="V30" s="42">
        <v>14</v>
      </c>
      <c r="W30" s="42">
        <v>13</v>
      </c>
      <c r="X30" s="49">
        <v>8.0042104339817186</v>
      </c>
    </row>
    <row r="31" spans="1:24" ht="18.75" customHeight="1" x14ac:dyDescent="0.15">
      <c r="A31" s="1" t="s">
        <v>7</v>
      </c>
      <c r="B31" s="43">
        <f t="shared" si="14"/>
        <v>-5</v>
      </c>
      <c r="C31" s="43">
        <v>9</v>
      </c>
      <c r="D31" s="70">
        <f t="shared" si="2"/>
        <v>-0.64285714285714279</v>
      </c>
      <c r="E31" s="43">
        <f t="shared" si="15"/>
        <v>-201</v>
      </c>
      <c r="F31" s="70">
        <f t="shared" si="3"/>
        <v>-1.0255102040816326</v>
      </c>
      <c r="G31" s="43">
        <f t="shared" si="16"/>
        <v>-16</v>
      </c>
      <c r="H31" s="43">
        <v>6</v>
      </c>
      <c r="I31" s="43">
        <v>79</v>
      </c>
      <c r="J31" s="43">
        <v>22</v>
      </c>
      <c r="K31" s="44">
        <v>204</v>
      </c>
      <c r="L31" s="50">
        <f t="shared" si="17"/>
        <v>-13.461990622709274</v>
      </c>
      <c r="M31" s="57">
        <v>5.0482464835159764</v>
      </c>
      <c r="N31" s="57">
        <v>18.510237106225251</v>
      </c>
      <c r="O31" s="43">
        <f t="shared" si="18"/>
        <v>11</v>
      </c>
      <c r="P31" s="43">
        <f t="shared" si="19"/>
        <v>26</v>
      </c>
      <c r="Q31" s="43">
        <v>341</v>
      </c>
      <c r="R31" s="43">
        <v>8</v>
      </c>
      <c r="S31" s="43">
        <v>18</v>
      </c>
      <c r="T31" s="43">
        <f t="shared" si="20"/>
        <v>15</v>
      </c>
      <c r="U31" s="43">
        <v>417</v>
      </c>
      <c r="V31" s="43">
        <v>11</v>
      </c>
      <c r="W31" s="43">
        <v>4</v>
      </c>
      <c r="X31" s="53">
        <v>9.2551185531126237</v>
      </c>
    </row>
    <row r="32" spans="1:24" ht="18.75" customHeight="1" x14ac:dyDescent="0.15">
      <c r="A32" s="5" t="s">
        <v>6</v>
      </c>
      <c r="B32" s="40">
        <f t="shared" si="14"/>
        <v>3</v>
      </c>
      <c r="C32" s="40">
        <v>0</v>
      </c>
      <c r="D32" s="68">
        <f t="shared" si="2"/>
        <v>0</v>
      </c>
      <c r="E32" s="40">
        <f t="shared" si="15"/>
        <v>-3</v>
      </c>
      <c r="F32" s="68">
        <f t="shared" si="3"/>
        <v>-0.5</v>
      </c>
      <c r="G32" s="40">
        <f t="shared" si="16"/>
        <v>2</v>
      </c>
      <c r="H32" s="40">
        <v>6</v>
      </c>
      <c r="I32" s="40">
        <v>33</v>
      </c>
      <c r="J32" s="40">
        <v>4</v>
      </c>
      <c r="K32" s="40">
        <v>37</v>
      </c>
      <c r="L32" s="48">
        <f t="shared" si="17"/>
        <v>6.6993988895516896</v>
      </c>
      <c r="M32" s="56">
        <v>20.098196668655071</v>
      </c>
      <c r="N32" s="56">
        <v>13.398797779103381</v>
      </c>
      <c r="O32" s="40">
        <f t="shared" si="18"/>
        <v>1</v>
      </c>
      <c r="P32" s="40">
        <f t="shared" si="19"/>
        <v>3</v>
      </c>
      <c r="Q32" s="41">
        <v>157</v>
      </c>
      <c r="R32" s="41">
        <v>0</v>
      </c>
      <c r="S32" s="41">
        <v>3</v>
      </c>
      <c r="T32" s="41">
        <f t="shared" si="20"/>
        <v>2</v>
      </c>
      <c r="U32" s="41">
        <v>156</v>
      </c>
      <c r="V32" s="41">
        <v>1</v>
      </c>
      <c r="W32" s="41">
        <v>1</v>
      </c>
      <c r="X32" s="52">
        <v>3.3496994447758448</v>
      </c>
    </row>
    <row r="33" spans="1:24" ht="18.75" customHeight="1" x14ac:dyDescent="0.15">
      <c r="A33" s="3" t="s">
        <v>5</v>
      </c>
      <c r="B33" s="42">
        <f t="shared" si="14"/>
        <v>-15</v>
      </c>
      <c r="C33" s="42">
        <v>-13</v>
      </c>
      <c r="D33" s="69">
        <f t="shared" si="2"/>
        <v>6.5</v>
      </c>
      <c r="E33" s="42">
        <f t="shared" si="15"/>
        <v>-258</v>
      </c>
      <c r="F33" s="69">
        <f t="shared" si="3"/>
        <v>-1.0617283950617284</v>
      </c>
      <c r="G33" s="42">
        <f t="shared" si="16"/>
        <v>-37</v>
      </c>
      <c r="H33" s="42">
        <v>1</v>
      </c>
      <c r="I33" s="42">
        <v>70</v>
      </c>
      <c r="J33" s="42">
        <v>38</v>
      </c>
      <c r="K33" s="42">
        <v>294</v>
      </c>
      <c r="L33" s="49">
        <f t="shared" si="17"/>
        <v>-28.377094925112203</v>
      </c>
      <c r="M33" s="58">
        <v>0.76694851148951904</v>
      </c>
      <c r="N33" s="58">
        <v>29.144043436601724</v>
      </c>
      <c r="O33" s="42">
        <f t="shared" si="18"/>
        <v>22</v>
      </c>
      <c r="P33" s="42">
        <f t="shared" si="19"/>
        <v>38</v>
      </c>
      <c r="Q33" s="42">
        <v>366</v>
      </c>
      <c r="R33" s="42">
        <v>10</v>
      </c>
      <c r="S33" s="42">
        <v>28</v>
      </c>
      <c r="T33" s="42">
        <f t="shared" si="20"/>
        <v>16</v>
      </c>
      <c r="U33" s="42">
        <v>400</v>
      </c>
      <c r="V33" s="42">
        <v>7</v>
      </c>
      <c r="W33" s="42">
        <v>9</v>
      </c>
      <c r="X33" s="49">
        <v>16.872867252769417</v>
      </c>
    </row>
    <row r="34" spans="1:24" ht="18.75" customHeight="1" x14ac:dyDescent="0.15">
      <c r="A34" s="3" t="s">
        <v>4</v>
      </c>
      <c r="B34" s="42">
        <f t="shared" si="14"/>
        <v>-13</v>
      </c>
      <c r="C34" s="42">
        <v>5</v>
      </c>
      <c r="D34" s="69">
        <f t="shared" si="2"/>
        <v>-0.27777777777777779</v>
      </c>
      <c r="E34" s="42">
        <f t="shared" si="15"/>
        <v>-154</v>
      </c>
      <c r="F34" s="69">
        <f t="shared" si="3"/>
        <v>-1.0921985815602837</v>
      </c>
      <c r="G34" s="42">
        <f t="shared" si="16"/>
        <v>-11</v>
      </c>
      <c r="H34" s="42">
        <v>4</v>
      </c>
      <c r="I34" s="42">
        <v>52</v>
      </c>
      <c r="J34" s="42">
        <v>15</v>
      </c>
      <c r="K34" s="42">
        <v>121</v>
      </c>
      <c r="L34" s="49">
        <f t="shared" si="17"/>
        <v>-12.614797801914689</v>
      </c>
      <c r="M34" s="58">
        <v>4.587199200696249</v>
      </c>
      <c r="N34" s="58">
        <v>17.201997002610938</v>
      </c>
      <c r="O34" s="42">
        <f>P34-T34</f>
        <v>-2</v>
      </c>
      <c r="P34" s="42">
        <f t="shared" si="19"/>
        <v>11</v>
      </c>
      <c r="Q34" s="42">
        <v>207</v>
      </c>
      <c r="R34" s="42">
        <v>5</v>
      </c>
      <c r="S34" s="42">
        <v>6</v>
      </c>
      <c r="T34" s="42">
        <f t="shared" si="20"/>
        <v>13</v>
      </c>
      <c r="U34" s="42">
        <v>292</v>
      </c>
      <c r="V34" s="42">
        <v>5</v>
      </c>
      <c r="W34" s="42">
        <v>8</v>
      </c>
      <c r="X34" s="49">
        <v>-2.2935996003481218</v>
      </c>
    </row>
    <row r="35" spans="1:24" ht="18.75" customHeight="1" x14ac:dyDescent="0.15">
      <c r="A35" s="1" t="s">
        <v>3</v>
      </c>
      <c r="B35" s="43">
        <f t="shared" si="14"/>
        <v>-17</v>
      </c>
      <c r="C35" s="43">
        <v>2</v>
      </c>
      <c r="D35" s="70">
        <f t="shared" si="2"/>
        <v>-0.10526315789473684</v>
      </c>
      <c r="E35" s="43">
        <f t="shared" si="15"/>
        <v>-104</v>
      </c>
      <c r="F35" s="70">
        <f t="shared" si="3"/>
        <v>-1.1954022988505748</v>
      </c>
      <c r="G35" s="43">
        <f t="shared" si="16"/>
        <v>-13</v>
      </c>
      <c r="H35" s="43">
        <v>2</v>
      </c>
      <c r="I35" s="43">
        <v>61</v>
      </c>
      <c r="J35" s="43">
        <v>15</v>
      </c>
      <c r="K35" s="44">
        <v>140</v>
      </c>
      <c r="L35" s="50">
        <f t="shared" si="17"/>
        <v>-14.567861057298208</v>
      </c>
      <c r="M35" s="57">
        <v>2.2412093934304931</v>
      </c>
      <c r="N35" s="57">
        <v>16.809070450728701</v>
      </c>
      <c r="O35" s="44">
        <f t="shared" si="18"/>
        <v>-4</v>
      </c>
      <c r="P35" s="44">
        <f t="shared" si="19"/>
        <v>13</v>
      </c>
      <c r="Q35" s="47">
        <v>283</v>
      </c>
      <c r="R35" s="47">
        <v>7</v>
      </c>
      <c r="S35" s="47">
        <v>6</v>
      </c>
      <c r="T35" s="47">
        <f t="shared" si="20"/>
        <v>17</v>
      </c>
      <c r="U35" s="47">
        <v>308</v>
      </c>
      <c r="V35" s="47">
        <v>5</v>
      </c>
      <c r="W35" s="47">
        <v>12</v>
      </c>
      <c r="X35" s="54">
        <v>-4.4824187868609862</v>
      </c>
    </row>
    <row r="36" spans="1:24" ht="18.75" customHeight="1" x14ac:dyDescent="0.15">
      <c r="A36" s="5" t="s">
        <v>2</v>
      </c>
      <c r="B36" s="40">
        <f t="shared" si="14"/>
        <v>-16</v>
      </c>
      <c r="C36" s="40">
        <v>-6</v>
      </c>
      <c r="D36" s="68">
        <f t="shared" si="2"/>
        <v>0.60000000000000009</v>
      </c>
      <c r="E36" s="40">
        <f t="shared" si="15"/>
        <v>-113</v>
      </c>
      <c r="F36" s="68">
        <f t="shared" si="3"/>
        <v>-1.1649484536082475</v>
      </c>
      <c r="G36" s="40">
        <f t="shared" si="16"/>
        <v>-11</v>
      </c>
      <c r="H36" s="40">
        <v>2</v>
      </c>
      <c r="I36" s="40">
        <v>16</v>
      </c>
      <c r="J36" s="40">
        <v>13</v>
      </c>
      <c r="K36" s="40">
        <v>115</v>
      </c>
      <c r="L36" s="48">
        <f t="shared" si="17"/>
        <v>-32.01882052713426</v>
      </c>
      <c r="M36" s="56">
        <v>5.8216037322062277</v>
      </c>
      <c r="N36" s="56">
        <v>37.840424259340487</v>
      </c>
      <c r="O36" s="40">
        <f t="shared" si="18"/>
        <v>-5</v>
      </c>
      <c r="P36" s="40">
        <f t="shared" si="19"/>
        <v>1</v>
      </c>
      <c r="Q36" s="40">
        <v>93</v>
      </c>
      <c r="R36" s="40">
        <v>1</v>
      </c>
      <c r="S36" s="40">
        <v>0</v>
      </c>
      <c r="T36" s="40">
        <f t="shared" si="20"/>
        <v>6</v>
      </c>
      <c r="U36" s="40">
        <v>107</v>
      </c>
      <c r="V36" s="40">
        <v>4</v>
      </c>
      <c r="W36" s="40">
        <v>2</v>
      </c>
      <c r="X36" s="48">
        <v>-14.554009330515569</v>
      </c>
    </row>
    <row r="37" spans="1:24" ht="18.75" customHeight="1" x14ac:dyDescent="0.15">
      <c r="A37" s="3" t="s">
        <v>1</v>
      </c>
      <c r="B37" s="42">
        <f t="shared" si="14"/>
        <v>-11</v>
      </c>
      <c r="C37" s="42">
        <v>-1</v>
      </c>
      <c r="D37" s="69">
        <f t="shared" si="2"/>
        <v>0.10000000000000009</v>
      </c>
      <c r="E37" s="42">
        <f t="shared" si="15"/>
        <v>-72</v>
      </c>
      <c r="F37" s="69">
        <f t="shared" si="3"/>
        <v>-1.180327868852459</v>
      </c>
      <c r="G37" s="42">
        <f t="shared" si="16"/>
        <v>-8</v>
      </c>
      <c r="H37" s="42">
        <v>1</v>
      </c>
      <c r="I37" s="42">
        <v>10</v>
      </c>
      <c r="J37" s="42">
        <v>9</v>
      </c>
      <c r="K37" s="42">
        <v>60</v>
      </c>
      <c r="L37" s="49">
        <f t="shared" si="17"/>
        <v>-33.56862023773941</v>
      </c>
      <c r="M37" s="58">
        <v>4.1960775297174253</v>
      </c>
      <c r="N37" s="58">
        <v>37.764697767456838</v>
      </c>
      <c r="O37" s="42">
        <f>P37-T37</f>
        <v>-3</v>
      </c>
      <c r="P37" s="41">
        <f t="shared" si="19"/>
        <v>2</v>
      </c>
      <c r="Q37" s="42">
        <v>73</v>
      </c>
      <c r="R37" s="42">
        <v>2</v>
      </c>
      <c r="S37" s="42">
        <v>0</v>
      </c>
      <c r="T37" s="42">
        <f t="shared" si="20"/>
        <v>5</v>
      </c>
      <c r="U37" s="42">
        <v>95</v>
      </c>
      <c r="V37" s="42">
        <v>1</v>
      </c>
      <c r="W37" s="42">
        <v>4</v>
      </c>
      <c r="X37" s="49">
        <v>-12.588232589152279</v>
      </c>
    </row>
    <row r="38" spans="1:24" ht="18.75" customHeight="1" x14ac:dyDescent="0.15">
      <c r="A38" s="1" t="s">
        <v>0</v>
      </c>
      <c r="B38" s="43">
        <f t="shared" si="14"/>
        <v>-16</v>
      </c>
      <c r="C38" s="43">
        <v>-11</v>
      </c>
      <c r="D38" s="70">
        <f t="shared" si="2"/>
        <v>2.2000000000000002</v>
      </c>
      <c r="E38" s="43">
        <f t="shared" si="15"/>
        <v>-78</v>
      </c>
      <c r="F38" s="70">
        <f t="shared" si="3"/>
        <v>-1.2580645161290323</v>
      </c>
      <c r="G38" s="43">
        <f t="shared" si="16"/>
        <v>-12</v>
      </c>
      <c r="H38" s="43">
        <v>1</v>
      </c>
      <c r="I38" s="43">
        <v>11</v>
      </c>
      <c r="J38" s="43">
        <v>13</v>
      </c>
      <c r="K38" s="44">
        <v>68</v>
      </c>
      <c r="L38" s="50">
        <f t="shared" si="17"/>
        <v>-54.363340738993905</v>
      </c>
      <c r="M38" s="57">
        <v>4.5302783949161585</v>
      </c>
      <c r="N38" s="57">
        <v>58.893619133910065</v>
      </c>
      <c r="O38" s="44">
        <f t="shared" si="18"/>
        <v>-4</v>
      </c>
      <c r="P38" s="43">
        <f t="shared" si="19"/>
        <v>2</v>
      </c>
      <c r="Q38" s="43">
        <v>53</v>
      </c>
      <c r="R38" s="43">
        <v>0</v>
      </c>
      <c r="S38" s="43">
        <v>2</v>
      </c>
      <c r="T38" s="43">
        <f t="shared" si="20"/>
        <v>6</v>
      </c>
      <c r="U38" s="43">
        <v>74</v>
      </c>
      <c r="V38" s="43">
        <v>1</v>
      </c>
      <c r="W38" s="43">
        <v>5</v>
      </c>
      <c r="X38" s="53">
        <v>-18.121113579664637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-245</v>
      </c>
      <c r="C9" s="34">
        <f t="shared" si="0"/>
        <v>-158</v>
      </c>
      <c r="D9" s="34">
        <f t="shared" si="0"/>
        <v>-1986</v>
      </c>
      <c r="E9" s="34">
        <f t="shared" si="0"/>
        <v>-254</v>
      </c>
      <c r="F9" s="34">
        <f t="shared" si="0"/>
        <v>137</v>
      </c>
      <c r="G9" s="34">
        <f t="shared" si="0"/>
        <v>1931</v>
      </c>
      <c r="H9" s="34">
        <f t="shared" si="0"/>
        <v>391</v>
      </c>
      <c r="I9" s="34">
        <f>I10+I11</f>
        <v>3471</v>
      </c>
      <c r="J9" s="51">
        <f>K9-L9</f>
        <v>-11.365829151396376</v>
      </c>
      <c r="K9" s="51">
        <v>6.13038816433584</v>
      </c>
      <c r="L9" s="51">
        <v>17.496217315732217</v>
      </c>
      <c r="M9" s="34">
        <f t="shared" ref="M9:U9" si="1">M10+M11</f>
        <v>9</v>
      </c>
      <c r="N9" s="34">
        <f t="shared" si="1"/>
        <v>423</v>
      </c>
      <c r="O9" s="34">
        <f t="shared" si="1"/>
        <v>8183</v>
      </c>
      <c r="P9" s="34">
        <f t="shared" si="1"/>
        <v>277</v>
      </c>
      <c r="Q9" s="34">
        <f t="shared" si="1"/>
        <v>146</v>
      </c>
      <c r="R9" s="34">
        <f>R10+R11</f>
        <v>414</v>
      </c>
      <c r="S9" s="34">
        <f t="shared" si="1"/>
        <v>8629</v>
      </c>
      <c r="T9" s="34">
        <f t="shared" si="1"/>
        <v>268</v>
      </c>
      <c r="U9" s="34">
        <f t="shared" si="1"/>
        <v>146</v>
      </c>
      <c r="V9" s="51">
        <v>0.40272622977388295</v>
      </c>
    </row>
    <row r="10" spans="1:22" ht="15" customHeight="1" x14ac:dyDescent="0.15">
      <c r="A10" s="6" t="s">
        <v>28</v>
      </c>
      <c r="B10" s="35">
        <f t="shared" ref="B10:I10" si="2">B20+B21+B22+B23</f>
        <v>-152</v>
      </c>
      <c r="C10" s="35">
        <f t="shared" si="2"/>
        <v>-119</v>
      </c>
      <c r="D10" s="35">
        <f t="shared" si="2"/>
        <v>-1050</v>
      </c>
      <c r="E10" s="35">
        <f t="shared" si="2"/>
        <v>-157</v>
      </c>
      <c r="F10" s="35">
        <f t="shared" si="2"/>
        <v>109</v>
      </c>
      <c r="G10" s="35">
        <f t="shared" si="2"/>
        <v>1502</v>
      </c>
      <c r="H10" s="35">
        <f t="shared" si="2"/>
        <v>266</v>
      </c>
      <c r="I10" s="35">
        <f t="shared" si="2"/>
        <v>2420</v>
      </c>
      <c r="J10" s="48">
        <f t="shared" ref="J10:J38" si="3">K10-L10</f>
        <v>-9.318360430376373</v>
      </c>
      <c r="K10" s="48">
        <v>6.4694349484778666</v>
      </c>
      <c r="L10" s="48">
        <v>15.78779537885424</v>
      </c>
      <c r="M10" s="35">
        <f t="shared" ref="M10:U10" si="4">M20+M21+M22+M23</f>
        <v>5</v>
      </c>
      <c r="N10" s="35">
        <f t="shared" si="4"/>
        <v>323</v>
      </c>
      <c r="O10" s="35">
        <f t="shared" si="4"/>
        <v>6480</v>
      </c>
      <c r="P10" s="35">
        <f t="shared" si="4"/>
        <v>236</v>
      </c>
      <c r="Q10" s="35">
        <f t="shared" si="4"/>
        <v>87</v>
      </c>
      <c r="R10" s="35">
        <f t="shared" si="4"/>
        <v>318</v>
      </c>
      <c r="S10" s="35">
        <f t="shared" si="4"/>
        <v>6612</v>
      </c>
      <c r="T10" s="35">
        <f t="shared" si="4"/>
        <v>213</v>
      </c>
      <c r="U10" s="35">
        <f t="shared" si="4"/>
        <v>105</v>
      </c>
      <c r="V10" s="48">
        <v>0.29676307103109778</v>
      </c>
    </row>
    <row r="11" spans="1:22" ht="15" customHeight="1" x14ac:dyDescent="0.15">
      <c r="A11" s="2" t="s">
        <v>27</v>
      </c>
      <c r="B11" s="36">
        <f t="shared" ref="B11:I11" si="5">B12+B13+B14+B15+B16</f>
        <v>-93</v>
      </c>
      <c r="C11" s="36">
        <f t="shared" si="5"/>
        <v>-39</v>
      </c>
      <c r="D11" s="36">
        <f t="shared" si="5"/>
        <v>-936</v>
      </c>
      <c r="E11" s="36">
        <f t="shared" si="5"/>
        <v>-97</v>
      </c>
      <c r="F11" s="36">
        <f t="shared" si="5"/>
        <v>28</v>
      </c>
      <c r="G11" s="36">
        <f t="shared" si="5"/>
        <v>429</v>
      </c>
      <c r="H11" s="36">
        <f t="shared" si="5"/>
        <v>125</v>
      </c>
      <c r="I11" s="36">
        <f t="shared" si="5"/>
        <v>1051</v>
      </c>
      <c r="J11" s="53">
        <f t="shared" si="3"/>
        <v>-17.638832633608988</v>
      </c>
      <c r="K11" s="53">
        <v>5.0916217911448625</v>
      </c>
      <c r="L11" s="53">
        <v>22.730454424753852</v>
      </c>
      <c r="M11" s="36">
        <f t="shared" ref="M11:U11" si="6">M12+M13+M14+M15+M16</f>
        <v>4</v>
      </c>
      <c r="N11" s="36">
        <f t="shared" si="6"/>
        <v>100</v>
      </c>
      <c r="O11" s="36">
        <f t="shared" si="6"/>
        <v>1703</v>
      </c>
      <c r="P11" s="36">
        <f t="shared" si="6"/>
        <v>41</v>
      </c>
      <c r="Q11" s="36">
        <f t="shared" si="6"/>
        <v>59</v>
      </c>
      <c r="R11" s="36">
        <f t="shared" si="6"/>
        <v>96</v>
      </c>
      <c r="S11" s="36">
        <f t="shared" si="6"/>
        <v>2017</v>
      </c>
      <c r="T11" s="36">
        <f t="shared" si="6"/>
        <v>55</v>
      </c>
      <c r="U11" s="36">
        <f t="shared" si="6"/>
        <v>41</v>
      </c>
      <c r="V11" s="53">
        <v>0.72737454159212334</v>
      </c>
    </row>
    <row r="12" spans="1:22" ht="15" customHeight="1" x14ac:dyDescent="0.15">
      <c r="A12" s="6" t="s">
        <v>26</v>
      </c>
      <c r="B12" s="35">
        <f t="shared" ref="B12:I12" si="7">B24</f>
        <v>-6</v>
      </c>
      <c r="C12" s="35">
        <f t="shared" si="7"/>
        <v>-7</v>
      </c>
      <c r="D12" s="35">
        <f t="shared" si="7"/>
        <v>-73</v>
      </c>
      <c r="E12" s="35">
        <f t="shared" si="7"/>
        <v>-4</v>
      </c>
      <c r="F12" s="35">
        <f t="shared" si="7"/>
        <v>2</v>
      </c>
      <c r="G12" s="35">
        <f t="shared" si="7"/>
        <v>40</v>
      </c>
      <c r="H12" s="35">
        <f t="shared" si="7"/>
        <v>6</v>
      </c>
      <c r="I12" s="35">
        <f t="shared" si="7"/>
        <v>88</v>
      </c>
      <c r="J12" s="48">
        <f t="shared" si="3"/>
        <v>-9.2075804874972391</v>
      </c>
      <c r="K12" s="48">
        <v>4.6037902437486204</v>
      </c>
      <c r="L12" s="48">
        <v>13.81137073124586</v>
      </c>
      <c r="M12" s="35">
        <f t="shared" ref="M12:U12" si="8">M24</f>
        <v>-2</v>
      </c>
      <c r="N12" s="35">
        <f t="shared" si="8"/>
        <v>10</v>
      </c>
      <c r="O12" s="35">
        <f t="shared" si="8"/>
        <v>137</v>
      </c>
      <c r="P12" s="35">
        <f t="shared" si="8"/>
        <v>5</v>
      </c>
      <c r="Q12" s="35">
        <f t="shared" si="8"/>
        <v>5</v>
      </c>
      <c r="R12" s="35">
        <f t="shared" si="8"/>
        <v>12</v>
      </c>
      <c r="S12" s="35">
        <f t="shared" si="8"/>
        <v>162</v>
      </c>
      <c r="T12" s="35">
        <f t="shared" si="8"/>
        <v>5</v>
      </c>
      <c r="U12" s="35">
        <f t="shared" si="8"/>
        <v>7</v>
      </c>
      <c r="V12" s="48">
        <v>-4.6037902437486231</v>
      </c>
    </row>
    <row r="13" spans="1:22" ht="15" customHeight="1" x14ac:dyDescent="0.15">
      <c r="A13" s="4" t="s">
        <v>25</v>
      </c>
      <c r="B13" s="37">
        <f t="shared" ref="B13:I13" si="9">B25+B26+B27</f>
        <v>-20</v>
      </c>
      <c r="C13" s="37">
        <f t="shared" si="9"/>
        <v>0</v>
      </c>
      <c r="D13" s="37">
        <f t="shared" si="9"/>
        <v>-243</v>
      </c>
      <c r="E13" s="37">
        <f t="shared" si="9"/>
        <v>-7</v>
      </c>
      <c r="F13" s="37">
        <f t="shared" si="9"/>
        <v>7</v>
      </c>
      <c r="G13" s="37">
        <f t="shared" si="9"/>
        <v>76</v>
      </c>
      <c r="H13" s="37">
        <f t="shared" si="9"/>
        <v>14</v>
      </c>
      <c r="I13" s="37">
        <f t="shared" si="9"/>
        <v>203</v>
      </c>
      <c r="J13" s="49">
        <f t="shared" si="3"/>
        <v>-7.0365708903534259</v>
      </c>
      <c r="K13" s="49">
        <v>7.0365708903534259</v>
      </c>
      <c r="L13" s="49">
        <v>14.073141780706852</v>
      </c>
      <c r="M13" s="37">
        <f t="shared" ref="M13:U13" si="10">M25+M26+M27</f>
        <v>-13</v>
      </c>
      <c r="N13" s="37">
        <f t="shared" si="10"/>
        <v>14</v>
      </c>
      <c r="O13" s="37">
        <f t="shared" si="10"/>
        <v>283</v>
      </c>
      <c r="P13" s="37">
        <f t="shared" si="10"/>
        <v>7</v>
      </c>
      <c r="Q13" s="37">
        <f t="shared" si="10"/>
        <v>7</v>
      </c>
      <c r="R13" s="37">
        <f t="shared" si="10"/>
        <v>27</v>
      </c>
      <c r="S13" s="37">
        <f t="shared" si="10"/>
        <v>399</v>
      </c>
      <c r="T13" s="37">
        <f t="shared" si="10"/>
        <v>16</v>
      </c>
      <c r="U13" s="37">
        <f t="shared" si="10"/>
        <v>11</v>
      </c>
      <c r="V13" s="49">
        <v>-13.067917367799218</v>
      </c>
    </row>
    <row r="14" spans="1:22" ht="15" customHeight="1" x14ac:dyDescent="0.15">
      <c r="A14" s="4" t="s">
        <v>24</v>
      </c>
      <c r="B14" s="37">
        <f t="shared" ref="B14:I14" si="11">B28+B29+B30+B31</f>
        <v>-30</v>
      </c>
      <c r="C14" s="37">
        <f t="shared" si="11"/>
        <v>-15</v>
      </c>
      <c r="D14" s="37">
        <f t="shared" si="11"/>
        <v>-288</v>
      </c>
      <c r="E14" s="37">
        <f t="shared" si="11"/>
        <v>-43</v>
      </c>
      <c r="F14" s="37">
        <f t="shared" si="11"/>
        <v>9</v>
      </c>
      <c r="G14" s="37">
        <f t="shared" si="11"/>
        <v>171</v>
      </c>
      <c r="H14" s="37">
        <f t="shared" si="11"/>
        <v>52</v>
      </c>
      <c r="I14" s="37">
        <f t="shared" si="11"/>
        <v>358</v>
      </c>
      <c r="J14" s="49">
        <f t="shared" si="3"/>
        <v>-20.49260594918826</v>
      </c>
      <c r="K14" s="49">
        <v>4.2891500823882405</v>
      </c>
      <c r="L14" s="49">
        <v>24.781756031576499</v>
      </c>
      <c r="M14" s="37">
        <f t="shared" ref="M14:U14" si="12">M28+M29+M30+M31</f>
        <v>13</v>
      </c>
      <c r="N14" s="37">
        <f t="shared" si="12"/>
        <v>42</v>
      </c>
      <c r="O14" s="37">
        <f t="shared" si="12"/>
        <v>660</v>
      </c>
      <c r="P14" s="37">
        <f t="shared" si="12"/>
        <v>14</v>
      </c>
      <c r="Q14" s="37">
        <f t="shared" si="12"/>
        <v>28</v>
      </c>
      <c r="R14" s="37">
        <f t="shared" si="12"/>
        <v>29</v>
      </c>
      <c r="S14" s="37">
        <f t="shared" si="12"/>
        <v>761</v>
      </c>
      <c r="T14" s="37">
        <f t="shared" si="12"/>
        <v>18</v>
      </c>
      <c r="U14" s="37">
        <f t="shared" si="12"/>
        <v>11</v>
      </c>
      <c r="V14" s="49">
        <v>6.1954390078941248</v>
      </c>
    </row>
    <row r="15" spans="1:22" ht="15" customHeight="1" x14ac:dyDescent="0.15">
      <c r="A15" s="4" t="s">
        <v>23</v>
      </c>
      <c r="B15" s="37">
        <f t="shared" ref="B15:I15" si="13">B32+B33+B34+B35</f>
        <v>-18</v>
      </c>
      <c r="C15" s="37">
        <f t="shared" si="13"/>
        <v>-5</v>
      </c>
      <c r="D15" s="37">
        <f t="shared" si="13"/>
        <v>-219</v>
      </c>
      <c r="E15" s="37">
        <f t="shared" si="13"/>
        <v>-28</v>
      </c>
      <c r="F15" s="37">
        <f t="shared" si="13"/>
        <v>6</v>
      </c>
      <c r="G15" s="37">
        <f t="shared" si="13"/>
        <v>121</v>
      </c>
      <c r="H15" s="37">
        <f t="shared" si="13"/>
        <v>34</v>
      </c>
      <c r="I15" s="37">
        <f t="shared" si="13"/>
        <v>274</v>
      </c>
      <c r="J15" s="49">
        <f t="shared" si="3"/>
        <v>-17.522983913832185</v>
      </c>
      <c r="K15" s="49">
        <v>3.7549251243926105</v>
      </c>
      <c r="L15" s="49">
        <v>21.277909038224795</v>
      </c>
      <c r="M15" s="37">
        <f t="shared" ref="M15:U15" si="14">M32+M33+M34+M35</f>
        <v>10</v>
      </c>
      <c r="N15" s="37">
        <f t="shared" si="14"/>
        <v>32</v>
      </c>
      <c r="O15" s="37">
        <f t="shared" si="14"/>
        <v>491</v>
      </c>
      <c r="P15" s="37">
        <f t="shared" si="14"/>
        <v>13</v>
      </c>
      <c r="Q15" s="37">
        <f t="shared" si="14"/>
        <v>19</v>
      </c>
      <c r="R15" s="37">
        <f t="shared" si="14"/>
        <v>22</v>
      </c>
      <c r="S15" s="37">
        <f t="shared" si="14"/>
        <v>557</v>
      </c>
      <c r="T15" s="37">
        <f t="shared" si="14"/>
        <v>12</v>
      </c>
      <c r="U15" s="37">
        <f t="shared" si="14"/>
        <v>10</v>
      </c>
      <c r="V15" s="49">
        <v>6.2582085406543513</v>
      </c>
    </row>
    <row r="16" spans="1:22" ht="15" customHeight="1" x14ac:dyDescent="0.15">
      <c r="A16" s="2" t="s">
        <v>22</v>
      </c>
      <c r="B16" s="36">
        <f t="shared" ref="B16:I16" si="15">B36+B37+B38</f>
        <v>-19</v>
      </c>
      <c r="C16" s="36">
        <f t="shared" si="15"/>
        <v>-12</v>
      </c>
      <c r="D16" s="36">
        <f t="shared" si="15"/>
        <v>-113</v>
      </c>
      <c r="E16" s="36">
        <f t="shared" si="15"/>
        <v>-15</v>
      </c>
      <c r="F16" s="36">
        <f t="shared" si="15"/>
        <v>4</v>
      </c>
      <c r="G16" s="36">
        <f t="shared" si="15"/>
        <v>21</v>
      </c>
      <c r="H16" s="36">
        <f t="shared" si="15"/>
        <v>19</v>
      </c>
      <c r="I16" s="36">
        <f t="shared" si="15"/>
        <v>128</v>
      </c>
      <c r="J16" s="53">
        <f t="shared" si="3"/>
        <v>-40.130175693207562</v>
      </c>
      <c r="K16" s="53">
        <v>10.701380184855347</v>
      </c>
      <c r="L16" s="53">
        <v>50.831555878062908</v>
      </c>
      <c r="M16" s="36">
        <f t="shared" ref="M16:U16" si="16">M36+M37+M38</f>
        <v>-4</v>
      </c>
      <c r="N16" s="36">
        <f t="shared" si="16"/>
        <v>2</v>
      </c>
      <c r="O16" s="36">
        <f t="shared" si="16"/>
        <v>132</v>
      </c>
      <c r="P16" s="36">
        <f t="shared" si="16"/>
        <v>2</v>
      </c>
      <c r="Q16" s="36">
        <f t="shared" si="16"/>
        <v>0</v>
      </c>
      <c r="R16" s="36">
        <f t="shared" si="16"/>
        <v>6</v>
      </c>
      <c r="S16" s="36">
        <f t="shared" si="16"/>
        <v>138</v>
      </c>
      <c r="T16" s="36">
        <f t="shared" si="16"/>
        <v>4</v>
      </c>
      <c r="U16" s="36">
        <f t="shared" si="16"/>
        <v>2</v>
      </c>
      <c r="V16" s="53">
        <v>-10.701380184855349</v>
      </c>
    </row>
    <row r="17" spans="1:22" ht="15" customHeight="1" x14ac:dyDescent="0.15">
      <c r="A17" s="6" t="s">
        <v>21</v>
      </c>
      <c r="B17" s="35">
        <f t="shared" ref="B17:I17" si="17">B12+B13+B20</f>
        <v>-80</v>
      </c>
      <c r="C17" s="35">
        <f t="shared" si="17"/>
        <v>-37</v>
      </c>
      <c r="D17" s="35">
        <f t="shared" si="17"/>
        <v>-828</v>
      </c>
      <c r="E17" s="35">
        <f t="shared" si="17"/>
        <v>-83</v>
      </c>
      <c r="F17" s="35">
        <f t="shared" si="17"/>
        <v>58</v>
      </c>
      <c r="G17" s="35">
        <f t="shared" si="17"/>
        <v>809</v>
      </c>
      <c r="H17" s="35">
        <f t="shared" si="17"/>
        <v>141</v>
      </c>
      <c r="I17" s="35">
        <f t="shared" si="17"/>
        <v>1354</v>
      </c>
      <c r="J17" s="48">
        <f t="shared" si="3"/>
        <v>-9.0486019992049069</v>
      </c>
      <c r="K17" s="48">
        <v>6.3231194693239097</v>
      </c>
      <c r="L17" s="48">
        <v>15.371721468528817</v>
      </c>
      <c r="M17" s="35">
        <f t="shared" ref="M17:U17" si="18">M12+M13+M20</f>
        <v>3</v>
      </c>
      <c r="N17" s="35">
        <f t="shared" si="18"/>
        <v>147</v>
      </c>
      <c r="O17" s="35">
        <f t="shared" si="18"/>
        <v>2891</v>
      </c>
      <c r="P17" s="35">
        <f t="shared" si="18"/>
        <v>105</v>
      </c>
      <c r="Q17" s="35">
        <f t="shared" si="18"/>
        <v>42</v>
      </c>
      <c r="R17" s="35">
        <f t="shared" si="18"/>
        <v>144</v>
      </c>
      <c r="S17" s="35">
        <f t="shared" si="18"/>
        <v>3174</v>
      </c>
      <c r="T17" s="35">
        <f t="shared" si="18"/>
        <v>100</v>
      </c>
      <c r="U17" s="35">
        <f t="shared" si="18"/>
        <v>44</v>
      </c>
      <c r="V17" s="48">
        <v>0.32705790358571818</v>
      </c>
    </row>
    <row r="18" spans="1:22" ht="15" customHeight="1" x14ac:dyDescent="0.15">
      <c r="A18" s="4" t="s">
        <v>20</v>
      </c>
      <c r="B18" s="37">
        <f t="shared" ref="B18:I18" si="19">B14+B22</f>
        <v>-48</v>
      </c>
      <c r="C18" s="37">
        <f t="shared" si="19"/>
        <v>-20</v>
      </c>
      <c r="D18" s="37">
        <f t="shared" si="19"/>
        <v>-479</v>
      </c>
      <c r="E18" s="37">
        <f t="shared" si="19"/>
        <v>-60</v>
      </c>
      <c r="F18" s="37">
        <f t="shared" si="19"/>
        <v>20</v>
      </c>
      <c r="G18" s="37">
        <f t="shared" si="19"/>
        <v>330</v>
      </c>
      <c r="H18" s="37">
        <f t="shared" si="19"/>
        <v>80</v>
      </c>
      <c r="I18" s="37">
        <f t="shared" si="19"/>
        <v>646</v>
      </c>
      <c r="J18" s="49">
        <f t="shared" si="3"/>
        <v>-15.16934600724111</v>
      </c>
      <c r="K18" s="49">
        <v>5.0564486690803703</v>
      </c>
      <c r="L18" s="49">
        <v>20.225794676321481</v>
      </c>
      <c r="M18" s="37">
        <f t="shared" ref="M18:U18" si="20">M14+M22</f>
        <v>12</v>
      </c>
      <c r="N18" s="37">
        <f t="shared" si="20"/>
        <v>85</v>
      </c>
      <c r="O18" s="37">
        <f t="shared" si="20"/>
        <v>1335</v>
      </c>
      <c r="P18" s="37">
        <f t="shared" si="20"/>
        <v>40</v>
      </c>
      <c r="Q18" s="37">
        <f t="shared" si="20"/>
        <v>45</v>
      </c>
      <c r="R18" s="37">
        <f t="shared" si="20"/>
        <v>73</v>
      </c>
      <c r="S18" s="37">
        <f t="shared" si="20"/>
        <v>1498</v>
      </c>
      <c r="T18" s="37">
        <f t="shared" si="20"/>
        <v>34</v>
      </c>
      <c r="U18" s="37">
        <f t="shared" si="20"/>
        <v>39</v>
      </c>
      <c r="V18" s="49">
        <v>3.0338692014482191</v>
      </c>
    </row>
    <row r="19" spans="1:22" ht="15" customHeight="1" x14ac:dyDescent="0.15">
      <c r="A19" s="2" t="s">
        <v>19</v>
      </c>
      <c r="B19" s="36">
        <f t="shared" ref="B19:I19" si="21">B15+B16+B21+B23</f>
        <v>-117</v>
      </c>
      <c r="C19" s="36">
        <f t="shared" si="21"/>
        <v>-101</v>
      </c>
      <c r="D19" s="36">
        <f t="shared" si="21"/>
        <v>-679</v>
      </c>
      <c r="E19" s="36">
        <f t="shared" si="21"/>
        <v>-111</v>
      </c>
      <c r="F19" s="36">
        <f t="shared" si="21"/>
        <v>59</v>
      </c>
      <c r="G19" s="36">
        <f t="shared" si="21"/>
        <v>792</v>
      </c>
      <c r="H19" s="36">
        <f t="shared" si="21"/>
        <v>170</v>
      </c>
      <c r="I19" s="36">
        <f t="shared" si="21"/>
        <v>1471</v>
      </c>
      <c r="J19" s="53">
        <f t="shared" si="3"/>
        <v>-12.039496323221325</v>
      </c>
      <c r="K19" s="53">
        <v>6.3993719195500738</v>
      </c>
      <c r="L19" s="53">
        <v>18.438868242771399</v>
      </c>
      <c r="M19" s="36">
        <f t="shared" ref="M19:U19" si="22">M15+M16+M21+M23</f>
        <v>-6</v>
      </c>
      <c r="N19" s="36">
        <f t="shared" si="22"/>
        <v>191</v>
      </c>
      <c r="O19" s="36">
        <f t="shared" si="22"/>
        <v>3957</v>
      </c>
      <c r="P19" s="36">
        <f t="shared" si="22"/>
        <v>132</v>
      </c>
      <c r="Q19" s="36">
        <f t="shared" si="22"/>
        <v>59</v>
      </c>
      <c r="R19" s="36">
        <f t="shared" si="22"/>
        <v>197</v>
      </c>
      <c r="S19" s="36">
        <f t="shared" si="22"/>
        <v>3957</v>
      </c>
      <c r="T19" s="36">
        <f t="shared" si="22"/>
        <v>134</v>
      </c>
      <c r="U19" s="36">
        <f t="shared" si="22"/>
        <v>63</v>
      </c>
      <c r="V19" s="53">
        <v>-0.65078358503899025</v>
      </c>
    </row>
    <row r="20" spans="1:22" ht="15" customHeight="1" x14ac:dyDescent="0.15">
      <c r="A20" s="5" t="s">
        <v>18</v>
      </c>
      <c r="B20" s="40">
        <f>E20+M20</f>
        <v>-54</v>
      </c>
      <c r="C20" s="40">
        <v>-30</v>
      </c>
      <c r="D20" s="40">
        <f>G20-I20+O20-S20</f>
        <v>-512</v>
      </c>
      <c r="E20" s="40">
        <f>F20-H20</f>
        <v>-72</v>
      </c>
      <c r="F20" s="40">
        <v>49</v>
      </c>
      <c r="G20" s="40">
        <v>693</v>
      </c>
      <c r="H20" s="40">
        <v>121</v>
      </c>
      <c r="I20" s="40">
        <v>1063</v>
      </c>
      <c r="J20" s="61">
        <f t="shared" si="3"/>
        <v>-9.2981687065674183</v>
      </c>
      <c r="K20" s="61">
        <v>6.3279203697472681</v>
      </c>
      <c r="L20" s="61">
        <v>15.626089076314686</v>
      </c>
      <c r="M20" s="40">
        <f>N20-R20</f>
        <v>18</v>
      </c>
      <c r="N20" s="40">
        <f>SUM(P20:Q20)</f>
        <v>123</v>
      </c>
      <c r="O20" s="41">
        <v>2471</v>
      </c>
      <c r="P20" s="41">
        <v>93</v>
      </c>
      <c r="Q20" s="41">
        <v>30</v>
      </c>
      <c r="R20" s="41">
        <f>SUM(T20:U20)</f>
        <v>105</v>
      </c>
      <c r="S20" s="41">
        <v>2613</v>
      </c>
      <c r="T20" s="41">
        <v>79</v>
      </c>
      <c r="U20" s="41">
        <v>26</v>
      </c>
      <c r="V20" s="52">
        <v>2.3245421766418541</v>
      </c>
    </row>
    <row r="21" spans="1:22" ht="15" customHeight="1" x14ac:dyDescent="0.15">
      <c r="A21" s="3" t="s">
        <v>17</v>
      </c>
      <c r="B21" s="42">
        <f t="shared" ref="B21:B38" si="23">E21+M21</f>
        <v>-57</v>
      </c>
      <c r="C21" s="42">
        <v>-46</v>
      </c>
      <c r="D21" s="42">
        <f t="shared" ref="D21:D38" si="24">G21-I21+O21-S21</f>
        <v>-248</v>
      </c>
      <c r="E21" s="42">
        <f t="shared" ref="E21:E38" si="25">F21-H21</f>
        <v>-55</v>
      </c>
      <c r="F21" s="42">
        <v>41</v>
      </c>
      <c r="G21" s="42">
        <v>561</v>
      </c>
      <c r="H21" s="42">
        <v>96</v>
      </c>
      <c r="I21" s="42">
        <v>852</v>
      </c>
      <c r="J21" s="62">
        <f t="shared" si="3"/>
        <v>-9.2867068944141877</v>
      </c>
      <c r="K21" s="62">
        <v>6.922817866745123</v>
      </c>
      <c r="L21" s="62">
        <v>16.209524761159312</v>
      </c>
      <c r="M21" s="42">
        <f t="shared" ref="M21:M38" si="26">N21-R21</f>
        <v>-2</v>
      </c>
      <c r="N21" s="42">
        <f>SUM(P21:Q21)</f>
        <v>127</v>
      </c>
      <c r="O21" s="42">
        <v>2614</v>
      </c>
      <c r="P21" s="42">
        <v>94</v>
      </c>
      <c r="Q21" s="42">
        <v>33</v>
      </c>
      <c r="R21" s="42">
        <f t="shared" ref="R21:R38" si="27">SUM(T21:U21)</f>
        <v>129</v>
      </c>
      <c r="S21" s="42">
        <v>2571</v>
      </c>
      <c r="T21" s="42">
        <v>92</v>
      </c>
      <c r="U21" s="42">
        <v>37</v>
      </c>
      <c r="V21" s="49">
        <v>-0.33769843252414944</v>
      </c>
    </row>
    <row r="22" spans="1:22" ht="15" customHeight="1" x14ac:dyDescent="0.15">
      <c r="A22" s="3" t="s">
        <v>16</v>
      </c>
      <c r="B22" s="42">
        <f t="shared" si="23"/>
        <v>-18</v>
      </c>
      <c r="C22" s="42">
        <v>-5</v>
      </c>
      <c r="D22" s="42">
        <f t="shared" si="24"/>
        <v>-191</v>
      </c>
      <c r="E22" s="42">
        <f t="shared" si="25"/>
        <v>-17</v>
      </c>
      <c r="F22" s="42">
        <v>11</v>
      </c>
      <c r="G22" s="42">
        <v>159</v>
      </c>
      <c r="H22" s="42">
        <v>28</v>
      </c>
      <c r="I22" s="42">
        <v>288</v>
      </c>
      <c r="J22" s="62">
        <f t="shared" si="3"/>
        <v>-9.1544152903078277</v>
      </c>
      <c r="K22" s="62">
        <v>5.9234451878462417</v>
      </c>
      <c r="L22" s="62">
        <v>15.077860478154069</v>
      </c>
      <c r="M22" s="42">
        <f>N22-R22</f>
        <v>-1</v>
      </c>
      <c r="N22" s="42">
        <f t="shared" ref="N22:N38" si="28">SUM(P22:Q22)</f>
        <v>43</v>
      </c>
      <c r="O22" s="42">
        <v>675</v>
      </c>
      <c r="P22" s="42">
        <v>26</v>
      </c>
      <c r="Q22" s="42">
        <v>17</v>
      </c>
      <c r="R22" s="42">
        <f t="shared" si="27"/>
        <v>44</v>
      </c>
      <c r="S22" s="42">
        <v>737</v>
      </c>
      <c r="T22" s="42">
        <v>16</v>
      </c>
      <c r="U22" s="42">
        <v>28</v>
      </c>
      <c r="V22" s="49">
        <v>-0.53849501707693292</v>
      </c>
    </row>
    <row r="23" spans="1:22" ht="15" customHeight="1" x14ac:dyDescent="0.15">
      <c r="A23" s="1" t="s">
        <v>15</v>
      </c>
      <c r="B23" s="43">
        <f t="shared" si="23"/>
        <v>-23</v>
      </c>
      <c r="C23" s="43">
        <v>-38</v>
      </c>
      <c r="D23" s="43">
        <f t="shared" si="24"/>
        <v>-99</v>
      </c>
      <c r="E23" s="43">
        <f t="shared" si="25"/>
        <v>-13</v>
      </c>
      <c r="F23" s="43">
        <v>8</v>
      </c>
      <c r="G23" s="43">
        <v>89</v>
      </c>
      <c r="H23" s="43">
        <v>21</v>
      </c>
      <c r="I23" s="43">
        <v>217</v>
      </c>
      <c r="J23" s="63">
        <f t="shared" si="3"/>
        <v>-9.8074271883790782</v>
      </c>
      <c r="K23" s="63">
        <v>6.0353398082332781</v>
      </c>
      <c r="L23" s="63">
        <v>15.842766996612356</v>
      </c>
      <c r="M23" s="43">
        <f t="shared" si="26"/>
        <v>-10</v>
      </c>
      <c r="N23" s="43">
        <f t="shared" si="28"/>
        <v>30</v>
      </c>
      <c r="O23" s="43">
        <v>720</v>
      </c>
      <c r="P23" s="43">
        <v>23</v>
      </c>
      <c r="Q23" s="43">
        <v>7</v>
      </c>
      <c r="R23" s="43">
        <f t="shared" si="27"/>
        <v>40</v>
      </c>
      <c r="S23" s="47">
        <v>691</v>
      </c>
      <c r="T23" s="47">
        <v>26</v>
      </c>
      <c r="U23" s="47">
        <v>14</v>
      </c>
      <c r="V23" s="54">
        <v>-7.5441747602915967</v>
      </c>
    </row>
    <row r="24" spans="1:22" ht="15" customHeight="1" x14ac:dyDescent="0.15">
      <c r="A24" s="7" t="s">
        <v>14</v>
      </c>
      <c r="B24" s="45">
        <f t="shared" si="23"/>
        <v>-6</v>
      </c>
      <c r="C24" s="45">
        <v>-7</v>
      </c>
      <c r="D24" s="45">
        <f t="shared" si="24"/>
        <v>-73</v>
      </c>
      <c r="E24" s="40">
        <f t="shared" si="25"/>
        <v>-4</v>
      </c>
      <c r="F24" s="45">
        <v>2</v>
      </c>
      <c r="G24" s="45">
        <v>40</v>
      </c>
      <c r="H24" s="45">
        <v>6</v>
      </c>
      <c r="I24" s="46">
        <v>88</v>
      </c>
      <c r="J24" s="73">
        <f t="shared" si="3"/>
        <v>-9.2075804874972391</v>
      </c>
      <c r="K24" s="73">
        <v>4.6037902437486204</v>
      </c>
      <c r="L24" s="73">
        <v>13.81137073124586</v>
      </c>
      <c r="M24" s="40">
        <f t="shared" si="26"/>
        <v>-2</v>
      </c>
      <c r="N24" s="45">
        <f t="shared" si="28"/>
        <v>10</v>
      </c>
      <c r="O24" s="45">
        <v>137</v>
      </c>
      <c r="P24" s="45">
        <v>5</v>
      </c>
      <c r="Q24" s="45">
        <v>5</v>
      </c>
      <c r="R24" s="45">
        <f t="shared" si="27"/>
        <v>12</v>
      </c>
      <c r="S24" s="45">
        <v>162</v>
      </c>
      <c r="T24" s="45">
        <v>5</v>
      </c>
      <c r="U24" s="45">
        <v>7</v>
      </c>
      <c r="V24" s="51">
        <v>-4.6037902437486231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3</v>
      </c>
      <c r="D25" s="40">
        <f t="shared" si="24"/>
        <v>-47</v>
      </c>
      <c r="E25" s="40">
        <f t="shared" si="25"/>
        <v>-2</v>
      </c>
      <c r="F25" s="40">
        <v>0</v>
      </c>
      <c r="G25" s="40">
        <v>3</v>
      </c>
      <c r="H25" s="40">
        <v>2</v>
      </c>
      <c r="I25" s="40">
        <v>27</v>
      </c>
      <c r="J25" s="61">
        <f t="shared" si="3"/>
        <v>-17.732219199378157</v>
      </c>
      <c r="K25" s="61">
        <v>0</v>
      </c>
      <c r="L25" s="61">
        <v>17.732219199378157</v>
      </c>
      <c r="M25" s="40">
        <f t="shared" si="26"/>
        <v>-2</v>
      </c>
      <c r="N25" s="40">
        <f t="shared" si="28"/>
        <v>2</v>
      </c>
      <c r="O25" s="40">
        <v>27</v>
      </c>
      <c r="P25" s="40">
        <v>0</v>
      </c>
      <c r="Q25" s="40">
        <v>2</v>
      </c>
      <c r="R25" s="40">
        <f t="shared" si="27"/>
        <v>4</v>
      </c>
      <c r="S25" s="41">
        <v>50</v>
      </c>
      <c r="T25" s="41">
        <v>2</v>
      </c>
      <c r="U25" s="41">
        <v>2</v>
      </c>
      <c r="V25" s="52">
        <v>-17.732219199378157</v>
      </c>
    </row>
    <row r="26" spans="1:22" ht="15" customHeight="1" x14ac:dyDescent="0.15">
      <c r="A26" s="3" t="s">
        <v>12</v>
      </c>
      <c r="B26" s="42">
        <f t="shared" si="23"/>
        <v>0</v>
      </c>
      <c r="C26" s="42">
        <v>10</v>
      </c>
      <c r="D26" s="42">
        <f t="shared" si="24"/>
        <v>-89</v>
      </c>
      <c r="E26" s="42">
        <f t="shared" si="25"/>
        <v>-1</v>
      </c>
      <c r="F26" s="42">
        <v>1</v>
      </c>
      <c r="G26" s="42">
        <v>16</v>
      </c>
      <c r="H26" s="42">
        <v>2</v>
      </c>
      <c r="I26" s="42">
        <v>67</v>
      </c>
      <c r="J26" s="62">
        <f t="shared" si="3"/>
        <v>-4.0212409659791994</v>
      </c>
      <c r="K26" s="62">
        <v>4.0212409659791994</v>
      </c>
      <c r="L26" s="62">
        <v>8.0424819319583989</v>
      </c>
      <c r="M26" s="42">
        <f t="shared" si="26"/>
        <v>1</v>
      </c>
      <c r="N26" s="42">
        <f t="shared" si="28"/>
        <v>5</v>
      </c>
      <c r="O26" s="42">
        <v>66</v>
      </c>
      <c r="P26" s="42">
        <v>3</v>
      </c>
      <c r="Q26" s="42">
        <v>2</v>
      </c>
      <c r="R26" s="42">
        <f t="shared" si="27"/>
        <v>4</v>
      </c>
      <c r="S26" s="42">
        <v>104</v>
      </c>
      <c r="T26" s="42">
        <v>4</v>
      </c>
      <c r="U26" s="42">
        <v>0</v>
      </c>
      <c r="V26" s="49">
        <v>4.0212409659791994</v>
      </c>
    </row>
    <row r="27" spans="1:22" ht="15" customHeight="1" x14ac:dyDescent="0.15">
      <c r="A27" s="1" t="s">
        <v>11</v>
      </c>
      <c r="B27" s="43">
        <f t="shared" si="23"/>
        <v>-16</v>
      </c>
      <c r="C27" s="43">
        <v>-13</v>
      </c>
      <c r="D27" s="43">
        <f t="shared" si="24"/>
        <v>-107</v>
      </c>
      <c r="E27" s="43">
        <f t="shared" si="25"/>
        <v>-4</v>
      </c>
      <c r="F27" s="43">
        <v>6</v>
      </c>
      <c r="G27" s="43">
        <v>57</v>
      </c>
      <c r="H27" s="43">
        <v>10</v>
      </c>
      <c r="I27" s="43">
        <v>109</v>
      </c>
      <c r="J27" s="63">
        <f t="shared" si="3"/>
        <v>-6.3157803665748133</v>
      </c>
      <c r="K27" s="63">
        <v>9.47367054986222</v>
      </c>
      <c r="L27" s="63">
        <v>15.789450916437033</v>
      </c>
      <c r="M27" s="43">
        <f t="shared" si="26"/>
        <v>-12</v>
      </c>
      <c r="N27" s="43">
        <f t="shared" si="28"/>
        <v>7</v>
      </c>
      <c r="O27" s="47">
        <v>190</v>
      </c>
      <c r="P27" s="47">
        <v>4</v>
      </c>
      <c r="Q27" s="47">
        <v>3</v>
      </c>
      <c r="R27" s="47">
        <f t="shared" si="27"/>
        <v>19</v>
      </c>
      <c r="S27" s="47">
        <v>245</v>
      </c>
      <c r="T27" s="47">
        <v>10</v>
      </c>
      <c r="U27" s="47">
        <v>9</v>
      </c>
      <c r="V27" s="54">
        <v>-18.94734109972444</v>
      </c>
    </row>
    <row r="28" spans="1:22" ht="15" customHeight="1" x14ac:dyDescent="0.15">
      <c r="A28" s="5" t="s">
        <v>10</v>
      </c>
      <c r="B28" s="40">
        <f t="shared" si="23"/>
        <v>-8</v>
      </c>
      <c r="C28" s="40">
        <v>-8</v>
      </c>
      <c r="D28" s="40">
        <f t="shared" si="24"/>
        <v>-50</v>
      </c>
      <c r="E28" s="40">
        <f t="shared" si="25"/>
        <v>-7</v>
      </c>
      <c r="F28" s="40">
        <v>1</v>
      </c>
      <c r="G28" s="40">
        <v>14</v>
      </c>
      <c r="H28" s="40">
        <v>8</v>
      </c>
      <c r="I28" s="40">
        <v>48</v>
      </c>
      <c r="J28" s="61">
        <f t="shared" si="3"/>
        <v>-29.185323951384444</v>
      </c>
      <c r="K28" s="61">
        <v>4.1693319930549206</v>
      </c>
      <c r="L28" s="61">
        <v>33.354655944439365</v>
      </c>
      <c r="M28" s="40">
        <f t="shared" si="26"/>
        <v>-1</v>
      </c>
      <c r="N28" s="40">
        <f t="shared" si="28"/>
        <v>3</v>
      </c>
      <c r="O28" s="40">
        <v>64</v>
      </c>
      <c r="P28" s="40">
        <v>1</v>
      </c>
      <c r="Q28" s="40">
        <v>2</v>
      </c>
      <c r="R28" s="40">
        <f t="shared" si="27"/>
        <v>4</v>
      </c>
      <c r="S28" s="40">
        <v>80</v>
      </c>
      <c r="T28" s="40">
        <v>3</v>
      </c>
      <c r="U28" s="40">
        <v>1</v>
      </c>
      <c r="V28" s="48">
        <v>-4.1693319930549197</v>
      </c>
    </row>
    <row r="29" spans="1:22" ht="15" customHeight="1" x14ac:dyDescent="0.15">
      <c r="A29" s="3" t="s">
        <v>9</v>
      </c>
      <c r="B29" s="42">
        <f t="shared" si="23"/>
        <v>0</v>
      </c>
      <c r="C29" s="42">
        <v>-1</v>
      </c>
      <c r="D29" s="42">
        <f t="shared" si="24"/>
        <v>-30</v>
      </c>
      <c r="E29" s="42">
        <f>F29-H29</f>
        <v>-5</v>
      </c>
      <c r="F29" s="42">
        <v>6</v>
      </c>
      <c r="G29" s="42">
        <v>64</v>
      </c>
      <c r="H29" s="42">
        <v>11</v>
      </c>
      <c r="I29" s="42">
        <v>97</v>
      </c>
      <c r="J29" s="62">
        <f t="shared" si="3"/>
        <v>-7.7319369243414116</v>
      </c>
      <c r="K29" s="62">
        <v>9.2783243092096903</v>
      </c>
      <c r="L29" s="62">
        <v>17.010261233551102</v>
      </c>
      <c r="M29" s="42">
        <f t="shared" si="26"/>
        <v>5</v>
      </c>
      <c r="N29" s="42">
        <f t="shared" si="28"/>
        <v>13</v>
      </c>
      <c r="O29" s="42">
        <v>249</v>
      </c>
      <c r="P29" s="42">
        <v>2</v>
      </c>
      <c r="Q29" s="42">
        <v>11</v>
      </c>
      <c r="R29" s="42">
        <f t="shared" si="27"/>
        <v>8</v>
      </c>
      <c r="S29" s="42">
        <v>246</v>
      </c>
      <c r="T29" s="42">
        <v>5</v>
      </c>
      <c r="U29" s="42">
        <v>3</v>
      </c>
      <c r="V29" s="49">
        <v>7.7319369243414098</v>
      </c>
    </row>
    <row r="30" spans="1:22" ht="15" customHeight="1" x14ac:dyDescent="0.15">
      <c r="A30" s="3" t="s">
        <v>8</v>
      </c>
      <c r="B30" s="42">
        <f t="shared" si="23"/>
        <v>-14</v>
      </c>
      <c r="C30" s="42">
        <v>-5</v>
      </c>
      <c r="D30" s="42">
        <f t="shared" si="24"/>
        <v>-101</v>
      </c>
      <c r="E30" s="42">
        <f t="shared" si="25"/>
        <v>-21</v>
      </c>
      <c r="F30" s="42">
        <v>0</v>
      </c>
      <c r="G30" s="42">
        <v>48</v>
      </c>
      <c r="H30" s="42">
        <v>21</v>
      </c>
      <c r="I30" s="42">
        <v>114</v>
      </c>
      <c r="J30" s="62">
        <f t="shared" si="3"/>
        <v>-32.649949097600555</v>
      </c>
      <c r="K30" s="62">
        <v>0</v>
      </c>
      <c r="L30" s="62">
        <v>32.649949097600555</v>
      </c>
      <c r="M30" s="42">
        <f t="shared" si="26"/>
        <v>7</v>
      </c>
      <c r="N30" s="42">
        <f t="shared" si="28"/>
        <v>15</v>
      </c>
      <c r="O30" s="42">
        <v>175</v>
      </c>
      <c r="P30" s="42">
        <v>9</v>
      </c>
      <c r="Q30" s="42">
        <v>6</v>
      </c>
      <c r="R30" s="42">
        <f t="shared" si="27"/>
        <v>8</v>
      </c>
      <c r="S30" s="42">
        <v>210</v>
      </c>
      <c r="T30" s="42">
        <v>3</v>
      </c>
      <c r="U30" s="42">
        <v>5</v>
      </c>
      <c r="V30" s="49">
        <v>10.883316365866852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-1</v>
      </c>
      <c r="D31" s="43">
        <f t="shared" si="24"/>
        <v>-107</v>
      </c>
      <c r="E31" s="43">
        <f t="shared" si="25"/>
        <v>-10</v>
      </c>
      <c r="F31" s="43">
        <v>2</v>
      </c>
      <c r="G31" s="43">
        <v>45</v>
      </c>
      <c r="H31" s="43">
        <v>12</v>
      </c>
      <c r="I31" s="43">
        <v>99</v>
      </c>
      <c r="J31" s="63">
        <f t="shared" si="3"/>
        <v>-17.586547495723817</v>
      </c>
      <c r="K31" s="63">
        <v>3.5173094991447633</v>
      </c>
      <c r="L31" s="63">
        <v>21.103856994868579</v>
      </c>
      <c r="M31" s="43">
        <f t="shared" si="26"/>
        <v>2</v>
      </c>
      <c r="N31" s="43">
        <f t="shared" si="28"/>
        <v>11</v>
      </c>
      <c r="O31" s="43">
        <v>172</v>
      </c>
      <c r="P31" s="43">
        <v>2</v>
      </c>
      <c r="Q31" s="43">
        <v>9</v>
      </c>
      <c r="R31" s="43">
        <f t="shared" si="27"/>
        <v>9</v>
      </c>
      <c r="S31" s="43">
        <v>225</v>
      </c>
      <c r="T31" s="43">
        <v>7</v>
      </c>
      <c r="U31" s="43">
        <v>2</v>
      </c>
      <c r="V31" s="53">
        <v>3.5173094991447638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-7</v>
      </c>
      <c r="D32" s="40">
        <f t="shared" si="24"/>
        <v>20</v>
      </c>
      <c r="E32" s="40">
        <f t="shared" si="25"/>
        <v>-2</v>
      </c>
      <c r="F32" s="40">
        <v>2</v>
      </c>
      <c r="G32" s="40">
        <v>18</v>
      </c>
      <c r="H32" s="40">
        <v>4</v>
      </c>
      <c r="I32" s="40">
        <v>14</v>
      </c>
      <c r="J32" s="61">
        <f t="shared" si="3"/>
        <v>-14.402683239617243</v>
      </c>
      <c r="K32" s="61">
        <v>14.402683239617243</v>
      </c>
      <c r="L32" s="61">
        <v>28.805366479234486</v>
      </c>
      <c r="M32" s="40">
        <f t="shared" si="26"/>
        <v>1</v>
      </c>
      <c r="N32" s="40">
        <f t="shared" si="28"/>
        <v>1</v>
      </c>
      <c r="O32" s="41">
        <v>76</v>
      </c>
      <c r="P32" s="41">
        <v>0</v>
      </c>
      <c r="Q32" s="41">
        <v>1</v>
      </c>
      <c r="R32" s="41">
        <f t="shared" si="27"/>
        <v>0</v>
      </c>
      <c r="S32" s="41">
        <v>60</v>
      </c>
      <c r="T32" s="41">
        <v>0</v>
      </c>
      <c r="U32" s="41">
        <v>0</v>
      </c>
      <c r="V32" s="52">
        <v>7.2013416198086215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0</v>
      </c>
      <c r="D33" s="42">
        <f t="shared" si="24"/>
        <v>-137</v>
      </c>
      <c r="E33" s="42">
        <f t="shared" si="25"/>
        <v>-15</v>
      </c>
      <c r="F33" s="42">
        <v>0</v>
      </c>
      <c r="G33" s="42">
        <v>40</v>
      </c>
      <c r="H33" s="42">
        <v>15</v>
      </c>
      <c r="I33" s="42">
        <v>143</v>
      </c>
      <c r="J33" s="62">
        <f t="shared" si="3"/>
        <v>-24.074823231434905</v>
      </c>
      <c r="K33" s="62">
        <v>0</v>
      </c>
      <c r="L33" s="62">
        <v>24.074823231434905</v>
      </c>
      <c r="M33" s="42">
        <f t="shared" si="26"/>
        <v>11</v>
      </c>
      <c r="N33" s="42">
        <f t="shared" si="28"/>
        <v>20</v>
      </c>
      <c r="O33" s="42">
        <v>177</v>
      </c>
      <c r="P33" s="42">
        <v>7</v>
      </c>
      <c r="Q33" s="42">
        <v>13</v>
      </c>
      <c r="R33" s="42">
        <f t="shared" si="27"/>
        <v>9</v>
      </c>
      <c r="S33" s="42">
        <v>211</v>
      </c>
      <c r="T33" s="42">
        <v>6</v>
      </c>
      <c r="U33" s="42">
        <v>3</v>
      </c>
      <c r="V33" s="49">
        <v>17.654870369718928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0</v>
      </c>
      <c r="D34" s="42">
        <f t="shared" si="24"/>
        <v>-55</v>
      </c>
      <c r="E34" s="42">
        <f t="shared" si="25"/>
        <v>-5</v>
      </c>
      <c r="F34" s="42">
        <v>2</v>
      </c>
      <c r="G34" s="42">
        <v>30</v>
      </c>
      <c r="H34" s="42">
        <v>7</v>
      </c>
      <c r="I34" s="42">
        <v>50</v>
      </c>
      <c r="J34" s="62">
        <f t="shared" si="3"/>
        <v>-12.034130773085749</v>
      </c>
      <c r="K34" s="62">
        <v>4.8136523092342998</v>
      </c>
      <c r="L34" s="62">
        <v>16.847783082320049</v>
      </c>
      <c r="M34" s="42">
        <f t="shared" si="26"/>
        <v>-1</v>
      </c>
      <c r="N34" s="42">
        <f t="shared" si="28"/>
        <v>2</v>
      </c>
      <c r="O34" s="42">
        <v>102</v>
      </c>
      <c r="P34" s="42">
        <v>0</v>
      </c>
      <c r="Q34" s="42">
        <v>2</v>
      </c>
      <c r="R34" s="42">
        <f t="shared" si="27"/>
        <v>3</v>
      </c>
      <c r="S34" s="42">
        <v>137</v>
      </c>
      <c r="T34" s="42">
        <v>2</v>
      </c>
      <c r="U34" s="42">
        <v>1</v>
      </c>
      <c r="V34" s="49">
        <v>-2.4068261546171499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2</v>
      </c>
      <c r="D35" s="43">
        <f t="shared" si="24"/>
        <v>-47</v>
      </c>
      <c r="E35" s="43">
        <f t="shared" si="25"/>
        <v>-6</v>
      </c>
      <c r="F35" s="43">
        <v>2</v>
      </c>
      <c r="G35" s="43">
        <v>33</v>
      </c>
      <c r="H35" s="43">
        <v>8</v>
      </c>
      <c r="I35" s="43">
        <v>67</v>
      </c>
      <c r="J35" s="63">
        <f t="shared" si="3"/>
        <v>-14.268867156195229</v>
      </c>
      <c r="K35" s="63">
        <v>4.7562890520650765</v>
      </c>
      <c r="L35" s="63">
        <v>19.025156208260306</v>
      </c>
      <c r="M35" s="43">
        <f>N35-R35</f>
        <v>-1</v>
      </c>
      <c r="N35" s="43">
        <f t="shared" si="28"/>
        <v>9</v>
      </c>
      <c r="O35" s="47">
        <v>136</v>
      </c>
      <c r="P35" s="47">
        <v>6</v>
      </c>
      <c r="Q35" s="47">
        <v>3</v>
      </c>
      <c r="R35" s="47">
        <f t="shared" si="27"/>
        <v>10</v>
      </c>
      <c r="S35" s="47">
        <v>149</v>
      </c>
      <c r="T35" s="47">
        <v>4</v>
      </c>
      <c r="U35" s="47">
        <v>6</v>
      </c>
      <c r="V35" s="54">
        <v>-2.3781445260325356</v>
      </c>
    </row>
    <row r="36" spans="1:22" ht="15" customHeight="1" x14ac:dyDescent="0.15">
      <c r="A36" s="5" t="s">
        <v>2</v>
      </c>
      <c r="B36" s="40">
        <f t="shared" si="23"/>
        <v>-11</v>
      </c>
      <c r="C36" s="40">
        <v>-6</v>
      </c>
      <c r="D36" s="40">
        <f t="shared" si="24"/>
        <v>-46</v>
      </c>
      <c r="E36" s="40">
        <f t="shared" si="25"/>
        <v>-8</v>
      </c>
      <c r="F36" s="40">
        <v>2</v>
      </c>
      <c r="G36" s="40">
        <v>10</v>
      </c>
      <c r="H36" s="40">
        <v>10</v>
      </c>
      <c r="I36" s="40">
        <v>66</v>
      </c>
      <c r="J36" s="61">
        <f t="shared" si="3"/>
        <v>-49.161559700989969</v>
      </c>
      <c r="K36" s="61">
        <v>12.29038992524749</v>
      </c>
      <c r="L36" s="61">
        <v>61.451949626237457</v>
      </c>
      <c r="M36" s="40">
        <f t="shared" si="26"/>
        <v>-3</v>
      </c>
      <c r="N36" s="40">
        <f t="shared" si="28"/>
        <v>0</v>
      </c>
      <c r="O36" s="40">
        <v>56</v>
      </c>
      <c r="P36" s="40">
        <v>0</v>
      </c>
      <c r="Q36" s="40">
        <v>0</v>
      </c>
      <c r="R36" s="40">
        <f t="shared" si="27"/>
        <v>3</v>
      </c>
      <c r="S36" s="40">
        <v>46</v>
      </c>
      <c r="T36" s="40">
        <v>3</v>
      </c>
      <c r="U36" s="40">
        <v>0</v>
      </c>
      <c r="V36" s="48">
        <v>-18.435584887871237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0</v>
      </c>
      <c r="D37" s="42">
        <f t="shared" si="24"/>
        <v>-37</v>
      </c>
      <c r="E37" s="42">
        <f t="shared" si="25"/>
        <v>-4</v>
      </c>
      <c r="F37" s="42">
        <v>1</v>
      </c>
      <c r="G37" s="42">
        <v>5</v>
      </c>
      <c r="H37" s="42">
        <v>5</v>
      </c>
      <c r="I37" s="42">
        <v>35</v>
      </c>
      <c r="J37" s="62">
        <f t="shared" si="3"/>
        <v>-36.880794200116199</v>
      </c>
      <c r="K37" s="62">
        <v>9.2201985500290498</v>
      </c>
      <c r="L37" s="62">
        <v>46.100992750145245</v>
      </c>
      <c r="M37" s="42">
        <f t="shared" si="26"/>
        <v>1</v>
      </c>
      <c r="N37" s="42">
        <f t="shared" si="28"/>
        <v>2</v>
      </c>
      <c r="O37" s="42">
        <v>44</v>
      </c>
      <c r="P37" s="42">
        <v>2</v>
      </c>
      <c r="Q37" s="42">
        <v>0</v>
      </c>
      <c r="R37" s="42">
        <f t="shared" si="27"/>
        <v>1</v>
      </c>
      <c r="S37" s="42">
        <v>51</v>
      </c>
      <c r="T37" s="42">
        <v>1</v>
      </c>
      <c r="U37" s="42">
        <v>0</v>
      </c>
      <c r="V37" s="49">
        <v>9.2201985500290498</v>
      </c>
    </row>
    <row r="38" spans="1:22" ht="15" customHeight="1" x14ac:dyDescent="0.15">
      <c r="A38" s="1" t="s">
        <v>0</v>
      </c>
      <c r="B38" s="43">
        <f t="shared" si="23"/>
        <v>-5</v>
      </c>
      <c r="C38" s="43">
        <v>-6</v>
      </c>
      <c r="D38" s="43">
        <f t="shared" si="24"/>
        <v>-30</v>
      </c>
      <c r="E38" s="43">
        <f t="shared" si="25"/>
        <v>-3</v>
      </c>
      <c r="F38" s="43">
        <v>1</v>
      </c>
      <c r="G38" s="43">
        <v>6</v>
      </c>
      <c r="H38" s="43">
        <v>4</v>
      </c>
      <c r="I38" s="43">
        <v>27</v>
      </c>
      <c r="J38" s="63">
        <f t="shared" si="3"/>
        <v>-29.240546891689803</v>
      </c>
      <c r="K38" s="63">
        <v>9.7468489638966016</v>
      </c>
      <c r="L38" s="63">
        <v>38.987395855586406</v>
      </c>
      <c r="M38" s="43">
        <f t="shared" si="26"/>
        <v>-2</v>
      </c>
      <c r="N38" s="43">
        <f t="shared" si="28"/>
        <v>0</v>
      </c>
      <c r="O38" s="43">
        <v>32</v>
      </c>
      <c r="P38" s="43">
        <v>0</v>
      </c>
      <c r="Q38" s="43">
        <v>0</v>
      </c>
      <c r="R38" s="43">
        <f t="shared" si="27"/>
        <v>2</v>
      </c>
      <c r="S38" s="43">
        <v>41</v>
      </c>
      <c r="T38" s="43">
        <v>0</v>
      </c>
      <c r="U38" s="43">
        <v>2</v>
      </c>
      <c r="V38" s="53">
        <v>-19.493697927793203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tabSelected="1" view="pageBreakPreview" topLeftCell="A2" zoomScaleNormal="100" zoomScaleSheetLayoutView="10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-172</v>
      </c>
      <c r="C9" s="34">
        <f t="shared" si="0"/>
        <v>-37</v>
      </c>
      <c r="D9" s="34">
        <f t="shared" si="0"/>
        <v>-2241</v>
      </c>
      <c r="E9" s="34">
        <f t="shared" si="0"/>
        <v>-256</v>
      </c>
      <c r="F9" s="34">
        <f t="shared" si="0"/>
        <v>150</v>
      </c>
      <c r="G9" s="34">
        <f t="shared" si="0"/>
        <v>1836</v>
      </c>
      <c r="H9" s="34">
        <f t="shared" si="0"/>
        <v>406</v>
      </c>
      <c r="I9" s="34">
        <f t="shared" si="0"/>
        <v>3695</v>
      </c>
      <c r="J9" s="51">
        <f>K9-L9</f>
        <v>-10.498465902681563</v>
      </c>
      <c r="K9" s="51">
        <v>6.1514448648524755</v>
      </c>
      <c r="L9" s="51">
        <v>16.649910767534038</v>
      </c>
      <c r="M9" s="34">
        <f t="shared" ref="M9:U9" si="1">M10+M11</f>
        <v>84</v>
      </c>
      <c r="N9" s="34">
        <f t="shared" si="1"/>
        <v>455</v>
      </c>
      <c r="O9" s="34">
        <f t="shared" si="1"/>
        <v>7069</v>
      </c>
      <c r="P9" s="34">
        <f t="shared" si="1"/>
        <v>279</v>
      </c>
      <c r="Q9" s="34">
        <f t="shared" si="1"/>
        <v>176</v>
      </c>
      <c r="R9" s="34">
        <f>R10+R11</f>
        <v>371</v>
      </c>
      <c r="S9" s="34">
        <f t="shared" si="1"/>
        <v>7451</v>
      </c>
      <c r="T9" s="34">
        <f t="shared" si="1"/>
        <v>195</v>
      </c>
      <c r="U9" s="34">
        <f t="shared" si="1"/>
        <v>176</v>
      </c>
      <c r="V9" s="51">
        <v>3.444809124317386</v>
      </c>
    </row>
    <row r="10" spans="1:22" ht="15" customHeight="1" x14ac:dyDescent="0.15">
      <c r="A10" s="6" t="s">
        <v>28</v>
      </c>
      <c r="B10" s="35">
        <f t="shared" ref="B10:I10" si="2">B20+B21+B22+B23</f>
        <v>-97</v>
      </c>
      <c r="C10" s="35">
        <f t="shared" si="2"/>
        <v>-46</v>
      </c>
      <c r="D10" s="35">
        <f t="shared" si="2"/>
        <v>-1135</v>
      </c>
      <c r="E10" s="35">
        <f t="shared" si="2"/>
        <v>-156</v>
      </c>
      <c r="F10" s="35">
        <f t="shared" si="2"/>
        <v>125</v>
      </c>
      <c r="G10" s="35">
        <f t="shared" si="2"/>
        <v>1494</v>
      </c>
      <c r="H10" s="35">
        <f t="shared" si="2"/>
        <v>281</v>
      </c>
      <c r="I10" s="35">
        <f t="shared" si="2"/>
        <v>2559</v>
      </c>
      <c r="J10" s="48">
        <f t="shared" ref="J10:J38" si="3">K10-L10</f>
        <v>-8.5386480294003029</v>
      </c>
      <c r="K10" s="48">
        <v>6.8418654081733186</v>
      </c>
      <c r="L10" s="48">
        <v>15.380513437573621</v>
      </c>
      <c r="M10" s="35">
        <f t="shared" ref="M10:U10" si="4">M20+M21+M22+M23</f>
        <v>59</v>
      </c>
      <c r="N10" s="35">
        <f t="shared" si="4"/>
        <v>321</v>
      </c>
      <c r="O10" s="35">
        <f t="shared" si="4"/>
        <v>5323</v>
      </c>
      <c r="P10" s="35">
        <f t="shared" si="4"/>
        <v>214</v>
      </c>
      <c r="Q10" s="35">
        <f t="shared" si="4"/>
        <v>107</v>
      </c>
      <c r="R10" s="35">
        <f t="shared" si="4"/>
        <v>262</v>
      </c>
      <c r="S10" s="35">
        <f t="shared" si="4"/>
        <v>5393</v>
      </c>
      <c r="T10" s="35">
        <f t="shared" si="4"/>
        <v>152</v>
      </c>
      <c r="U10" s="35">
        <f t="shared" si="4"/>
        <v>110</v>
      </c>
      <c r="V10" s="48">
        <v>3.229360472657806</v>
      </c>
    </row>
    <row r="11" spans="1:22" ht="15" customHeight="1" x14ac:dyDescent="0.15">
      <c r="A11" s="2" t="s">
        <v>27</v>
      </c>
      <c r="B11" s="36">
        <f t="shared" ref="B11:I11" si="5">B12+B13+B14+B15+B16</f>
        <v>-75</v>
      </c>
      <c r="C11" s="36">
        <f t="shared" si="5"/>
        <v>9</v>
      </c>
      <c r="D11" s="36">
        <f t="shared" si="5"/>
        <v>-1106</v>
      </c>
      <c r="E11" s="36">
        <f t="shared" si="5"/>
        <v>-100</v>
      </c>
      <c r="F11" s="36">
        <f t="shared" si="5"/>
        <v>25</v>
      </c>
      <c r="G11" s="36">
        <f t="shared" si="5"/>
        <v>342</v>
      </c>
      <c r="H11" s="36">
        <f t="shared" si="5"/>
        <v>125</v>
      </c>
      <c r="I11" s="36">
        <f t="shared" si="5"/>
        <v>1136</v>
      </c>
      <c r="J11" s="53">
        <f t="shared" si="3"/>
        <v>-16.354182302086389</v>
      </c>
      <c r="K11" s="53">
        <v>4.0885455755215974</v>
      </c>
      <c r="L11" s="53">
        <v>20.442727877607986</v>
      </c>
      <c r="M11" s="36">
        <f t="shared" ref="M11:U11" si="6">M12+M13+M14+M15+M16</f>
        <v>25</v>
      </c>
      <c r="N11" s="36">
        <f t="shared" si="6"/>
        <v>134</v>
      </c>
      <c r="O11" s="36">
        <f t="shared" si="6"/>
        <v>1746</v>
      </c>
      <c r="P11" s="36">
        <f t="shared" si="6"/>
        <v>65</v>
      </c>
      <c r="Q11" s="36">
        <f t="shared" si="6"/>
        <v>69</v>
      </c>
      <c r="R11" s="36">
        <f t="shared" si="6"/>
        <v>109</v>
      </c>
      <c r="S11" s="36">
        <f t="shared" si="6"/>
        <v>2058</v>
      </c>
      <c r="T11" s="36">
        <f t="shared" si="6"/>
        <v>43</v>
      </c>
      <c r="U11" s="36">
        <f t="shared" si="6"/>
        <v>66</v>
      </c>
      <c r="V11" s="53">
        <v>4.0885455755216</v>
      </c>
    </row>
    <row r="12" spans="1:22" ht="15" customHeight="1" x14ac:dyDescent="0.15">
      <c r="A12" s="6" t="s">
        <v>26</v>
      </c>
      <c r="B12" s="35">
        <f t="shared" ref="B12:I12" si="7">B24</f>
        <v>1</v>
      </c>
      <c r="C12" s="35">
        <f t="shared" si="7"/>
        <v>15</v>
      </c>
      <c r="D12" s="35">
        <f t="shared" si="7"/>
        <v>-90</v>
      </c>
      <c r="E12" s="35">
        <f t="shared" si="7"/>
        <v>-8</v>
      </c>
      <c r="F12" s="35">
        <f t="shared" si="7"/>
        <v>3</v>
      </c>
      <c r="G12" s="35">
        <f t="shared" si="7"/>
        <v>24</v>
      </c>
      <c r="H12" s="35">
        <f t="shared" si="7"/>
        <v>11</v>
      </c>
      <c r="I12" s="35">
        <f t="shared" si="7"/>
        <v>108</v>
      </c>
      <c r="J12" s="48">
        <f t="shared" si="3"/>
        <v>-16.871493531631163</v>
      </c>
      <c r="K12" s="48">
        <v>6.3268100743616849</v>
      </c>
      <c r="L12" s="48">
        <v>23.198303605992848</v>
      </c>
      <c r="M12" s="35">
        <f t="shared" ref="M12:U12" si="8">M24</f>
        <v>9</v>
      </c>
      <c r="N12" s="35">
        <f t="shared" si="8"/>
        <v>16</v>
      </c>
      <c r="O12" s="35">
        <f t="shared" si="8"/>
        <v>147</v>
      </c>
      <c r="P12" s="35">
        <f t="shared" si="8"/>
        <v>13</v>
      </c>
      <c r="Q12" s="35">
        <f t="shared" si="8"/>
        <v>3</v>
      </c>
      <c r="R12" s="35">
        <f t="shared" si="8"/>
        <v>7</v>
      </c>
      <c r="S12" s="35">
        <f t="shared" si="8"/>
        <v>153</v>
      </c>
      <c r="T12" s="35">
        <f t="shared" si="8"/>
        <v>5</v>
      </c>
      <c r="U12" s="35">
        <f t="shared" si="8"/>
        <v>2</v>
      </c>
      <c r="V12" s="48">
        <v>18.980430223085051</v>
      </c>
    </row>
    <row r="13" spans="1:22" ht="15" customHeight="1" x14ac:dyDescent="0.15">
      <c r="A13" s="4" t="s">
        <v>25</v>
      </c>
      <c r="B13" s="37">
        <f t="shared" ref="B13:I13" si="9">B25+B26+B27</f>
        <v>-21</v>
      </c>
      <c r="C13" s="37">
        <f t="shared" si="9"/>
        <v>-8</v>
      </c>
      <c r="D13" s="37">
        <f t="shared" si="9"/>
        <v>-222</v>
      </c>
      <c r="E13" s="37">
        <f t="shared" si="9"/>
        <v>-16</v>
      </c>
      <c r="F13" s="37">
        <f t="shared" si="9"/>
        <v>5</v>
      </c>
      <c r="G13" s="37">
        <f t="shared" si="9"/>
        <v>64</v>
      </c>
      <c r="H13" s="37">
        <f t="shared" si="9"/>
        <v>21</v>
      </c>
      <c r="I13" s="37">
        <f t="shared" si="9"/>
        <v>200</v>
      </c>
      <c r="J13" s="49">
        <f t="shared" si="3"/>
        <v>-14.36096179098899</v>
      </c>
      <c r="K13" s="49">
        <v>4.4878005596840591</v>
      </c>
      <c r="L13" s="49">
        <v>18.848762350673049</v>
      </c>
      <c r="M13" s="37">
        <f t="shared" ref="M13:U13" si="10">M25+M26+M27</f>
        <v>-5</v>
      </c>
      <c r="N13" s="37">
        <f t="shared" si="10"/>
        <v>17</v>
      </c>
      <c r="O13" s="37">
        <f t="shared" si="10"/>
        <v>298</v>
      </c>
      <c r="P13" s="37">
        <f t="shared" si="10"/>
        <v>9</v>
      </c>
      <c r="Q13" s="37">
        <f t="shared" si="10"/>
        <v>8</v>
      </c>
      <c r="R13" s="37">
        <f t="shared" si="10"/>
        <v>22</v>
      </c>
      <c r="S13" s="37">
        <f t="shared" si="10"/>
        <v>384</v>
      </c>
      <c r="T13" s="37">
        <f t="shared" si="10"/>
        <v>5</v>
      </c>
      <c r="U13" s="37">
        <f t="shared" si="10"/>
        <v>17</v>
      </c>
      <c r="V13" s="49">
        <v>-4.4878005596840627</v>
      </c>
    </row>
    <row r="14" spans="1:22" ht="15" customHeight="1" x14ac:dyDescent="0.15">
      <c r="A14" s="4" t="s">
        <v>24</v>
      </c>
      <c r="B14" s="37">
        <f t="shared" ref="B14:I14" si="11">B28+B29+B30+B31</f>
        <v>-7</v>
      </c>
      <c r="C14" s="37">
        <f t="shared" si="11"/>
        <v>9</v>
      </c>
      <c r="D14" s="37">
        <f t="shared" si="11"/>
        <v>-344</v>
      </c>
      <c r="E14" s="37">
        <f t="shared" si="11"/>
        <v>-29</v>
      </c>
      <c r="F14" s="37">
        <f t="shared" si="11"/>
        <v>10</v>
      </c>
      <c r="G14" s="37">
        <f t="shared" si="11"/>
        <v>143</v>
      </c>
      <c r="H14" s="37">
        <f t="shared" si="11"/>
        <v>39</v>
      </c>
      <c r="I14" s="37">
        <f t="shared" si="11"/>
        <v>395</v>
      </c>
      <c r="J14" s="49">
        <f t="shared" si="3"/>
        <v>-12.453556528675534</v>
      </c>
      <c r="K14" s="49">
        <v>4.2943298374743222</v>
      </c>
      <c r="L14" s="49">
        <v>16.747886366149856</v>
      </c>
      <c r="M14" s="37">
        <f t="shared" ref="M14:U14" si="12">M28+M29+M30+M31</f>
        <v>22</v>
      </c>
      <c r="N14" s="37">
        <f t="shared" si="12"/>
        <v>65</v>
      </c>
      <c r="O14" s="37">
        <f t="shared" si="12"/>
        <v>692</v>
      </c>
      <c r="P14" s="37">
        <f t="shared" si="12"/>
        <v>33</v>
      </c>
      <c r="Q14" s="37">
        <f t="shared" si="12"/>
        <v>32</v>
      </c>
      <c r="R14" s="37">
        <f t="shared" si="12"/>
        <v>43</v>
      </c>
      <c r="S14" s="37">
        <f t="shared" si="12"/>
        <v>784</v>
      </c>
      <c r="T14" s="37">
        <f t="shared" si="12"/>
        <v>25</v>
      </c>
      <c r="U14" s="37">
        <f t="shared" si="12"/>
        <v>18</v>
      </c>
      <c r="V14" s="49">
        <v>9.4475256424435052</v>
      </c>
    </row>
    <row r="15" spans="1:22" ht="15" customHeight="1" x14ac:dyDescent="0.15">
      <c r="A15" s="4" t="s">
        <v>23</v>
      </c>
      <c r="B15" s="37">
        <f t="shared" ref="B15:I15" si="13">B32+B33+B34+B35</f>
        <v>-24</v>
      </c>
      <c r="C15" s="37">
        <f t="shared" si="13"/>
        <v>-1</v>
      </c>
      <c r="D15" s="37">
        <f t="shared" si="13"/>
        <v>-300</v>
      </c>
      <c r="E15" s="37">
        <f t="shared" si="13"/>
        <v>-31</v>
      </c>
      <c r="F15" s="37">
        <f t="shared" si="13"/>
        <v>7</v>
      </c>
      <c r="G15" s="37">
        <f t="shared" si="13"/>
        <v>95</v>
      </c>
      <c r="H15" s="37">
        <f t="shared" si="13"/>
        <v>38</v>
      </c>
      <c r="I15" s="37">
        <f t="shared" si="13"/>
        <v>318</v>
      </c>
      <c r="J15" s="49">
        <f t="shared" si="3"/>
        <v>-17.525327699620686</v>
      </c>
      <c r="K15" s="49">
        <v>3.9573320612046707</v>
      </c>
      <c r="L15" s="49">
        <v>21.482659760825356</v>
      </c>
      <c r="M15" s="37">
        <f t="shared" ref="M15:U15" si="14">M32+M33+M34+M35</f>
        <v>7</v>
      </c>
      <c r="N15" s="37">
        <f t="shared" si="14"/>
        <v>33</v>
      </c>
      <c r="O15" s="37">
        <f t="shared" si="14"/>
        <v>522</v>
      </c>
      <c r="P15" s="37">
        <f t="shared" si="14"/>
        <v>9</v>
      </c>
      <c r="Q15" s="37">
        <f t="shared" si="14"/>
        <v>24</v>
      </c>
      <c r="R15" s="37">
        <f t="shared" si="14"/>
        <v>26</v>
      </c>
      <c r="S15" s="37">
        <f t="shared" si="14"/>
        <v>599</v>
      </c>
      <c r="T15" s="37">
        <f t="shared" si="14"/>
        <v>6</v>
      </c>
      <c r="U15" s="37">
        <f t="shared" si="14"/>
        <v>20</v>
      </c>
      <c r="V15" s="49">
        <v>3.9573320612046672</v>
      </c>
    </row>
    <row r="16" spans="1:22" ht="15" customHeight="1" x14ac:dyDescent="0.15">
      <c r="A16" s="2" t="s">
        <v>22</v>
      </c>
      <c r="B16" s="36">
        <f t="shared" ref="B16:I16" si="15">B36+B37+B38</f>
        <v>-24</v>
      </c>
      <c r="C16" s="36">
        <f t="shared" si="15"/>
        <v>-6</v>
      </c>
      <c r="D16" s="36">
        <f t="shared" si="15"/>
        <v>-150</v>
      </c>
      <c r="E16" s="36">
        <f t="shared" si="15"/>
        <v>-16</v>
      </c>
      <c r="F16" s="36">
        <f t="shared" si="15"/>
        <v>0</v>
      </c>
      <c r="G16" s="36">
        <f t="shared" si="15"/>
        <v>16</v>
      </c>
      <c r="H16" s="36">
        <f t="shared" si="15"/>
        <v>16</v>
      </c>
      <c r="I16" s="36">
        <f t="shared" si="15"/>
        <v>115</v>
      </c>
      <c r="J16" s="53">
        <f t="shared" si="3"/>
        <v>-37.311764066982278</v>
      </c>
      <c r="K16" s="53">
        <v>0</v>
      </c>
      <c r="L16" s="53">
        <v>37.311764066982278</v>
      </c>
      <c r="M16" s="36">
        <f t="shared" ref="M16:U16" si="16">M36+M37+M38</f>
        <v>-8</v>
      </c>
      <c r="N16" s="36">
        <f t="shared" si="16"/>
        <v>3</v>
      </c>
      <c r="O16" s="36">
        <f t="shared" si="16"/>
        <v>87</v>
      </c>
      <c r="P16" s="36">
        <f t="shared" si="16"/>
        <v>1</v>
      </c>
      <c r="Q16" s="36">
        <f t="shared" si="16"/>
        <v>2</v>
      </c>
      <c r="R16" s="36">
        <f t="shared" si="16"/>
        <v>11</v>
      </c>
      <c r="S16" s="36">
        <f t="shared" si="16"/>
        <v>138</v>
      </c>
      <c r="T16" s="36">
        <f t="shared" si="16"/>
        <v>2</v>
      </c>
      <c r="U16" s="36">
        <f t="shared" si="16"/>
        <v>9</v>
      </c>
      <c r="V16" s="53">
        <v>-18.655882033491146</v>
      </c>
    </row>
    <row r="17" spans="1:22" ht="15" customHeight="1" x14ac:dyDescent="0.15">
      <c r="A17" s="6" t="s">
        <v>21</v>
      </c>
      <c r="B17" s="35">
        <f t="shared" ref="B17:I17" si="17">B12+B13+B20</f>
        <v>-52</v>
      </c>
      <c r="C17" s="35">
        <f t="shared" si="17"/>
        <v>9</v>
      </c>
      <c r="D17" s="35">
        <f t="shared" si="17"/>
        <v>-878</v>
      </c>
      <c r="E17" s="35">
        <f t="shared" si="17"/>
        <v>-91</v>
      </c>
      <c r="F17" s="35">
        <f t="shared" si="17"/>
        <v>65</v>
      </c>
      <c r="G17" s="35">
        <f t="shared" si="17"/>
        <v>743</v>
      </c>
      <c r="H17" s="35">
        <f t="shared" si="17"/>
        <v>156</v>
      </c>
      <c r="I17" s="35">
        <f t="shared" si="17"/>
        <v>1406</v>
      </c>
      <c r="J17" s="48">
        <f t="shared" si="3"/>
        <v>-9.319401695252898</v>
      </c>
      <c r="K17" s="48">
        <v>6.6567154966092126</v>
      </c>
      <c r="L17" s="48">
        <v>15.976117191862111</v>
      </c>
      <c r="M17" s="35">
        <f t="shared" ref="M17:U17" si="18">M12+M13+M20</f>
        <v>39</v>
      </c>
      <c r="N17" s="35">
        <f t="shared" si="18"/>
        <v>158</v>
      </c>
      <c r="O17" s="35">
        <f t="shared" si="18"/>
        <v>2448</v>
      </c>
      <c r="P17" s="35">
        <f t="shared" si="18"/>
        <v>112</v>
      </c>
      <c r="Q17" s="35">
        <f t="shared" si="18"/>
        <v>46</v>
      </c>
      <c r="R17" s="35">
        <f t="shared" si="18"/>
        <v>119</v>
      </c>
      <c r="S17" s="35">
        <f t="shared" si="18"/>
        <v>2663</v>
      </c>
      <c r="T17" s="35">
        <f t="shared" si="18"/>
        <v>68</v>
      </c>
      <c r="U17" s="35">
        <f t="shared" si="18"/>
        <v>51</v>
      </c>
      <c r="V17" s="48">
        <v>3.9940292979655254</v>
      </c>
    </row>
    <row r="18" spans="1:22" ht="15" customHeight="1" x14ac:dyDescent="0.15">
      <c r="A18" s="4" t="s">
        <v>20</v>
      </c>
      <c r="B18" s="37">
        <f t="shared" ref="B18:I18" si="19">B14+B22</f>
        <v>-55</v>
      </c>
      <c r="C18" s="37">
        <f t="shared" si="19"/>
        <v>-14</v>
      </c>
      <c r="D18" s="37">
        <f t="shared" si="19"/>
        <v>-626</v>
      </c>
      <c r="E18" s="37">
        <f t="shared" si="19"/>
        <v>-53</v>
      </c>
      <c r="F18" s="37">
        <f t="shared" si="19"/>
        <v>23</v>
      </c>
      <c r="G18" s="37">
        <f t="shared" si="19"/>
        <v>296</v>
      </c>
      <c r="H18" s="37">
        <f t="shared" si="19"/>
        <v>76</v>
      </c>
      <c r="I18" s="37">
        <f t="shared" si="19"/>
        <v>746</v>
      </c>
      <c r="J18" s="49">
        <f t="shared" si="3"/>
        <v>-12.035801922244179</v>
      </c>
      <c r="K18" s="49">
        <v>5.22308385304936</v>
      </c>
      <c r="L18" s="49">
        <v>17.258885775293539</v>
      </c>
      <c r="M18" s="37">
        <f t="shared" ref="M18:U18" si="20">M14+M22</f>
        <v>-2</v>
      </c>
      <c r="N18" s="37">
        <f t="shared" si="20"/>
        <v>92</v>
      </c>
      <c r="O18" s="37">
        <f t="shared" si="20"/>
        <v>1283</v>
      </c>
      <c r="P18" s="37">
        <f t="shared" si="20"/>
        <v>42</v>
      </c>
      <c r="Q18" s="37">
        <f t="shared" si="20"/>
        <v>50</v>
      </c>
      <c r="R18" s="37">
        <f t="shared" si="20"/>
        <v>94</v>
      </c>
      <c r="S18" s="37">
        <f t="shared" si="20"/>
        <v>1459</v>
      </c>
      <c r="T18" s="37">
        <f t="shared" si="20"/>
        <v>46</v>
      </c>
      <c r="U18" s="37">
        <f t="shared" si="20"/>
        <v>48</v>
      </c>
      <c r="V18" s="49">
        <v>-0.45418120461298983</v>
      </c>
    </row>
    <row r="19" spans="1:22" ht="15" customHeight="1" x14ac:dyDescent="0.15">
      <c r="A19" s="2" t="s">
        <v>19</v>
      </c>
      <c r="B19" s="36">
        <f t="shared" ref="B19:I19" si="21">B15+B16+B21+B23</f>
        <v>-65</v>
      </c>
      <c r="C19" s="36">
        <f t="shared" si="21"/>
        <v>-32</v>
      </c>
      <c r="D19" s="36">
        <f t="shared" si="21"/>
        <v>-737</v>
      </c>
      <c r="E19" s="36">
        <f t="shared" si="21"/>
        <v>-112</v>
      </c>
      <c r="F19" s="36">
        <f t="shared" si="21"/>
        <v>62</v>
      </c>
      <c r="G19" s="36">
        <f t="shared" si="21"/>
        <v>797</v>
      </c>
      <c r="H19" s="36">
        <f t="shared" si="21"/>
        <v>174</v>
      </c>
      <c r="I19" s="36">
        <f t="shared" si="21"/>
        <v>1543</v>
      </c>
      <c r="J19" s="53">
        <f t="shared" si="3"/>
        <v>-10.962753989686217</v>
      </c>
      <c r="K19" s="53">
        <v>6.0686673871477259</v>
      </c>
      <c r="L19" s="53">
        <v>17.031421376833944</v>
      </c>
      <c r="M19" s="36">
        <f t="shared" ref="M19:U19" si="22">M15+M16+M21+M23</f>
        <v>47</v>
      </c>
      <c r="N19" s="36">
        <f t="shared" si="22"/>
        <v>205</v>
      </c>
      <c r="O19" s="36">
        <f t="shared" si="22"/>
        <v>3338</v>
      </c>
      <c r="P19" s="36">
        <f t="shared" si="22"/>
        <v>125</v>
      </c>
      <c r="Q19" s="36">
        <f t="shared" si="22"/>
        <v>80</v>
      </c>
      <c r="R19" s="36">
        <f t="shared" si="22"/>
        <v>158</v>
      </c>
      <c r="S19" s="36">
        <f t="shared" si="22"/>
        <v>3329</v>
      </c>
      <c r="T19" s="36">
        <f t="shared" si="22"/>
        <v>81</v>
      </c>
      <c r="U19" s="36">
        <f t="shared" si="22"/>
        <v>77</v>
      </c>
      <c r="V19" s="53">
        <v>4.6004414063861834</v>
      </c>
    </row>
    <row r="20" spans="1:22" ht="15" customHeight="1" x14ac:dyDescent="0.15">
      <c r="A20" s="5" t="s">
        <v>18</v>
      </c>
      <c r="B20" s="40">
        <f>E20+M20</f>
        <v>-32</v>
      </c>
      <c r="C20" s="40">
        <v>2</v>
      </c>
      <c r="D20" s="40">
        <f>G20-I20+O20-S20</f>
        <v>-566</v>
      </c>
      <c r="E20" s="40">
        <f>F20-H20</f>
        <v>-67</v>
      </c>
      <c r="F20" s="40">
        <v>57</v>
      </c>
      <c r="G20" s="40">
        <v>655</v>
      </c>
      <c r="H20" s="40">
        <v>124</v>
      </c>
      <c r="I20" s="40">
        <v>1098</v>
      </c>
      <c r="J20" s="61">
        <f t="shared" si="3"/>
        <v>-8.1944443979051993</v>
      </c>
      <c r="K20" s="61">
        <v>6.9713929952327796</v>
      </c>
      <c r="L20" s="61">
        <v>15.165837393137979</v>
      </c>
      <c r="M20" s="40">
        <f>N20-R20</f>
        <v>35</v>
      </c>
      <c r="N20" s="40">
        <f>SUM(P20:Q20)</f>
        <v>125</v>
      </c>
      <c r="O20" s="41">
        <v>2003</v>
      </c>
      <c r="P20" s="41">
        <v>90</v>
      </c>
      <c r="Q20" s="41">
        <v>35</v>
      </c>
      <c r="R20" s="41">
        <f>SUM(T20:U20)</f>
        <v>90</v>
      </c>
      <c r="S20" s="41">
        <v>2126</v>
      </c>
      <c r="T20" s="41">
        <v>58</v>
      </c>
      <c r="U20" s="41">
        <v>32</v>
      </c>
      <c r="V20" s="52">
        <v>4.2806799093534593</v>
      </c>
    </row>
    <row r="21" spans="1:22" ht="15" customHeight="1" x14ac:dyDescent="0.15">
      <c r="A21" s="3" t="s">
        <v>17</v>
      </c>
      <c r="B21" s="42">
        <f t="shared" ref="B21:B38" si="23">E21+M21</f>
        <v>-7</v>
      </c>
      <c r="C21" s="42">
        <v>-19</v>
      </c>
      <c r="D21" s="42">
        <f t="shared" ref="D21:D38" si="24">G21-I21+O21-S21</f>
        <v>-107</v>
      </c>
      <c r="E21" s="42">
        <f t="shared" ref="E21:E38" si="25">F21-H21</f>
        <v>-50</v>
      </c>
      <c r="F21" s="42">
        <v>45</v>
      </c>
      <c r="G21" s="42">
        <v>589</v>
      </c>
      <c r="H21" s="42">
        <v>95</v>
      </c>
      <c r="I21" s="42">
        <v>897</v>
      </c>
      <c r="J21" s="62">
        <f t="shared" si="3"/>
        <v>-7.5970381125710365</v>
      </c>
      <c r="K21" s="62">
        <v>6.837334301313934</v>
      </c>
      <c r="L21" s="62">
        <v>14.43437241388497</v>
      </c>
      <c r="M21" s="42">
        <f t="shared" ref="M21:M38" si="26">N21-R21</f>
        <v>43</v>
      </c>
      <c r="N21" s="42">
        <f>SUM(P21:Q21)</f>
        <v>139</v>
      </c>
      <c r="O21" s="42">
        <v>2226</v>
      </c>
      <c r="P21" s="42">
        <v>93</v>
      </c>
      <c r="Q21" s="42">
        <v>46</v>
      </c>
      <c r="R21" s="42">
        <f t="shared" ref="R21:R38" si="27">SUM(T21:U21)</f>
        <v>96</v>
      </c>
      <c r="S21" s="42">
        <v>2025</v>
      </c>
      <c r="T21" s="42">
        <v>58</v>
      </c>
      <c r="U21" s="42">
        <v>38</v>
      </c>
      <c r="V21" s="49">
        <v>6.5334527768110906</v>
      </c>
    </row>
    <row r="22" spans="1:22" ht="15" customHeight="1" x14ac:dyDescent="0.15">
      <c r="A22" s="3" t="s">
        <v>16</v>
      </c>
      <c r="B22" s="42">
        <f t="shared" si="23"/>
        <v>-48</v>
      </c>
      <c r="C22" s="42">
        <v>-23</v>
      </c>
      <c r="D22" s="42">
        <f t="shared" si="24"/>
        <v>-282</v>
      </c>
      <c r="E22" s="42">
        <f t="shared" si="25"/>
        <v>-24</v>
      </c>
      <c r="F22" s="42">
        <v>13</v>
      </c>
      <c r="G22" s="42">
        <v>153</v>
      </c>
      <c r="H22" s="42">
        <v>37</v>
      </c>
      <c r="I22" s="42">
        <v>351</v>
      </c>
      <c r="J22" s="62">
        <f t="shared" si="3"/>
        <v>-11.566952319332394</v>
      </c>
      <c r="K22" s="62">
        <v>6.2654325063050456</v>
      </c>
      <c r="L22" s="62">
        <v>17.83238482563744</v>
      </c>
      <c r="M22" s="42">
        <f t="shared" si="26"/>
        <v>-24</v>
      </c>
      <c r="N22" s="42">
        <f t="shared" ref="N22:N38" si="28">SUM(P22:Q22)</f>
        <v>27</v>
      </c>
      <c r="O22" s="42">
        <v>591</v>
      </c>
      <c r="P22" s="42">
        <v>9</v>
      </c>
      <c r="Q22" s="42">
        <v>18</v>
      </c>
      <c r="R22" s="42">
        <f t="shared" si="27"/>
        <v>51</v>
      </c>
      <c r="S22" s="42">
        <v>675</v>
      </c>
      <c r="T22" s="42">
        <v>21</v>
      </c>
      <c r="U22" s="42">
        <v>30</v>
      </c>
      <c r="V22" s="49">
        <v>-11.566952319332394</v>
      </c>
    </row>
    <row r="23" spans="1:22" ht="15" customHeight="1" x14ac:dyDescent="0.15">
      <c r="A23" s="1" t="s">
        <v>15</v>
      </c>
      <c r="B23" s="43">
        <f t="shared" si="23"/>
        <v>-10</v>
      </c>
      <c r="C23" s="43">
        <v>-6</v>
      </c>
      <c r="D23" s="43">
        <f t="shared" si="24"/>
        <v>-180</v>
      </c>
      <c r="E23" s="43">
        <f t="shared" si="25"/>
        <v>-15</v>
      </c>
      <c r="F23" s="43">
        <v>10</v>
      </c>
      <c r="G23" s="43">
        <v>97</v>
      </c>
      <c r="H23" s="43">
        <v>25</v>
      </c>
      <c r="I23" s="43">
        <v>213</v>
      </c>
      <c r="J23" s="63">
        <f t="shared" si="3"/>
        <v>-10.436881173963268</v>
      </c>
      <c r="K23" s="63">
        <v>6.9579207826421801</v>
      </c>
      <c r="L23" s="63">
        <v>17.394801956605448</v>
      </c>
      <c r="M23" s="43">
        <f t="shared" si="26"/>
        <v>5</v>
      </c>
      <c r="N23" s="43">
        <f t="shared" si="28"/>
        <v>30</v>
      </c>
      <c r="O23" s="43">
        <v>503</v>
      </c>
      <c r="P23" s="43">
        <v>22</v>
      </c>
      <c r="Q23" s="43">
        <v>8</v>
      </c>
      <c r="R23" s="43">
        <f t="shared" si="27"/>
        <v>25</v>
      </c>
      <c r="S23" s="47">
        <v>567</v>
      </c>
      <c r="T23" s="47">
        <v>15</v>
      </c>
      <c r="U23" s="47">
        <v>10</v>
      </c>
      <c r="V23" s="54">
        <v>3.4789603913210954</v>
      </c>
    </row>
    <row r="24" spans="1:22" ht="15" customHeight="1" x14ac:dyDescent="0.15">
      <c r="A24" s="7" t="s">
        <v>14</v>
      </c>
      <c r="B24" s="45">
        <f t="shared" si="23"/>
        <v>1</v>
      </c>
      <c r="C24" s="45">
        <v>15</v>
      </c>
      <c r="D24" s="45">
        <f t="shared" si="24"/>
        <v>-90</v>
      </c>
      <c r="E24" s="40">
        <f t="shared" si="25"/>
        <v>-8</v>
      </c>
      <c r="F24" s="45">
        <v>3</v>
      </c>
      <c r="G24" s="45">
        <v>24</v>
      </c>
      <c r="H24" s="45">
        <v>11</v>
      </c>
      <c r="I24" s="46">
        <v>108</v>
      </c>
      <c r="J24" s="73">
        <f t="shared" si="3"/>
        <v>-16.871493531631163</v>
      </c>
      <c r="K24" s="73">
        <v>6.3268100743616849</v>
      </c>
      <c r="L24" s="73">
        <v>23.198303605992848</v>
      </c>
      <c r="M24" s="40">
        <f t="shared" si="26"/>
        <v>9</v>
      </c>
      <c r="N24" s="45">
        <f t="shared" si="28"/>
        <v>16</v>
      </c>
      <c r="O24" s="45">
        <v>147</v>
      </c>
      <c r="P24" s="45">
        <v>13</v>
      </c>
      <c r="Q24" s="45">
        <v>3</v>
      </c>
      <c r="R24" s="45">
        <f t="shared" si="27"/>
        <v>7</v>
      </c>
      <c r="S24" s="45">
        <v>153</v>
      </c>
      <c r="T24" s="45">
        <v>5</v>
      </c>
      <c r="U24" s="45">
        <v>2</v>
      </c>
      <c r="V24" s="51">
        <v>18.980430223085051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2</v>
      </c>
      <c r="D25" s="40">
        <f t="shared" si="24"/>
        <v>-41</v>
      </c>
      <c r="E25" s="40">
        <f t="shared" si="25"/>
        <v>-3</v>
      </c>
      <c r="F25" s="40">
        <v>0</v>
      </c>
      <c r="G25" s="40">
        <v>2</v>
      </c>
      <c r="H25" s="40">
        <v>3</v>
      </c>
      <c r="I25" s="40">
        <v>38</v>
      </c>
      <c r="J25" s="61">
        <f t="shared" si="3"/>
        <v>-23.392437513351847</v>
      </c>
      <c r="K25" s="61">
        <v>0</v>
      </c>
      <c r="L25" s="61">
        <v>23.392437513351847</v>
      </c>
      <c r="M25" s="40">
        <f t="shared" si="26"/>
        <v>-1</v>
      </c>
      <c r="N25" s="40">
        <f t="shared" si="28"/>
        <v>4</v>
      </c>
      <c r="O25" s="40">
        <v>41</v>
      </c>
      <c r="P25" s="40">
        <v>1</v>
      </c>
      <c r="Q25" s="40">
        <v>3</v>
      </c>
      <c r="R25" s="40">
        <f t="shared" si="27"/>
        <v>5</v>
      </c>
      <c r="S25" s="41">
        <v>46</v>
      </c>
      <c r="T25" s="41">
        <v>1</v>
      </c>
      <c r="U25" s="41">
        <v>4</v>
      </c>
      <c r="V25" s="52">
        <v>-7.7974791711172777</v>
      </c>
    </row>
    <row r="26" spans="1:22" ht="15" customHeight="1" x14ac:dyDescent="0.15">
      <c r="A26" s="3" t="s">
        <v>12</v>
      </c>
      <c r="B26" s="42">
        <f t="shared" si="23"/>
        <v>-6</v>
      </c>
      <c r="C26" s="42">
        <v>0</v>
      </c>
      <c r="D26" s="42">
        <f t="shared" si="24"/>
        <v>-78</v>
      </c>
      <c r="E26" s="42">
        <f t="shared" si="25"/>
        <v>-3</v>
      </c>
      <c r="F26" s="42">
        <v>1</v>
      </c>
      <c r="G26" s="42">
        <v>12</v>
      </c>
      <c r="H26" s="42">
        <v>4</v>
      </c>
      <c r="I26" s="42">
        <v>51</v>
      </c>
      <c r="J26" s="62">
        <f t="shared" si="3"/>
        <v>-10.367649147391045</v>
      </c>
      <c r="K26" s="62">
        <v>3.4558830491303483</v>
      </c>
      <c r="L26" s="62">
        <v>13.823532196521393</v>
      </c>
      <c r="M26" s="42">
        <f t="shared" si="26"/>
        <v>-3</v>
      </c>
      <c r="N26" s="42">
        <f t="shared" si="28"/>
        <v>1</v>
      </c>
      <c r="O26" s="42">
        <v>67</v>
      </c>
      <c r="P26" s="42">
        <v>1</v>
      </c>
      <c r="Q26" s="42">
        <v>0</v>
      </c>
      <c r="R26" s="42">
        <f t="shared" si="27"/>
        <v>4</v>
      </c>
      <c r="S26" s="42">
        <v>106</v>
      </c>
      <c r="T26" s="42">
        <v>2</v>
      </c>
      <c r="U26" s="42">
        <v>2</v>
      </c>
      <c r="V26" s="49">
        <v>-10.367649147391045</v>
      </c>
    </row>
    <row r="27" spans="1:22" ht="15" customHeight="1" x14ac:dyDescent="0.15">
      <c r="A27" s="1" t="s">
        <v>11</v>
      </c>
      <c r="B27" s="43">
        <f t="shared" si="23"/>
        <v>-11</v>
      </c>
      <c r="C27" s="43">
        <v>-10</v>
      </c>
      <c r="D27" s="43">
        <f t="shared" si="24"/>
        <v>-103</v>
      </c>
      <c r="E27" s="43">
        <f t="shared" si="25"/>
        <v>-10</v>
      </c>
      <c r="F27" s="43">
        <v>4</v>
      </c>
      <c r="G27" s="43">
        <v>50</v>
      </c>
      <c r="H27" s="43">
        <v>14</v>
      </c>
      <c r="I27" s="43">
        <v>111</v>
      </c>
      <c r="J27" s="63">
        <f t="shared" si="3"/>
        <v>-14.357021763671625</v>
      </c>
      <c r="K27" s="63">
        <v>5.7428087054686481</v>
      </c>
      <c r="L27" s="63">
        <v>20.099830469140272</v>
      </c>
      <c r="M27" s="43">
        <f t="shared" si="26"/>
        <v>-1</v>
      </c>
      <c r="N27" s="43">
        <f t="shared" si="28"/>
        <v>12</v>
      </c>
      <c r="O27" s="47">
        <v>190</v>
      </c>
      <c r="P27" s="47">
        <v>7</v>
      </c>
      <c r="Q27" s="47">
        <v>5</v>
      </c>
      <c r="R27" s="47">
        <f t="shared" si="27"/>
        <v>13</v>
      </c>
      <c r="S27" s="47">
        <v>232</v>
      </c>
      <c r="T27" s="47">
        <v>2</v>
      </c>
      <c r="U27" s="47">
        <v>11</v>
      </c>
      <c r="V27" s="54">
        <v>-1.4357021763671618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5</v>
      </c>
      <c r="D28" s="40">
        <f t="shared" si="24"/>
        <v>-66</v>
      </c>
      <c r="E28" s="40">
        <f t="shared" si="25"/>
        <v>-6</v>
      </c>
      <c r="F28" s="40">
        <v>0</v>
      </c>
      <c r="G28" s="40">
        <v>6</v>
      </c>
      <c r="H28" s="40">
        <v>6</v>
      </c>
      <c r="I28" s="40">
        <v>45</v>
      </c>
      <c r="J28" s="61">
        <f t="shared" si="3"/>
        <v>-22.462690394379198</v>
      </c>
      <c r="K28" s="61">
        <v>0</v>
      </c>
      <c r="L28" s="61">
        <v>22.462690394379198</v>
      </c>
      <c r="M28" s="40">
        <f t="shared" si="26"/>
        <v>5</v>
      </c>
      <c r="N28" s="40">
        <f t="shared" si="28"/>
        <v>13</v>
      </c>
      <c r="O28" s="40">
        <v>73</v>
      </c>
      <c r="P28" s="40">
        <v>6</v>
      </c>
      <c r="Q28" s="40">
        <v>7</v>
      </c>
      <c r="R28" s="40">
        <f t="shared" si="27"/>
        <v>8</v>
      </c>
      <c r="S28" s="40">
        <v>100</v>
      </c>
      <c r="T28" s="40">
        <v>5</v>
      </c>
      <c r="U28" s="40">
        <v>3</v>
      </c>
      <c r="V28" s="48">
        <v>18.718908661982667</v>
      </c>
    </row>
    <row r="29" spans="1:22" ht="15" customHeight="1" x14ac:dyDescent="0.15">
      <c r="A29" s="3" t="s">
        <v>9</v>
      </c>
      <c r="B29" s="42">
        <f t="shared" si="23"/>
        <v>2</v>
      </c>
      <c r="C29" s="42">
        <v>-6</v>
      </c>
      <c r="D29" s="42">
        <f t="shared" si="24"/>
        <v>-32</v>
      </c>
      <c r="E29" s="42">
        <f t="shared" si="25"/>
        <v>-2</v>
      </c>
      <c r="F29" s="42">
        <v>6</v>
      </c>
      <c r="G29" s="42">
        <v>60</v>
      </c>
      <c r="H29" s="42">
        <v>8</v>
      </c>
      <c r="I29" s="42">
        <v>102</v>
      </c>
      <c r="J29" s="62">
        <f t="shared" si="3"/>
        <v>-2.8147725432433894</v>
      </c>
      <c r="K29" s="62">
        <v>8.4443176297301665</v>
      </c>
      <c r="L29" s="62">
        <v>11.259090172973556</v>
      </c>
      <c r="M29" s="42">
        <f t="shared" si="26"/>
        <v>4</v>
      </c>
      <c r="N29" s="42">
        <f t="shared" si="28"/>
        <v>14</v>
      </c>
      <c r="O29" s="42">
        <v>238</v>
      </c>
      <c r="P29" s="42">
        <v>4</v>
      </c>
      <c r="Q29" s="42">
        <v>10</v>
      </c>
      <c r="R29" s="42">
        <f t="shared" si="27"/>
        <v>10</v>
      </c>
      <c r="S29" s="42">
        <v>228</v>
      </c>
      <c r="T29" s="42">
        <v>5</v>
      </c>
      <c r="U29" s="42">
        <v>5</v>
      </c>
      <c r="V29" s="49">
        <v>5.6295450864867806</v>
      </c>
    </row>
    <row r="30" spans="1:22" ht="15" customHeight="1" x14ac:dyDescent="0.15">
      <c r="A30" s="3" t="s">
        <v>8</v>
      </c>
      <c r="B30" s="42">
        <f t="shared" si="23"/>
        <v>-11</v>
      </c>
      <c r="C30" s="42">
        <v>0</v>
      </c>
      <c r="D30" s="42">
        <f t="shared" si="24"/>
        <v>-152</v>
      </c>
      <c r="E30" s="42">
        <f t="shared" si="25"/>
        <v>-15</v>
      </c>
      <c r="F30" s="42">
        <v>0</v>
      </c>
      <c r="G30" s="42">
        <v>43</v>
      </c>
      <c r="H30" s="42">
        <v>15</v>
      </c>
      <c r="I30" s="42">
        <v>143</v>
      </c>
      <c r="J30" s="62">
        <f t="shared" si="3"/>
        <v>-20.517298237198705</v>
      </c>
      <c r="K30" s="62">
        <v>0</v>
      </c>
      <c r="L30" s="62">
        <v>20.517298237198705</v>
      </c>
      <c r="M30" s="42">
        <f t="shared" si="26"/>
        <v>4</v>
      </c>
      <c r="N30" s="42">
        <f t="shared" si="28"/>
        <v>23</v>
      </c>
      <c r="O30" s="42">
        <v>212</v>
      </c>
      <c r="P30" s="42">
        <v>17</v>
      </c>
      <c r="Q30" s="42">
        <v>6</v>
      </c>
      <c r="R30" s="42">
        <f t="shared" si="27"/>
        <v>19</v>
      </c>
      <c r="S30" s="42">
        <v>264</v>
      </c>
      <c r="T30" s="42">
        <v>11</v>
      </c>
      <c r="U30" s="42">
        <v>8</v>
      </c>
      <c r="V30" s="49">
        <v>5.4712795299196522</v>
      </c>
    </row>
    <row r="31" spans="1:22" ht="15" customHeight="1" x14ac:dyDescent="0.15">
      <c r="A31" s="1" t="s">
        <v>7</v>
      </c>
      <c r="B31" s="43">
        <f t="shared" si="23"/>
        <v>3</v>
      </c>
      <c r="C31" s="43">
        <v>10</v>
      </c>
      <c r="D31" s="43">
        <f t="shared" si="24"/>
        <v>-94</v>
      </c>
      <c r="E31" s="43">
        <f t="shared" si="25"/>
        <v>-6</v>
      </c>
      <c r="F31" s="43">
        <v>4</v>
      </c>
      <c r="G31" s="43">
        <v>34</v>
      </c>
      <c r="H31" s="43">
        <v>10</v>
      </c>
      <c r="I31" s="43">
        <v>105</v>
      </c>
      <c r="J31" s="63">
        <f t="shared" si="3"/>
        <v>-9.6787452103469747</v>
      </c>
      <c r="K31" s="63">
        <v>6.452496806897984</v>
      </c>
      <c r="L31" s="63">
        <v>16.131242017244958</v>
      </c>
      <c r="M31" s="43">
        <f t="shared" si="26"/>
        <v>9</v>
      </c>
      <c r="N31" s="43">
        <f t="shared" si="28"/>
        <v>15</v>
      </c>
      <c r="O31" s="43">
        <v>169</v>
      </c>
      <c r="P31" s="43">
        <v>6</v>
      </c>
      <c r="Q31" s="43">
        <v>9</v>
      </c>
      <c r="R31" s="43">
        <f t="shared" si="27"/>
        <v>6</v>
      </c>
      <c r="S31" s="43">
        <v>192</v>
      </c>
      <c r="T31" s="43">
        <v>4</v>
      </c>
      <c r="U31" s="43">
        <v>2</v>
      </c>
      <c r="V31" s="53">
        <v>14.518117815520469</v>
      </c>
    </row>
    <row r="32" spans="1:22" ht="15" customHeight="1" x14ac:dyDescent="0.15">
      <c r="A32" s="5" t="s">
        <v>6</v>
      </c>
      <c r="B32" s="40">
        <f t="shared" si="23"/>
        <v>4</v>
      </c>
      <c r="C32" s="40">
        <v>7</v>
      </c>
      <c r="D32" s="40">
        <f t="shared" si="24"/>
        <v>-23</v>
      </c>
      <c r="E32" s="40">
        <f t="shared" si="25"/>
        <v>4</v>
      </c>
      <c r="F32" s="40">
        <v>4</v>
      </c>
      <c r="G32" s="40">
        <v>15</v>
      </c>
      <c r="H32" s="40">
        <v>0</v>
      </c>
      <c r="I32" s="40">
        <v>23</v>
      </c>
      <c r="J32" s="61">
        <f t="shared" si="3"/>
        <v>25.051475634866165</v>
      </c>
      <c r="K32" s="61">
        <v>25.051475634866165</v>
      </c>
      <c r="L32" s="61">
        <v>0</v>
      </c>
      <c r="M32" s="40">
        <f t="shared" si="26"/>
        <v>0</v>
      </c>
      <c r="N32" s="40">
        <f t="shared" si="28"/>
        <v>2</v>
      </c>
      <c r="O32" s="41">
        <v>81</v>
      </c>
      <c r="P32" s="41">
        <v>0</v>
      </c>
      <c r="Q32" s="41">
        <v>2</v>
      </c>
      <c r="R32" s="41">
        <f t="shared" si="27"/>
        <v>2</v>
      </c>
      <c r="S32" s="41">
        <v>96</v>
      </c>
      <c r="T32" s="41">
        <v>1</v>
      </c>
      <c r="U32" s="41">
        <v>1</v>
      </c>
      <c r="V32" s="52">
        <v>0</v>
      </c>
    </row>
    <row r="33" spans="1:22" ht="15" customHeight="1" x14ac:dyDescent="0.15">
      <c r="A33" s="3" t="s">
        <v>5</v>
      </c>
      <c r="B33" s="42">
        <f t="shared" si="23"/>
        <v>-11</v>
      </c>
      <c r="C33" s="42">
        <v>-13</v>
      </c>
      <c r="D33" s="42">
        <f t="shared" si="24"/>
        <v>-121</v>
      </c>
      <c r="E33" s="42">
        <f>F33-H33</f>
        <v>-22</v>
      </c>
      <c r="F33" s="42">
        <v>1</v>
      </c>
      <c r="G33" s="42">
        <v>30</v>
      </c>
      <c r="H33" s="42">
        <v>23</v>
      </c>
      <c r="I33" s="42">
        <v>151</v>
      </c>
      <c r="J33" s="62">
        <f t="shared" si="3"/>
        <v>-32.314403451162192</v>
      </c>
      <c r="K33" s="62">
        <v>1.4688365205073723</v>
      </c>
      <c r="L33" s="62">
        <v>33.783239971669566</v>
      </c>
      <c r="M33" s="42">
        <f>N33-R33</f>
        <v>11</v>
      </c>
      <c r="N33" s="42">
        <f t="shared" si="28"/>
        <v>18</v>
      </c>
      <c r="O33" s="42">
        <v>189</v>
      </c>
      <c r="P33" s="42">
        <v>3</v>
      </c>
      <c r="Q33" s="42">
        <v>15</v>
      </c>
      <c r="R33" s="42">
        <f t="shared" si="27"/>
        <v>7</v>
      </c>
      <c r="S33" s="42">
        <v>189</v>
      </c>
      <c r="T33" s="42">
        <v>1</v>
      </c>
      <c r="U33" s="42">
        <v>6</v>
      </c>
      <c r="V33" s="49">
        <v>16.157201725581096</v>
      </c>
    </row>
    <row r="34" spans="1:22" ht="15" customHeight="1" x14ac:dyDescent="0.15">
      <c r="A34" s="3" t="s">
        <v>4</v>
      </c>
      <c r="B34" s="42">
        <f t="shared" si="23"/>
        <v>-7</v>
      </c>
      <c r="C34" s="42">
        <v>5</v>
      </c>
      <c r="D34" s="42">
        <f t="shared" si="24"/>
        <v>-99</v>
      </c>
      <c r="E34" s="42">
        <f t="shared" si="25"/>
        <v>-6</v>
      </c>
      <c r="F34" s="42">
        <v>2</v>
      </c>
      <c r="G34" s="42">
        <v>22</v>
      </c>
      <c r="H34" s="42">
        <v>8</v>
      </c>
      <c r="I34" s="42">
        <v>71</v>
      </c>
      <c r="J34" s="62">
        <f t="shared" si="3"/>
        <v>-13.143285821455363</v>
      </c>
      <c r="K34" s="62">
        <v>4.3810952738184543</v>
      </c>
      <c r="L34" s="62">
        <v>17.524381095273817</v>
      </c>
      <c r="M34" s="42">
        <f t="shared" si="26"/>
        <v>-1</v>
      </c>
      <c r="N34" s="42">
        <f t="shared" si="28"/>
        <v>9</v>
      </c>
      <c r="O34" s="42">
        <v>105</v>
      </c>
      <c r="P34" s="42">
        <v>5</v>
      </c>
      <c r="Q34" s="42">
        <v>4</v>
      </c>
      <c r="R34" s="42">
        <f t="shared" si="27"/>
        <v>10</v>
      </c>
      <c r="S34" s="42">
        <v>155</v>
      </c>
      <c r="T34" s="42">
        <v>3</v>
      </c>
      <c r="U34" s="42">
        <v>7</v>
      </c>
      <c r="V34" s="49">
        <v>-2.1905476369092227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0</v>
      </c>
      <c r="D35" s="43">
        <f t="shared" si="24"/>
        <v>-57</v>
      </c>
      <c r="E35" s="43">
        <f t="shared" si="25"/>
        <v>-7</v>
      </c>
      <c r="F35" s="43">
        <v>0</v>
      </c>
      <c r="G35" s="43">
        <v>28</v>
      </c>
      <c r="H35" s="43">
        <v>7</v>
      </c>
      <c r="I35" s="43">
        <v>73</v>
      </c>
      <c r="J35" s="63">
        <f t="shared" si="3"/>
        <v>-14.834297127197566</v>
      </c>
      <c r="K35" s="63">
        <v>0</v>
      </c>
      <c r="L35" s="63">
        <v>14.834297127197566</v>
      </c>
      <c r="M35" s="43">
        <f t="shared" si="26"/>
        <v>-3</v>
      </c>
      <c r="N35" s="43">
        <f t="shared" si="28"/>
        <v>4</v>
      </c>
      <c r="O35" s="47">
        <v>147</v>
      </c>
      <c r="P35" s="47">
        <v>1</v>
      </c>
      <c r="Q35" s="47">
        <v>3</v>
      </c>
      <c r="R35" s="47">
        <f t="shared" si="27"/>
        <v>7</v>
      </c>
      <c r="S35" s="47">
        <v>159</v>
      </c>
      <c r="T35" s="47">
        <v>1</v>
      </c>
      <c r="U35" s="47">
        <v>6</v>
      </c>
      <c r="V35" s="54">
        <v>-6.3575559116560996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0</v>
      </c>
      <c r="D36" s="40">
        <f t="shared" si="24"/>
        <v>-67</v>
      </c>
      <c r="E36" s="40">
        <f t="shared" si="25"/>
        <v>-3</v>
      </c>
      <c r="F36" s="40">
        <v>0</v>
      </c>
      <c r="G36" s="40">
        <v>6</v>
      </c>
      <c r="H36" s="40">
        <v>3</v>
      </c>
      <c r="I36" s="40">
        <v>49</v>
      </c>
      <c r="J36" s="61">
        <f t="shared" si="3"/>
        <v>-16.591160472128365</v>
      </c>
      <c r="K36" s="61">
        <v>0</v>
      </c>
      <c r="L36" s="61">
        <v>16.591160472128365</v>
      </c>
      <c r="M36" s="40">
        <f t="shared" si="26"/>
        <v>-2</v>
      </c>
      <c r="N36" s="40">
        <f t="shared" si="28"/>
        <v>1</v>
      </c>
      <c r="O36" s="40">
        <v>37</v>
      </c>
      <c r="P36" s="40">
        <v>1</v>
      </c>
      <c r="Q36" s="40">
        <v>0</v>
      </c>
      <c r="R36" s="40">
        <f t="shared" si="27"/>
        <v>3</v>
      </c>
      <c r="S36" s="40">
        <v>61</v>
      </c>
      <c r="T36" s="40">
        <v>1</v>
      </c>
      <c r="U36" s="40">
        <v>2</v>
      </c>
      <c r="V36" s="48">
        <v>-11.060773648085577</v>
      </c>
    </row>
    <row r="37" spans="1:22" ht="15" customHeight="1" x14ac:dyDescent="0.15">
      <c r="A37" s="3" t="s">
        <v>1</v>
      </c>
      <c r="B37" s="42">
        <f t="shared" si="23"/>
        <v>-8</v>
      </c>
      <c r="C37" s="42">
        <v>-1</v>
      </c>
      <c r="D37" s="42">
        <f t="shared" si="24"/>
        <v>-35</v>
      </c>
      <c r="E37" s="42">
        <f t="shared" si="25"/>
        <v>-4</v>
      </c>
      <c r="F37" s="42">
        <v>0</v>
      </c>
      <c r="G37" s="42">
        <v>5</v>
      </c>
      <c r="H37" s="42">
        <v>4</v>
      </c>
      <c r="I37" s="42">
        <v>25</v>
      </c>
      <c r="J37" s="62">
        <f t="shared" si="3"/>
        <v>-30.802337602059115</v>
      </c>
      <c r="K37" s="62">
        <v>0</v>
      </c>
      <c r="L37" s="62">
        <v>30.802337602059115</v>
      </c>
      <c r="M37" s="42">
        <f t="shared" si="26"/>
        <v>-4</v>
      </c>
      <c r="N37" s="42">
        <f t="shared" si="28"/>
        <v>0</v>
      </c>
      <c r="O37" s="42">
        <v>29</v>
      </c>
      <c r="P37" s="42">
        <v>0</v>
      </c>
      <c r="Q37" s="42">
        <v>0</v>
      </c>
      <c r="R37" s="42">
        <f t="shared" si="27"/>
        <v>4</v>
      </c>
      <c r="S37" s="42">
        <v>44</v>
      </c>
      <c r="T37" s="42">
        <v>0</v>
      </c>
      <c r="U37" s="42">
        <v>4</v>
      </c>
      <c r="V37" s="49">
        <v>-30.802337602059115</v>
      </c>
    </row>
    <row r="38" spans="1:22" ht="15" customHeight="1" x14ac:dyDescent="0.15">
      <c r="A38" s="1" t="s">
        <v>0</v>
      </c>
      <c r="B38" s="43">
        <f t="shared" si="23"/>
        <v>-11</v>
      </c>
      <c r="C38" s="43">
        <v>-5</v>
      </c>
      <c r="D38" s="43">
        <f t="shared" si="24"/>
        <v>-48</v>
      </c>
      <c r="E38" s="43">
        <f t="shared" si="25"/>
        <v>-9</v>
      </c>
      <c r="F38" s="43">
        <v>0</v>
      </c>
      <c r="G38" s="43">
        <v>5</v>
      </c>
      <c r="H38" s="43">
        <v>9</v>
      </c>
      <c r="I38" s="43">
        <v>41</v>
      </c>
      <c r="J38" s="63">
        <f t="shared" si="3"/>
        <v>-76.18097910530831</v>
      </c>
      <c r="K38" s="63">
        <v>0</v>
      </c>
      <c r="L38" s="63">
        <v>76.18097910530831</v>
      </c>
      <c r="M38" s="43">
        <f t="shared" si="26"/>
        <v>-2</v>
      </c>
      <c r="N38" s="43">
        <f t="shared" si="28"/>
        <v>2</v>
      </c>
      <c r="O38" s="43">
        <v>21</v>
      </c>
      <c r="P38" s="43">
        <v>0</v>
      </c>
      <c r="Q38" s="43">
        <v>2</v>
      </c>
      <c r="R38" s="43">
        <f t="shared" si="27"/>
        <v>4</v>
      </c>
      <c r="S38" s="43">
        <v>33</v>
      </c>
      <c r="T38" s="43">
        <v>1</v>
      </c>
      <c r="U38" s="43">
        <v>3</v>
      </c>
      <c r="V38" s="53">
        <v>-16.929106467846292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徳永 光義</cp:lastModifiedBy>
  <cp:lastPrinted>2017-11-02T09:41:08Z</cp:lastPrinted>
  <dcterms:created xsi:type="dcterms:W3CDTF">2017-09-15T07:21:02Z</dcterms:created>
  <dcterms:modified xsi:type="dcterms:W3CDTF">2021-02-18T07:47:44Z</dcterms:modified>
</cp:coreProperties>
</file>