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２\R2行財政改革課調査\【行革】公営企業に係る経営比較分析表（令和元年度決算）の分析等について\"/>
    </mc:Choice>
  </mc:AlternateContent>
  <workbookProtection workbookAlgorithmName="SHA-512" workbookHashValue="Hq78gHyNhS1kZ7Ws2nGTFvcK8mDeYc4O2ril06PcL8C5BOT5px9DacxvLJd7fyKhOjZEpptlJFyZ2rDJtNMwgQ==" workbookSaltValue="uxZAyD4JkmqjyVTTCc8jx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<sst xmlns="http://schemas.openxmlformats.org/spreadsheetml/2006/main" count="231" uniqueCount="118">
  <si>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</si>
  <si>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</si>
  <si>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</si>
  <si>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</si>
  <si>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</si>
  <si>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</si>
  <si>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</si>
  <si>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</si>
  <si>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</si>
  <si>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</si>
  <si>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</si>
  <si>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</si>
  <si>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</si>
  <si>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</si>
  <si>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</si>
  <si>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</si>
  <si>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</si>
  <si>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</si>
  <si>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</si>
  <si>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</si>
  <si>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</si>
  <si>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</si>
  <si>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</si>
  <si>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</si>
  <si>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</si>
  <si>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</si>
  <si>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</si>
  <si>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</si>
  <si>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</si>
  <si>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</si>
  <si>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</si>
  <si>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</si>
  <si>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</si>
  <si>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</si>
  <si>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</si>
  <si>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</si>
  <si>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</si>
  <si>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</si>
  <si>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</si>
  <si>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</si>
  <si>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</si>
  <si>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</si>
  <si>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</si>
  <si>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</si>
  <si>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</si>
  <si>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</si>
  <si>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</si>
  <si>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</si>
  <si>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</si>
  <si>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</si>
  <si>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</si>
  <si>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</si>
  <si>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</si>
  <si>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</si>
  <si>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</si>
  <si>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</si>
  <si>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</si>
  <si>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</si>
  <si>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</si>
  <si>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</si>
  <si>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</si>
  <si>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</si>
  <si>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</si>
  <si>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</si>
  <si>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</si>
  <si>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</si>
  <si>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</si>
  <si>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</si>
  <si>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</si>
  <si>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</si>
  <si>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</si>
  <si>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</si>
  <si>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</si>
  <si>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</si>
  <si>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</si>
  <si>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</si>
  <si>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</si>
  <si>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</si>
  <si>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</si>
  <si>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</si>
  <si>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</si>
  <si>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</si>
  <si>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</si>
  <si>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</si>
  <si>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</si>
  <si>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</si>
  <si>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</si>
  <si>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</si>
  <si>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</si>
  <si>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</si>
  <si>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</si>
  <si>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</si>
  <si>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</si>
  <si>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</si>
  <si>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</si>
  <si>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</si>
  <si>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</si>
  <si>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</si>
  <si>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</si>
  <si>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</si>
  <si>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</si>
  <si>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</si>
  <si>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</si>
  <si>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</si>
  <si>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</si>
  <si>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</si>
  <si>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</si>
  <si>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</si>
  <si>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</si>
  <si>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</si>
  <si>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</si>
  <si>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</si>
  <si>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</si>
  <si>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</si>
  <si>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</si>
  <si>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</si>
  <si>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ものの、今後更新時期が一斉に到来することで財政状況を圧迫することが懸念されるため、地域の将来像と投資需要を適切に把握し、ストックマネジメントを活用した施設の統廃合やダウンサイジングといった効率的な施設管理に取組む必要がある。
こうした課題に対し、本市では「鳥取市下水道等事業経営戦略」を策定しており、この中に定めた各種目標の達成を通じて、経営の健全化や施設の効率的な管理や機能の維持に取組んでいる。</t>
  </si>
  <si>
    <r>
      <rPr>
        <sz val="10"/>
        <rFont val="ＭＳ ゴシック"/>
        <family val="3"/>
        <charset val="128"/>
      </rPr>
      <t xml:space="preserve">①経常収支は100％を超え、また、②累積欠損金も発生していないことから、両比率とも良好な値を示している。
</t>
    </r>
    <r>
      <rPr>
        <sz val="10"/>
        <color rgb="FFFF0000"/>
        <rFont val="ＭＳ ゴシック"/>
        <family val="3"/>
        <charset val="128"/>
      </rPr>
      <t xml:space="preserve">
</t>
    </r>
    <r>
      <rPr>
        <sz val="10"/>
        <rFont val="ＭＳ ゴシック"/>
        <family val="3"/>
        <charset val="128"/>
      </rPr>
      <t>③目安となる100％の水準を大きく下回っているものの、使用料収入や一般会計からの繰入等により支払い能力は確保されている。</t>
    </r>
    <r>
      <rPr>
        <sz val="10"/>
        <color rgb="FFFF0000"/>
        <rFont val="ＭＳ ゴシック"/>
        <family val="3"/>
        <charset val="128"/>
      </rPr>
      <t xml:space="preserve">
</t>
    </r>
    <r>
      <rPr>
        <sz val="10"/>
        <rFont val="ＭＳ ゴシック"/>
        <family val="3"/>
        <charset val="128"/>
      </rPr>
      <t>④企業債の償還により、当比率は低下した。今後、老朽化に伴う施設更新が予測されるため、事業費の平準化が必要である。</t>
    </r>
    <r>
      <rPr>
        <sz val="10"/>
        <color rgb="FFFF0000"/>
        <rFont val="ＭＳ ゴシック"/>
        <family val="3"/>
        <charset val="128"/>
      </rPr>
      <t xml:space="preserve">
</t>
    </r>
    <r>
      <rPr>
        <sz val="10"/>
        <rFont val="ＭＳ ゴシック"/>
        <family val="3"/>
        <charset val="128"/>
      </rPr>
      <t>⑤経費回収率は、維持管理費に係る汚水処理費が増加したことにより低下した。</t>
    </r>
    <r>
      <rPr>
        <sz val="10"/>
        <color rgb="FFFF0000"/>
        <rFont val="ＭＳ ゴシック"/>
        <family val="3"/>
        <charset val="128"/>
      </rPr>
      <t xml:space="preserve">
</t>
    </r>
    <r>
      <rPr>
        <sz val="10"/>
        <rFont val="ＭＳ ゴシック"/>
        <family val="3"/>
        <charset val="128"/>
      </rPr>
      <t xml:space="preserve">
⑥汚水処理原価は、有収水量の減少及び維持管理費に係る汚水処理費が前年度に比べ増加したことにより上昇した。今後、労務単価等の上昇による維持管理費の増加といった懸念はあるものの、経営の効率性確保のためコスト縮減や料金改定の見直しを定期的に検討していく必要がある。
</t>
    </r>
    <r>
      <rPr>
        <sz val="10"/>
        <color rgb="FFFF0000"/>
        <rFont val="ＭＳ ゴシック"/>
        <family val="3"/>
        <charset val="128"/>
      </rPr>
      <t xml:space="preserve">
</t>
    </r>
    <r>
      <rPr>
        <sz val="10"/>
        <rFont val="ＭＳ ゴシック"/>
        <family val="3"/>
        <charset val="128"/>
      </rPr>
      <t xml:space="preserve">⑦施設利用率は、類似団体及び全国平均値と比較しても高い水準で推移している。
</t>
    </r>
    <r>
      <rPr>
        <sz val="10"/>
        <color rgb="FFFF0000"/>
        <rFont val="ＭＳ ゴシック"/>
        <family val="3"/>
        <charset val="128"/>
      </rPr>
      <t xml:space="preserve">
</t>
    </r>
    <r>
      <rPr>
        <sz val="10"/>
        <rFont val="ＭＳ ゴシック"/>
        <family val="3"/>
        <charset val="128"/>
      </rPr>
      <t>⑧水洗化率は、全国及び類似団体の平均値と比較しても安定して高い水準を維持している。</t>
    </r>
    <rPh sb="131" eb="133">
      <t>テイカ</t>
    </rPh>
    <rPh sb="158" eb="161">
      <t>ジギョウヒ</t>
    </rPh>
    <rPh sb="182" eb="184">
      <t>イジ</t>
    </rPh>
    <rPh sb="184" eb="186">
      <t>カンリ</t>
    </rPh>
    <rPh sb="186" eb="187">
      <t>ヒ</t>
    </rPh>
    <rPh sb="188" eb="189">
      <t>カカ</t>
    </rPh>
    <rPh sb="190" eb="192">
      <t>オスイ</t>
    </rPh>
    <rPh sb="192" eb="194">
      <t>ショリ</t>
    </rPh>
    <rPh sb="194" eb="195">
      <t>ヒ</t>
    </rPh>
    <rPh sb="196" eb="198">
      <t>ゾウカ</t>
    </rPh>
    <rPh sb="205" eb="207">
      <t>テイカ</t>
    </rPh>
    <rPh sb="221" eb="225">
      <t>ユウシュウスイリョウ</t>
    </rPh>
    <rPh sb="226" eb="228">
      <t>ゲンショウ</t>
    </rPh>
    <rPh sb="228" eb="229">
      <t>オヨ</t>
    </rPh>
    <rPh sb="230" eb="232">
      <t>イジ</t>
    </rPh>
    <rPh sb="232" eb="234">
      <t>カンリ</t>
    </rPh>
    <rPh sb="250" eb="252">
      <t>ゾウカ</t>
    </rPh>
    <rPh sb="259" eb="26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</si>
</sst>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rgb="FFFF0000"/>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5-49D4-8FE7-78D505B4CF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4EC5-49D4-8FE7-78D505B4CF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61.28</c:v>
                </c:pt>
                <c:pt idx="1">
                  <c:v>61.08</c:v>
                </c:pt>
                <c:pt idx="2">
                  <c:v>59.57</c:v>
                </c:pt>
                <c:pt idx="3">
                  <c:v>57.89</c:v>
                </c:pt>
                <c:pt idx="4">
                  <c:v>63.16</c:v>
                </c:pt>
              </c:numCache>
            </c:numRef>
          </c:val>
          <c:extLst>
            <c:ext xmlns:c16="http://schemas.microsoft.com/office/drawing/2014/chart" uri="{C3380CC4-5D6E-409C-BE32-E72D297353CC}">
              <c16:uniqueId val="{00000000-6682-4C47-8A9D-97941B87F0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6682-4C47-8A9D-97941B87F0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93.58</c:v>
                </c:pt>
                <c:pt idx="1">
                  <c:v>93.89</c:v>
                </c:pt>
                <c:pt idx="2">
                  <c:v>94.51</c:v>
                </c:pt>
                <c:pt idx="3">
                  <c:v>94.65</c:v>
                </c:pt>
                <c:pt idx="4">
                  <c:v>95.67</c:v>
                </c:pt>
              </c:numCache>
            </c:numRef>
          </c:val>
          <c:extLst>
            <c:ext xmlns:c16="http://schemas.microsoft.com/office/drawing/2014/chart" uri="{C3380CC4-5D6E-409C-BE32-E72D297353CC}">
              <c16:uniqueId val="{00000000-C088-46BD-A6DA-643E0C6EF3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C088-46BD-A6DA-643E0C6EF3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115.4</c:v>
                </c:pt>
                <c:pt idx="1">
                  <c:v>118.95</c:v>
                </c:pt>
                <c:pt idx="2">
                  <c:v>123.11</c:v>
                </c:pt>
                <c:pt idx="3">
                  <c:v>107.98</c:v>
                </c:pt>
                <c:pt idx="4">
                  <c:v>110.66</c:v>
                </c:pt>
              </c:numCache>
            </c:numRef>
          </c:val>
          <c:extLst>
            <c:ext xmlns:c16="http://schemas.microsoft.com/office/drawing/2014/chart" uri="{C3380CC4-5D6E-409C-BE32-E72D297353CC}">
              <c16:uniqueId val="{00000000-6284-44B6-A4B9-FD095F2743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97.34</c:v>
                </c:pt>
                <c:pt idx="2">
                  <c:v>100.99</c:v>
                </c:pt>
                <c:pt idx="3">
                  <c:v>101.27</c:v>
                </c:pt>
                <c:pt idx="4">
                  <c:v>101.91</c:v>
                </c:pt>
              </c:numCache>
            </c:numRef>
          </c:val>
          <c:smooth val="0"/>
          <c:extLst>
            <c:ext xmlns:c16="http://schemas.microsoft.com/office/drawing/2014/chart" uri="{C3380CC4-5D6E-409C-BE32-E72D297353CC}">
              <c16:uniqueId val="{00000001-6284-44B6-A4B9-FD095F2743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15.18</c:v>
                </c:pt>
                <c:pt idx="1">
                  <c:v>18.579999999999998</c:v>
                </c:pt>
                <c:pt idx="2">
                  <c:v>21.76</c:v>
                </c:pt>
                <c:pt idx="3">
                  <c:v>24.81</c:v>
                </c:pt>
                <c:pt idx="4">
                  <c:v>27.59</c:v>
                </c:pt>
              </c:numCache>
            </c:numRef>
          </c:val>
          <c:extLst>
            <c:ext xmlns:c16="http://schemas.microsoft.com/office/drawing/2014/chart" uri="{C3380CC4-5D6E-409C-BE32-E72D297353CC}">
              <c16:uniqueId val="{00000000-4052-4A78-B8F4-0F5FE5C068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21.33</c:v>
                </c:pt>
                <c:pt idx="2">
                  <c:v>22.69</c:v>
                </c:pt>
                <c:pt idx="3">
                  <c:v>24.32</c:v>
                </c:pt>
                <c:pt idx="4">
                  <c:v>28.19</c:v>
                </c:pt>
              </c:numCache>
            </c:numRef>
          </c:val>
          <c:smooth val="0"/>
          <c:extLst>
            <c:ext xmlns:c16="http://schemas.microsoft.com/office/drawing/2014/chart" uri="{C3380CC4-5D6E-409C-BE32-E72D297353CC}">
              <c16:uniqueId val="{00000001-4052-4A78-B8F4-0F5FE5C068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5-40EA-9142-1EBBD51917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E5-40EA-9142-1EBBD51917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2-422C-9BB4-4E37539FE3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148.37</c:v>
                </c:pt>
                <c:pt idx="2">
                  <c:v>149.02000000000001</c:v>
                </c:pt>
                <c:pt idx="3">
                  <c:v>137.09</c:v>
                </c:pt>
                <c:pt idx="4">
                  <c:v>127.98</c:v>
                </c:pt>
              </c:numCache>
            </c:numRef>
          </c:val>
          <c:smooth val="0"/>
          <c:extLst>
            <c:ext xmlns:c16="http://schemas.microsoft.com/office/drawing/2014/chart" uri="{C3380CC4-5D6E-409C-BE32-E72D297353CC}">
              <c16:uniqueId val="{00000001-0502-422C-9BB4-4E37539FE3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13.85</c:v>
                </c:pt>
                <c:pt idx="1">
                  <c:v>12.56</c:v>
                </c:pt>
                <c:pt idx="2">
                  <c:v>15.51</c:v>
                </c:pt>
                <c:pt idx="3">
                  <c:v>17.46</c:v>
                </c:pt>
                <c:pt idx="4">
                  <c:v>17.43</c:v>
                </c:pt>
              </c:numCache>
            </c:numRef>
          </c:val>
          <c:extLst>
            <c:ext xmlns:c16="http://schemas.microsoft.com/office/drawing/2014/chart" uri="{C3380CC4-5D6E-409C-BE32-E72D297353CC}">
              <c16:uniqueId val="{00000000-135C-460B-A663-B89B00E2C3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40.78</c:v>
                </c:pt>
                <c:pt idx="2">
                  <c:v>38.119999999999997</c:v>
                </c:pt>
                <c:pt idx="3">
                  <c:v>43.5</c:v>
                </c:pt>
                <c:pt idx="4">
                  <c:v>44.14</c:v>
                </c:pt>
              </c:numCache>
            </c:numRef>
          </c:val>
          <c:smooth val="0"/>
          <c:extLst>
            <c:ext xmlns:c16="http://schemas.microsoft.com/office/drawing/2014/chart" uri="{C3380CC4-5D6E-409C-BE32-E72D297353CC}">
              <c16:uniqueId val="{00000001-135C-460B-A663-B89B00E2C3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4017.76</c:v>
                </c:pt>
                <c:pt idx="1">
                  <c:v>3480.38</c:v>
                </c:pt>
                <c:pt idx="2">
                  <c:v>3078.23</c:v>
                </c:pt>
                <c:pt idx="3">
                  <c:v>2967.18</c:v>
                </c:pt>
                <c:pt idx="4">
                  <c:v>2866.29</c:v>
                </c:pt>
              </c:numCache>
            </c:numRef>
          </c:val>
          <c:extLst>
            <c:ext xmlns:c16="http://schemas.microsoft.com/office/drawing/2014/chart" uri="{C3380CC4-5D6E-409C-BE32-E72D297353CC}">
              <c16:uniqueId val="{00000000-7FDE-4210-9699-75F874D64F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7FDE-4210-9699-75F874D64F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91.38</c:v>
                </c:pt>
                <c:pt idx="1">
                  <c:v>107.49</c:v>
                </c:pt>
                <c:pt idx="2">
                  <c:v>109.8</c:v>
                </c:pt>
                <c:pt idx="3">
                  <c:v>91.13</c:v>
                </c:pt>
                <c:pt idx="4">
                  <c:v>83.42</c:v>
                </c:pt>
              </c:numCache>
            </c:numRef>
          </c:val>
          <c:extLst>
            <c:ext xmlns:c16="http://schemas.microsoft.com/office/drawing/2014/chart" uri="{C3380CC4-5D6E-409C-BE32-E72D297353CC}">
              <c16:uniqueId val="{00000000-9923-4120-8AF1-95D248DF38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9923-4120-8AF1-95D248DF38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149.87</c:v>
                </c:pt>
                <c:pt idx="1">
                  <c:v>137.04</c:v>
                </c:pt>
                <c:pt idx="2">
                  <c:v>143.68</c:v>
                </c:pt>
                <c:pt idx="3">
                  <c:v>172.99</c:v>
                </c:pt>
                <c:pt idx="4">
                  <c:v>188.94</c:v>
                </c:pt>
              </c:numCache>
            </c:numRef>
          </c:val>
          <c:extLst>
            <c:ext xmlns:c16="http://schemas.microsoft.com/office/drawing/2014/chart" uri="{C3380CC4-5D6E-409C-BE32-E72D297353CC}">
              <c16:uniqueId val="{00000000-7D7D-4289-939E-AFFD3EA101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7D7D-4289-939E-AFFD3EA101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2" zoomScale="85" zoomScaleNormal="85" workbookViewId="0">
      <selection activeCell="BL16" sqref="BL16:BZ44"/>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186960</v>
      </c>
      <c r="AM8" s="51"/>
      <c r="AN8" s="51"/>
      <c r="AO8" s="51"/>
      <c r="AP8" s="51"/>
      <c r="AQ8" s="51"/>
      <c r="AR8" s="51"/>
      <c r="AS8" s="51"/>
      <c r="AT8" s="46">
        <f>データ!T6</f>
        <v>765.31</v>
      </c>
      <c r="AU8" s="46"/>
      <c r="AV8" s="46"/>
      <c r="AW8" s="46"/>
      <c r="AX8" s="46"/>
      <c r="AY8" s="46"/>
      <c r="AZ8" s="46"/>
      <c r="BA8" s="46"/>
      <c r="BB8" s="46">
        <f>データ!U6</f>
        <v>244.29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54.43</v>
      </c>
      <c r="J10" s="46"/>
      <c r="K10" s="46"/>
      <c r="L10" s="46"/>
      <c r="M10" s="46"/>
      <c r="N10" s="46"/>
      <c r="O10" s="46"/>
      <c r="P10" s="46">
        <f>データ!P6</f>
        <v>15.4</v>
      </c>
      <c r="Q10" s="46"/>
      <c r="R10" s="46"/>
      <c r="S10" s="46"/>
      <c r="T10" s="46"/>
      <c r="U10" s="46"/>
      <c r="V10" s="46"/>
      <c r="W10" s="46">
        <f>データ!Q6</f>
        <v>91.29</v>
      </c>
      <c r="X10" s="46"/>
      <c r="Y10" s="46"/>
      <c r="Z10" s="46"/>
      <c r="AA10" s="46"/>
      <c r="AB10" s="46"/>
      <c r="AC10" s="46"/>
      <c r="AD10" s="51">
        <f>データ!R6</f>
        <v>2767</v>
      </c>
      <c r="AE10" s="51"/>
      <c r="AF10" s="51"/>
      <c r="AG10" s="51"/>
      <c r="AH10" s="51"/>
      <c r="AI10" s="51"/>
      <c r="AJ10" s="51"/>
      <c r="AK10" s="2"/>
      <c r="AL10" s="51">
        <f>データ!V6</f>
        <v>28678</v>
      </c>
      <c r="AM10" s="51"/>
      <c r="AN10" s="51"/>
      <c r="AO10" s="51"/>
      <c r="AP10" s="51"/>
      <c r="AQ10" s="51"/>
      <c r="AR10" s="51"/>
      <c r="AS10" s="51"/>
      <c r="AT10" s="46">
        <f>データ!W6</f>
        <v>41.8</v>
      </c>
      <c r="AU10" s="46"/>
      <c r="AV10" s="46"/>
      <c r="AW10" s="46"/>
      <c r="AX10" s="46"/>
      <c r="AY10" s="46"/>
      <c r="AZ10" s="46"/>
      <c r="BA10" s="46"/>
      <c r="BB10" s="46">
        <f>データ!X6</f>
        <v>686.08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6"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55"/>
      <c r="BN16" s="55"/>
      <c r="BO16" s="55"/>
      <c r="BP16" s="55"/>
      <c r="BQ16" s="55"/>
      <c r="BR16" s="55"/>
      <c r="BS16" s="55"/>
      <c r="BT16" s="55"/>
      <c r="BU16" s="55"/>
      <c r="BV16" s="55"/>
      <c r="BW16" s="55"/>
      <c r="BX16" s="55"/>
      <c r="BY16" s="55"/>
      <c r="BZ16" s="56"/>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116</v>
      </c>
      <c r="BM66" s="86"/>
      <c r="BN66" s="86"/>
      <c r="BO66" s="86"/>
      <c r="BP66" s="86"/>
      <c r="BQ66" s="86"/>
      <c r="BR66" s="86"/>
      <c r="BS66" s="86"/>
      <c r="BT66" s="86"/>
      <c r="BU66" s="86"/>
      <c r="BV66" s="86"/>
      <c r="BW66" s="86"/>
      <c r="BX66" s="86"/>
      <c r="BY66" s="86"/>
      <c r="BZ66" s="87"/>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6"/>
      <c r="BN67" s="86"/>
      <c r="BO67" s="86"/>
      <c r="BP67" s="86"/>
      <c r="BQ67" s="86"/>
      <c r="BR67" s="86"/>
      <c r="BS67" s="86"/>
      <c r="BT67" s="86"/>
      <c r="BU67" s="86"/>
      <c r="BV67" s="86"/>
      <c r="BW67" s="86"/>
      <c r="BX67" s="86"/>
      <c r="BY67" s="86"/>
      <c r="BZ67" s="87"/>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6"/>
      <c r="BN68" s="86"/>
      <c r="BO68" s="86"/>
      <c r="BP68" s="86"/>
      <c r="BQ68" s="86"/>
      <c r="BR68" s="86"/>
      <c r="BS68" s="86"/>
      <c r="BT68" s="86"/>
      <c r="BU68" s="86"/>
      <c r="BV68" s="86"/>
      <c r="BW68" s="86"/>
      <c r="BX68" s="86"/>
      <c r="BY68" s="86"/>
      <c r="BZ68" s="87"/>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6"/>
      <c r="BN69" s="86"/>
      <c r="BO69" s="86"/>
      <c r="BP69" s="86"/>
      <c r="BQ69" s="86"/>
      <c r="BR69" s="86"/>
      <c r="BS69" s="86"/>
      <c r="BT69" s="86"/>
      <c r="BU69" s="86"/>
      <c r="BV69" s="86"/>
      <c r="BW69" s="86"/>
      <c r="BX69" s="86"/>
      <c r="BY69" s="86"/>
      <c r="BZ69" s="87"/>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6"/>
      <c r="BN70" s="86"/>
      <c r="BO70" s="86"/>
      <c r="BP70" s="86"/>
      <c r="BQ70" s="86"/>
      <c r="BR70" s="86"/>
      <c r="BS70" s="86"/>
      <c r="BT70" s="86"/>
      <c r="BU70" s="86"/>
      <c r="BV70" s="86"/>
      <c r="BW70" s="86"/>
      <c r="BX70" s="86"/>
      <c r="BY70" s="86"/>
      <c r="BZ70" s="87"/>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6"/>
      <c r="BN71" s="86"/>
      <c r="BO71" s="86"/>
      <c r="BP71" s="86"/>
      <c r="BQ71" s="86"/>
      <c r="BR71" s="86"/>
      <c r="BS71" s="86"/>
      <c r="BT71" s="86"/>
      <c r="BU71" s="86"/>
      <c r="BV71" s="86"/>
      <c r="BW71" s="86"/>
      <c r="BX71" s="86"/>
      <c r="BY71" s="86"/>
      <c r="BZ71" s="87"/>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6"/>
      <c r="BN72" s="86"/>
      <c r="BO72" s="86"/>
      <c r="BP72" s="86"/>
      <c r="BQ72" s="86"/>
      <c r="BR72" s="86"/>
      <c r="BS72" s="86"/>
      <c r="BT72" s="86"/>
      <c r="BU72" s="86"/>
      <c r="BV72" s="86"/>
      <c r="BW72" s="86"/>
      <c r="BX72" s="86"/>
      <c r="BY72" s="86"/>
      <c r="BZ72" s="87"/>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6"/>
      <c r="BN73" s="86"/>
      <c r="BO73" s="86"/>
      <c r="BP73" s="86"/>
      <c r="BQ73" s="86"/>
      <c r="BR73" s="86"/>
      <c r="BS73" s="86"/>
      <c r="BT73" s="86"/>
      <c r="BU73" s="86"/>
      <c r="BV73" s="86"/>
      <c r="BW73" s="86"/>
      <c r="BX73" s="86"/>
      <c r="BY73" s="86"/>
      <c r="BZ73" s="87"/>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6"/>
      <c r="BN74" s="86"/>
      <c r="BO74" s="86"/>
      <c r="BP74" s="86"/>
      <c r="BQ74" s="86"/>
      <c r="BR74" s="86"/>
      <c r="BS74" s="86"/>
      <c r="BT74" s="86"/>
      <c r="BU74" s="86"/>
      <c r="BV74" s="86"/>
      <c r="BW74" s="86"/>
      <c r="BX74" s="86"/>
      <c r="BY74" s="86"/>
      <c r="BZ74" s="87"/>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6"/>
      <c r="BN75" s="86"/>
      <c r="BO75" s="86"/>
      <c r="BP75" s="86"/>
      <c r="BQ75" s="86"/>
      <c r="BR75" s="86"/>
      <c r="BS75" s="86"/>
      <c r="BT75" s="86"/>
      <c r="BU75" s="86"/>
      <c r="BV75" s="86"/>
      <c r="BW75" s="86"/>
      <c r="BX75" s="86"/>
      <c r="BY75" s="86"/>
      <c r="BZ75" s="87"/>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6"/>
      <c r="BN76" s="86"/>
      <c r="BO76" s="86"/>
      <c r="BP76" s="86"/>
      <c r="BQ76" s="86"/>
      <c r="BR76" s="86"/>
      <c r="BS76" s="86"/>
      <c r="BT76" s="86"/>
      <c r="BU76" s="86"/>
      <c r="BV76" s="86"/>
      <c r="BW76" s="86"/>
      <c r="BX76" s="86"/>
      <c r="BY76" s="86"/>
      <c r="BZ76" s="87"/>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6"/>
      <c r="BN77" s="86"/>
      <c r="BO77" s="86"/>
      <c r="BP77" s="86"/>
      <c r="BQ77" s="86"/>
      <c r="BR77" s="86"/>
      <c r="BS77" s="86"/>
      <c r="BT77" s="86"/>
      <c r="BU77" s="86"/>
      <c r="BV77" s="86"/>
      <c r="BW77" s="86"/>
      <c r="BX77" s="86"/>
      <c r="BY77" s="86"/>
      <c r="BZ77" s="87"/>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6"/>
      <c r="BN78" s="86"/>
      <c r="BO78" s="86"/>
      <c r="BP78" s="86"/>
      <c r="BQ78" s="86"/>
      <c r="BR78" s="86"/>
      <c r="BS78" s="86"/>
      <c r="BT78" s="86"/>
      <c r="BU78" s="86"/>
      <c r="BV78" s="86"/>
      <c r="BW78" s="86"/>
      <c r="BX78" s="86"/>
      <c r="BY78" s="86"/>
      <c r="BZ78" s="87"/>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5"/>
      <c r="BM79" s="86"/>
      <c r="BN79" s="86"/>
      <c r="BO79" s="86"/>
      <c r="BP79" s="86"/>
      <c r="BQ79" s="86"/>
      <c r="BR79" s="86"/>
      <c r="BS79" s="86"/>
      <c r="BT79" s="86"/>
      <c r="BU79" s="86"/>
      <c r="BV79" s="86"/>
      <c r="BW79" s="86"/>
      <c r="BX79" s="86"/>
      <c r="BY79" s="86"/>
      <c r="BZ79" s="87"/>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5"/>
      <c r="BM80" s="86"/>
      <c r="BN80" s="86"/>
      <c r="BO80" s="86"/>
      <c r="BP80" s="86"/>
      <c r="BQ80" s="86"/>
      <c r="BR80" s="86"/>
      <c r="BS80" s="86"/>
      <c r="BT80" s="86"/>
      <c r="BU80" s="86"/>
      <c r="BV80" s="86"/>
      <c r="BW80" s="86"/>
      <c r="BX80" s="86"/>
      <c r="BY80" s="86"/>
      <c r="BZ80" s="87"/>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5"/>
      <c r="BM81" s="86"/>
      <c r="BN81" s="86"/>
      <c r="BO81" s="86"/>
      <c r="BP81" s="86"/>
      <c r="BQ81" s="86"/>
      <c r="BR81" s="86"/>
      <c r="BS81" s="86"/>
      <c r="BT81" s="86"/>
      <c r="BU81" s="86"/>
      <c r="BV81" s="86"/>
      <c r="BW81" s="86"/>
      <c r="BX81" s="86"/>
      <c r="BY81" s="86"/>
      <c r="BZ81" s="87"/>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HuiMSsGW47kB35Y2wsur9QssqFzESMfw647SHo9wfhjCiV5L5JN0vqHtMWjzPFZQJ7kzaAD8xU68RmWawIhFkw==" saltValue="vV4fSi43+nFBWz44VKrv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5</v>
      </c>
      <c r="G6" s="33">
        <f t="shared" si="3"/>
        <v>0</v>
      </c>
      <c r="H6" s="33" t="str">
        <f t="shared" si="3"/>
        <v>鳥取県　鳥取市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54.43</v>
      </c>
      <c r="P6" s="34">
        <f t="shared" si="3"/>
        <v>15.4</v>
      </c>
      <c r="Q6" s="34">
        <f t="shared" si="3"/>
        <v>91.29</v>
      </c>
      <c r="R6" s="34">
        <f t="shared" si="3"/>
        <v>2767</v>
      </c>
      <c r="S6" s="34">
        <f t="shared" si="3"/>
        <v>186960</v>
      </c>
      <c r="T6" s="34">
        <f t="shared" si="3"/>
        <v>765.31</v>
      </c>
      <c r="U6" s="34">
        <f t="shared" si="3"/>
        <v>244.29</v>
      </c>
      <c r="V6" s="34">
        <f t="shared" si="3"/>
        <v>28678</v>
      </c>
      <c r="W6" s="34">
        <f t="shared" si="3"/>
        <v>41.8</v>
      </c>
      <c r="X6" s="34">
        <f t="shared" si="3"/>
        <v>686.08</v>
      </c>
      <c r="Y6" s="35">
        <f>IF(Y7="",NA(),Y7)</f>
        <v>115.4</v>
      </c>
      <c r="Z6" s="35">
        <f t="shared" ref="Z6:AH6" si="4">IF(Z7="",NA(),Z7)</f>
        <v>118.95</v>
      </c>
      <c r="AA6" s="35">
        <f t="shared" si="4"/>
        <v>123.11</v>
      </c>
      <c r="AB6" s="35">
        <f t="shared" si="4"/>
        <v>107.98</v>
      </c>
      <c r="AC6" s="35">
        <f t="shared" si="4"/>
        <v>110.66</v>
      </c>
      <c r="AD6" s="35">
        <f t="shared" si="4"/>
        <v>99.64</v>
      </c>
      <c r="AE6" s="35">
        <f t="shared" si="4"/>
        <v>97.34</v>
      </c>
      <c r="AF6" s="35">
        <f t="shared" si="4"/>
        <v>100.99</v>
      </c>
      <c r="AG6" s="35">
        <f t="shared" si="4"/>
        <v>101.27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148.37</v>
      </c>
      <c r="AQ6" s="35">
        <f t="shared" si="5"/>
        <v>149.02000000000001</v>
      </c>
      <c r="AR6" s="35">
        <f t="shared" si="5"/>
        <v>137.09</v>
      </c>
      <c r="AS6" s="35">
        <f t="shared" si="5"/>
        <v>127.98</v>
      </c>
      <c r="AT6" s="34" t="str">
        <f>IF(AT7="","",IF(AT7="-","【-】","【"&amp;SUBSTITUTE(TEXT(AT7,"#,##0.00"),"-","△")&amp;"】"))</f>
        <v>【165.48】</v>
      </c>
      <c r="AU6" s="35">
        <f>IF(AU7="",NA(),AU7)</f>
        <v>13.85</v>
      </c>
      <c r="AV6" s="35">
        <f t="shared" ref="AV6:BD6" si="6">IF(AV7="",NA(),AV7)</f>
        <v>12.56</v>
      </c>
      <c r="AW6" s="35">
        <f t="shared" si="6"/>
        <v>15.51</v>
      </c>
      <c r="AX6" s="35">
        <f t="shared" si="6"/>
        <v>17.46</v>
      </c>
      <c r="AY6" s="35">
        <f t="shared" si="6"/>
        <v>17.43</v>
      </c>
      <c r="AZ6" s="35">
        <f t="shared" si="6"/>
        <v>29.45</v>
      </c>
      <c r="BA6" s="35">
        <f t="shared" si="6"/>
        <v>40.78</v>
      </c>
      <c r="BB6" s="35">
        <f t="shared" si="6"/>
        <v>38.119999999999997</v>
      </c>
      <c r="BC6" s="35">
        <f t="shared" si="6"/>
        <v>43.5</v>
      </c>
      <c r="BD6" s="35">
        <f t="shared" si="6"/>
        <v>44.14</v>
      </c>
      <c r="BE6" s="34" t="str">
        <f>IF(BE7="","",IF(BE7="-","【-】","【"&amp;SUBSTITUTE(TEXT(BE7,"#,##0.00"),"-","△")&amp;"】"))</f>
        <v>【33.84】</v>
      </c>
      <c r="BF6" s="35">
        <f>IF(BF7="",NA(),BF7)</f>
        <v>4017.76</v>
      </c>
      <c r="BG6" s="35">
        <f t="shared" ref="BG6:BO6" si="7">IF(BG7="",NA(),BG7)</f>
        <v>3480.38</v>
      </c>
      <c r="BH6" s="35">
        <f t="shared" si="7"/>
        <v>3078.23</v>
      </c>
      <c r="BI6" s="35">
        <f t="shared" si="7"/>
        <v>2967.18</v>
      </c>
      <c r="BJ6" s="35">
        <f t="shared" si="7"/>
        <v>2866.29</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91.38</v>
      </c>
      <c r="BR6" s="35">
        <f t="shared" ref="BR6:BZ6" si="8">IF(BR7="",NA(),BR7)</f>
        <v>107.49</v>
      </c>
      <c r="BS6" s="35">
        <f t="shared" si="8"/>
        <v>109.8</v>
      </c>
      <c r="BT6" s="35">
        <f t="shared" si="8"/>
        <v>91.13</v>
      </c>
      <c r="BU6" s="35">
        <f t="shared" si="8"/>
        <v>83.42</v>
      </c>
      <c r="BV6" s="35">
        <f t="shared" si="8"/>
        <v>52.19</v>
      </c>
      <c r="BW6" s="35">
        <f t="shared" si="8"/>
        <v>59.83</v>
      </c>
      <c r="BX6" s="35">
        <f t="shared" si="8"/>
        <v>65.33</v>
      </c>
      <c r="BY6" s="35">
        <f t="shared" si="8"/>
        <v>65.39</v>
      </c>
      <c r="BZ6" s="35">
        <f t="shared" si="8"/>
        <v>65.37</v>
      </c>
      <c r="CA6" s="34" t="str">
        <f>IF(CA7="","",IF(CA7="-","【-】","【"&amp;SUBSTITUTE(TEXT(CA7,"#,##0.00"),"-","△")&amp;"】"))</f>
        <v>【59.59】</v>
      </c>
      <c r="CB6" s="35">
        <f>IF(CB7="",NA(),CB7)</f>
        <v>149.87</v>
      </c>
      <c r="CC6" s="35">
        <f t="shared" ref="CC6:CK6" si="9">IF(CC7="",NA(),CC7)</f>
        <v>137.04</v>
      </c>
      <c r="CD6" s="35">
        <f t="shared" si="9"/>
        <v>143.68</v>
      </c>
      <c r="CE6" s="35">
        <f t="shared" si="9"/>
        <v>172.99</v>
      </c>
      <c r="CF6" s="35">
        <f t="shared" si="9"/>
        <v>188.94</v>
      </c>
      <c r="CG6" s="35">
        <f t="shared" si="9"/>
        <v>296.14</v>
      </c>
      <c r="CH6" s="35">
        <f t="shared" si="9"/>
        <v>246.66</v>
      </c>
      <c r="CI6" s="35">
        <f t="shared" si="9"/>
        <v>227.43</v>
      </c>
      <c r="CJ6" s="35">
        <f t="shared" si="9"/>
        <v>230.88</v>
      </c>
      <c r="CK6" s="35">
        <f t="shared" si="9"/>
        <v>228.99</v>
      </c>
      <c r="CL6" s="34" t="str">
        <f>IF(CL7="","",IF(CL7="-","【-】","【"&amp;SUBSTITUTE(TEXT(CL7,"#,##0.00"),"-","△")&amp;"】"))</f>
        <v>【257.86】</v>
      </c>
      <c r="CM6" s="35">
        <f>IF(CM7="",NA(),CM7)</f>
        <v>61.28</v>
      </c>
      <c r="CN6" s="35">
        <f t="shared" ref="CN6:CV6" si="10">IF(CN7="",NA(),CN7)</f>
        <v>61.08</v>
      </c>
      <c r="CO6" s="35">
        <f t="shared" si="10"/>
        <v>59.57</v>
      </c>
      <c r="CP6" s="35">
        <f t="shared" si="10"/>
        <v>57.89</v>
      </c>
      <c r="CQ6" s="35">
        <f t="shared" si="10"/>
        <v>63.16</v>
      </c>
      <c r="CR6" s="35">
        <f t="shared" si="10"/>
        <v>52.31</v>
      </c>
      <c r="CS6" s="35">
        <f t="shared" si="10"/>
        <v>56</v>
      </c>
      <c r="CT6" s="35">
        <f t="shared" si="10"/>
        <v>56.01</v>
      </c>
      <c r="CU6" s="35">
        <f t="shared" si="10"/>
        <v>56.72</v>
      </c>
      <c r="CV6" s="35">
        <f t="shared" si="10"/>
        <v>54.06</v>
      </c>
      <c r="CW6" s="34" t="str">
        <f>IF(CW7="","",IF(CW7="-","【-】","【"&amp;SUBSTITUTE(TEXT(CW7,"#,##0.00"),"-","△")&amp;"】"))</f>
        <v>【51.30】</v>
      </c>
      <c r="CX6" s="35">
        <f>IF(CX7="",NA(),CX7)</f>
        <v>93.58</v>
      </c>
      <c r="CY6" s="35">
        <f t="shared" ref="CY6:DG6" si="11">IF(CY7="",NA(),CY7)</f>
        <v>93.89</v>
      </c>
      <c r="CZ6" s="35">
        <f t="shared" si="11"/>
        <v>94.51</v>
      </c>
      <c r="DA6" s="35">
        <f t="shared" si="11"/>
        <v>94.65</v>
      </c>
      <c r="DB6" s="35">
        <f t="shared" si="11"/>
        <v>95.67</v>
      </c>
      <c r="DC6" s="35">
        <f t="shared" si="11"/>
        <v>84.32</v>
      </c>
      <c r="DD6" s="35">
        <f t="shared" si="11"/>
        <v>89.51</v>
      </c>
      <c r="DE6" s="35">
        <f t="shared" si="11"/>
        <v>89.77</v>
      </c>
      <c r="DF6" s="35">
        <f t="shared" si="11"/>
        <v>90.04</v>
      </c>
      <c r="DG6" s="35">
        <f t="shared" si="11"/>
        <v>90.11</v>
      </c>
      <c r="DH6" s="34" t="str">
        <f>IF(DH7="","",IF(DH7="-","【-】","【"&amp;SUBSTITUTE(TEXT(DH7,"#,##0.00"),"-","△")&amp;"】"))</f>
        <v>【86.22】</v>
      </c>
      <c r="DI6" s="35">
        <f>IF(DI7="",NA(),DI7)</f>
        <v>15.18</v>
      </c>
      <c r="DJ6" s="35">
        <f t="shared" ref="DJ6:DR6" si="12">IF(DJ7="",NA(),DJ7)</f>
        <v>18.579999999999998</v>
      </c>
      <c r="DK6" s="35">
        <f t="shared" si="12"/>
        <v>21.76</v>
      </c>
      <c r="DL6" s="35">
        <f t="shared" si="12"/>
        <v>24.81</v>
      </c>
      <c r="DM6" s="35">
        <f t="shared" si="12"/>
        <v>27.59</v>
      </c>
      <c r="DN6" s="35">
        <f t="shared" si="12"/>
        <v>22.41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312011</v>
      </c>
      <c r="D7" s="37">
        <v>46</v>
      </c>
      <c r="E7" s="37">
        <v>17</v>
      </c>
      <c r="F7" s="37">
        <v>5</v>
      </c>
      <c r="G7" s="37">
        <v>0</v>
      </c>
      <c r="H7" s="37" t="s">
        <v>96</v>
      </c>
      <c r="I7" s="37" t="s">
        <v>97</v>
      </c>
      <c r="J7" s="37" t="s">
        <v>98</v>
      </c>
      <c r="K7" s="37" t="s">
        <v>99</v>
      </c>
      <c r="L7" s="37" t="s">
        <v>100</v>
      </c>
      <c r="M7" s="37" t="s">
        <v>101</v>
      </c>
      <c r="N7" s="38" t="s">
        <v>102</v>
      </c>
      <c r="O7" s="38">
        <v>54.43</v>
      </c>
      <c r="P7" s="38">
        <v>15.4</v>
      </c>
      <c r="Q7" s="38">
        <v>91.29</v>
      </c>
      <c r="R7" s="38">
        <v>2767</v>
      </c>
      <c r="S7" s="38">
        <v>186960</v>
      </c>
      <c r="T7" s="38">
        <v>765.31</v>
      </c>
      <c r="U7" s="38">
        <v>244.29</v>
      </c>
      <c r="V7" s="38">
        <v>28678</v>
      </c>
      <c r="W7" s="38">
        <v>41.8</v>
      </c>
      <c r="X7" s="38">
        <v>686.08</v>
      </c>
      <c r="Y7" s="38">
        <v>115.4</v>
      </c>
      <c r="Z7" s="38">
        <v>118.95</v>
      </c>
      <c r="AA7" s="38">
        <v>123.11</v>
      </c>
      <c r="AB7" s="38">
        <v>107.98</v>
      </c>
      <c r="AC7" s="38">
        <v>110.66</v>
      </c>
      <c r="AD7" s="38">
        <v>99.64</v>
      </c>
      <c r="AE7" s="38">
        <v>97.34</v>
      </c>
      <c r="AF7" s="38">
        <v>100.99</v>
      </c>
      <c r="AG7" s="38">
        <v>101.27</v>
      </c>
      <c r="AH7" s="38">
        <v>101.91</v>
      </c>
      <c r="AI7" s="38">
        <v>102.97</v>
      </c>
      <c r="AJ7" s="38">
        <v>0</v>
      </c>
      <c r="AK7" s="38">
        <v>0</v>
      </c>
      <c r="AL7" s="38">
        <v>0</v>
      </c>
      <c r="AM7" s="38">
        <v>0</v>
      </c>
      <c r="AN7" s="38">
        <v>0</v>
      </c>
      <c r="AO7" s="38">
        <v>214.61</v>
      </c>
      <c r="AP7" s="38">
        <v>148.37</v>
      </c>
      <c r="AQ7" s="38">
        <v>149.02000000000001</v>
      </c>
      <c r="AR7" s="38">
        <v>137.09</v>
      </c>
      <c r="AS7" s="38">
        <v>127.98</v>
      </c>
      <c r="AT7" s="38">
        <v>165.48</v>
      </c>
      <c r="AU7" s="38">
        <v>13.85</v>
      </c>
      <c r="AV7" s="38">
        <v>12.56</v>
      </c>
      <c r="AW7" s="38">
        <v>15.51</v>
      </c>
      <c r="AX7" s="38">
        <v>17.46</v>
      </c>
      <c r="AY7" s="38">
        <v>17.43</v>
      </c>
      <c r="AZ7" s="38">
        <v>29.45</v>
      </c>
      <c r="BA7" s="38">
        <v>40.78</v>
      </c>
      <c r="BB7" s="38">
        <v>38.119999999999997</v>
      </c>
      <c r="BC7" s="38">
        <v>43.5</v>
      </c>
      <c r="BD7" s="38">
        <v>44.14</v>
      </c>
      <c r="BE7" s="38">
        <v>33.840000000000003</v>
      </c>
      <c r="BF7" s="38">
        <v>4017.76</v>
      </c>
      <c r="BG7" s="38">
        <v>3480.38</v>
      </c>
      <c r="BH7" s="38">
        <v>3078.23</v>
      </c>
      <c r="BI7" s="38">
        <v>2967.18</v>
      </c>
      <c r="BJ7" s="38">
        <v>2866.29</v>
      </c>
      <c r="BK7" s="38">
        <v>1081.8</v>
      </c>
      <c r="BL7" s="38">
        <v>685.34</v>
      </c>
      <c r="BM7" s="38">
        <v>684.74</v>
      </c>
      <c r="BN7" s="38">
        <v>654.91999999999996</v>
      </c>
      <c r="BO7" s="38">
        <v>654.71</v>
      </c>
      <c r="BP7" s="38">
        <v>765.47</v>
      </c>
      <c r="BQ7" s="38">
        <v>91.38</v>
      </c>
      <c r="BR7" s="38">
        <v>107.49</v>
      </c>
      <c r="BS7" s="38">
        <v>109.8</v>
      </c>
      <c r="BT7" s="38">
        <v>91.13</v>
      </c>
      <c r="BU7" s="38">
        <v>83.42</v>
      </c>
      <c r="BV7" s="38">
        <v>52.19</v>
      </c>
      <c r="BW7" s="38">
        <v>59.83</v>
      </c>
      <c r="BX7" s="38">
        <v>65.33</v>
      </c>
      <c r="BY7" s="38">
        <v>65.39</v>
      </c>
      <c r="BZ7" s="38">
        <v>65.37</v>
      </c>
      <c r="CA7" s="38">
        <v>59.59</v>
      </c>
      <c r="CB7" s="38">
        <v>149.87</v>
      </c>
      <c r="CC7" s="38">
        <v>137.04</v>
      </c>
      <c r="CD7" s="38">
        <v>143.68</v>
      </c>
      <c r="CE7" s="38">
        <v>172.99</v>
      </c>
      <c r="CF7" s="38">
        <v>188.94</v>
      </c>
      <c r="CG7" s="38">
        <v>296.14</v>
      </c>
      <c r="CH7" s="38">
        <v>246.66</v>
      </c>
      <c r="CI7" s="38">
        <v>227.43</v>
      </c>
      <c r="CJ7" s="38">
        <v>230.88</v>
      </c>
      <c r="CK7" s="38">
        <v>228.99</v>
      </c>
      <c r="CL7" s="38">
        <v>257.86</v>
      </c>
      <c r="CM7" s="38">
        <v>61.28</v>
      </c>
      <c r="CN7" s="38">
        <v>61.08</v>
      </c>
      <c r="CO7" s="38">
        <v>59.57</v>
      </c>
      <c r="CP7" s="38">
        <v>57.89</v>
      </c>
      <c r="CQ7" s="38">
        <v>63.16</v>
      </c>
      <c r="CR7" s="38">
        <v>52.31</v>
      </c>
      <c r="CS7" s="38">
        <v>56</v>
      </c>
      <c r="CT7" s="38">
        <v>56.01</v>
      </c>
      <c r="CU7" s="38">
        <v>56.72</v>
      </c>
      <c r="CV7" s="38">
        <v>54.06</v>
      </c>
      <c r="CW7" s="38">
        <v>51.3</v>
      </c>
      <c r="CX7" s="38">
        <v>93.58</v>
      </c>
      <c r="CY7" s="38">
        <v>93.89</v>
      </c>
      <c r="CZ7" s="38">
        <v>94.51</v>
      </c>
      <c r="DA7" s="38">
        <v>94.65</v>
      </c>
      <c r="DB7" s="38">
        <v>95.67</v>
      </c>
      <c r="DC7" s="38">
        <v>84.32</v>
      </c>
      <c r="DD7" s="38">
        <v>89.51</v>
      </c>
      <c r="DE7" s="38">
        <v>89.77</v>
      </c>
      <c r="DF7" s="38">
        <v>90.04</v>
      </c>
      <c r="DG7" s="38">
        <v>90.11</v>
      </c>
      <c r="DH7" s="38">
        <v>86.22</v>
      </c>
      <c r="DI7" s="38">
        <v>15.18</v>
      </c>
      <c r="DJ7" s="38">
        <v>18.579999999999998</v>
      </c>
      <c r="DK7" s="38">
        <v>21.76</v>
      </c>
      <c r="DL7" s="38">
        <v>24.81</v>
      </c>
      <c r="DM7" s="38">
        <v>27.59</v>
      </c>
      <c r="DN7" s="38">
        <v>22.41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2020-12-04T02:37:41Z</dcterms:created>
  <dcterms:modified xsi:type="dcterms:W3CDTF">2021-01-19T09:01:11Z</dcterms:modified>
  <cp:category/>
</cp:coreProperties>
</file>