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2年度\03.Ｒ１決算の分析・公表\02.市町村→県\04境港市\"/>
    </mc:Choice>
  </mc:AlternateContent>
  <workbookProtection workbookAlgorithmName="SHA-512" workbookHashValue="PFzLmMoZvKLGlYOK0sLFLNfHFDVSTpf0UewGXLbijMsO/O7mmkwyLv5e16bO/X2fKurmGyBrRo645J/2MGFkQA==" workbookSaltValue="MqZIq5jV6V188HAPhtpp4w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IT76" i="4"/>
  <c r="CS51" i="4"/>
  <c r="HJ30" i="4"/>
  <c r="BZ76" i="4"/>
  <c r="C11" i="5"/>
  <c r="D11" i="5"/>
  <c r="E11" i="5"/>
  <c r="B11" i="5"/>
  <c r="BK76" i="4" l="1"/>
  <c r="LH51" i="4"/>
  <c r="BZ51" i="4"/>
  <c r="LT76" i="4"/>
  <c r="GQ51" i="4"/>
  <c r="LH30" i="4"/>
  <c r="IE76" i="4"/>
  <c r="GQ30" i="4"/>
  <c r="BZ30" i="4"/>
  <c r="HP76" i="4"/>
  <c r="BG30" i="4"/>
  <c r="LE76" i="4"/>
  <c r="AV76" i="4"/>
  <c r="KO51" i="4"/>
  <c r="FX51" i="4"/>
  <c r="BG51" i="4"/>
  <c r="KO30" i="4"/>
  <c r="FX30" i="4"/>
  <c r="KP76" i="4"/>
  <c r="JV30" i="4"/>
  <c r="HA76" i="4"/>
  <c r="AN51" i="4"/>
  <c r="FE30" i="4"/>
  <c r="AN30" i="4"/>
  <c r="FE51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<sst xmlns="http://schemas.openxmlformats.org/spreadsheetml/2006/main" count="278" uniqueCount="129">
  <si>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</si>
  <si>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</si>
  <si>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</si>
  <si>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</si>
  <si>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</si>
  <si>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</si>
  <si>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</si>
  <si>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</si>
  <si>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</si>
  <si>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</si>
  <si>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</si>
  <si>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</si>
  <si>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</si>
  <si>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</si>
  <si>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</si>
  <si>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</si>
  <si>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</si>
  <si>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</si>
  <si>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</si>
  <si>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</si>
  <si>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</si>
  <si>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</si>
  <si>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</si>
  <si>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</si>
  <si>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</si>
  <si>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</si>
  <si>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</si>
  <si>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</si>
  <si>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</si>
  <si>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</si>
  <si>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</si>
  <si>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</si>
  <si>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</si>
  <si>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</si>
  <si>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</si>
  <si>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</si>
  <si>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</si>
  <si>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</si>
  <si>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</si>
  <si>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</si>
  <si>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</si>
  <si>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</si>
  <si>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</si>
  <si>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</si>
  <si>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</si>
  <si>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</si>
  <si>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</si>
  <si>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</si>
  <si>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</si>
  <si>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</si>
  <si>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</si>
  <si>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</si>
  <si>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</si>
  <si>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</si>
  <si>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</si>
  <si>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</si>
  <si>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</si>
  <si>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</si>
  <si>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</si>
  <si>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</si>
  <si>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</si>
  <si>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</si>
  <si>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</si>
  <si>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</si>
  <si>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</si>
  <si>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</si>
  <si>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</si>
  <si>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</si>
  <si>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</si>
  <si>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</si>
  <si>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</si>
  <si>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</si>
  <si>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</si>
  <si>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</si>
  <si>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</si>
  <si>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</si>
  <si>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</si>
  <si>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</si>
  <si>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</si>
  <si>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</si>
  <si>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</si>
  <si>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</si>
  <si>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</si>
  <si>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</si>
  <si>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</si>
  <si>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</si>
  <si>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</si>
  <si>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</si>
  <si>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</si>
  <si>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</si>
  <si>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</si>
  <si>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</si>
  <si>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</si>
  <si>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</si>
  <si>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</si>
  <si>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</si>
  <si>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</si>
  <si>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</si>
  <si>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</si>
  <si>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</si>
  <si>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</si>
  <si>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</si>
  <si>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</si>
  <si>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</si>
  <si>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</si>
  <si>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</si>
  <si>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</si>
  <si>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鳥取県　境港市</t>
  </si>
  <si>
    <t>大正町駐車場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</si>
  <si>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</si>
  <si>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</si>
  <si>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</si>
  <si>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</si>
  <si>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</si>
  <si>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</si>
  <si>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</si>
  <si>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</si>
  <si>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</si>
  <si>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</si>
  <si>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</si>
  <si>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</si>
  <si>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</si>
  <si>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</si>
  <si>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</si>
  <si>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</si>
  <si>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収益的収支比率は、地方債を短期間で償還したことの影響により５０％程度で推移し、単年度収支は赤字となっていたが、平成２８年度に償還が完了したことから、平成２９年度以降は黒字に転じている。
　売上高ＧＯＰ率、ＥＢＩＴＤＡについては、ともに類似施設の平均値を上回っている。
　ＥＢＩＴＤＡは減少傾向にあったが、平成３０年度には近隣の観光地である水木しげるロードがリニューアルオープンしたことなどにより、観光客が増加し、収益が大幅に伸びている。</t>
    <phoneticPr fontId="5"/>
  </si>
  <si>
    <t>　広場式の駐車場であり、今後の設備投資についても規模の大きなものは計画していない。
　現在、企業債の残高は無く、今後も借入の予定は無い。</t>
    <phoneticPr fontId="5"/>
  </si>
  <si>
    <t>　水木しげるロードの観光客の減少や、周辺地域への民間駐車場の開設などにより、利用客数は減少傾向にあったが、平成３０年７月の水木しげるロードリニューアル以降は利用者数が増加している。
　観光地に隣接した駐車場であり、平日の利用客が少ないため稼働率は低めの水準で推移しているが、今後も安定した利用が見込まれる。</t>
    <phoneticPr fontId="5"/>
  </si>
  <si>
    <t>　地方債の償還完了に伴い、平成２９年度に単年度収支が黒字となった。
　今後も単年度収支は黒字のまま推移し、実質収支についても数年後には黒字化すると見込んでいる。
　また、水木しげるロードリニューアルなどにより観光客が増加しており、収益性についても向上している。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</t>
    <rPh sb="115" eb="118">
      <t>シュウエキセイ</t>
    </rPh>
    <rPh sb="249" eb="251">
      <t>カダイ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</si>
</sst>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55.8</c:v>
                </c:pt>
                <c:pt idx="1">
                  <c:v>51.2</c:v>
                </c:pt>
                <c:pt idx="2">
                  <c:v>220.4</c:v>
                </c:pt>
                <c:pt idx="3">
                  <c:v>498.7</c:v>
                </c:pt>
                <c:pt idx="4">
                  <c:v>377.2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AA-4695-8EFD-CEB72976A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688464"/>
        <c:axId val="449369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AA-4695-8EFD-CEB72976A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88464"/>
        <c:axId val="449369760"/>
      </c:lineChart>
      <c:catAx>
        <c:axId val="368688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9369760"/>
        <c:crosses val="autoZero"/>
        <c:auto val="1"/>
        <c:lblAlgn val="ctr"/>
        <c:lblOffset val="100"/>
        <c:noMultiLvlLbl val="1"/>
      </c:catAx>
      <c:valAx>
        <c:axId val="449369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8688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140.19999999999999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A-4F4D-8AB5-45242D08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0440"/>
        <c:axId val="449001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2A-4F4D-8AB5-45242D08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00440"/>
        <c:axId val="449001224"/>
      </c:lineChart>
      <c:catAx>
        <c:axId val="449000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9001224"/>
        <c:crosses val="autoZero"/>
        <c:auto val="1"/>
        <c:lblAlgn val="ctr"/>
        <c:lblOffset val="100"/>
        <c:noMultiLvlLbl val="1"/>
      </c:catAx>
      <c:valAx>
        <c:axId val="449001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000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A3-49EA-8775-825C1620B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1616"/>
        <c:axId val="44899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3-49EA-8775-825C1620B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01616"/>
        <c:axId val="448999264"/>
      </c:lineChart>
      <c:catAx>
        <c:axId val="449001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999264"/>
        <c:crosses val="autoZero"/>
        <c:auto val="1"/>
        <c:lblAlgn val="ctr"/>
        <c:lblOffset val="100"/>
        <c:noMultiLvlLbl val="1"/>
      </c:catAx>
      <c:valAx>
        <c:axId val="44899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001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73-4B25-9C9D-9DFD3C156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2400"/>
        <c:axId val="44899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73-4B25-9C9D-9DFD3C156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02400"/>
        <c:axId val="448999656"/>
      </c:lineChart>
      <c:catAx>
        <c:axId val="449002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999656"/>
        <c:crosses val="autoZero"/>
        <c:auto val="1"/>
        <c:lblAlgn val="ctr"/>
        <c:lblOffset val="100"/>
        <c:noMultiLvlLbl val="1"/>
      </c:catAx>
      <c:valAx>
        <c:axId val="44899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002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7B-431E-AFF7-247E935E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000048"/>
        <c:axId val="448864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7B-431E-AFF7-247E935E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000048"/>
        <c:axId val="448864920"/>
      </c:lineChart>
      <c:catAx>
        <c:axId val="449000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864920"/>
        <c:crosses val="autoZero"/>
        <c:auto val="1"/>
        <c:lblAlgn val="ctr"/>
        <c:lblOffset val="100"/>
        <c:noMultiLvlLbl val="1"/>
      </c:catAx>
      <c:valAx>
        <c:axId val="448864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9000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FF-4AE0-BD35-FF7605C5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65312"/>
        <c:axId val="448857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FF-4AE0-BD35-FF7605C57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65312"/>
        <c:axId val="448857864"/>
      </c:lineChart>
      <c:catAx>
        <c:axId val="4488653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857864"/>
        <c:crosses val="autoZero"/>
        <c:auto val="1"/>
        <c:lblAlgn val="ctr"/>
        <c:lblOffset val="100"/>
        <c:noMultiLvlLbl val="1"/>
      </c:catAx>
      <c:valAx>
        <c:axId val="448857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8865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122.4</c:v>
                </c:pt>
                <c:pt idx="1">
                  <c:v>101.7</c:v>
                </c:pt>
                <c:pt idx="2">
                  <c:v>87.9</c:v>
                </c:pt>
                <c:pt idx="3">
                  <c:v>139.69999999999999</c:v>
                </c:pt>
                <c:pt idx="4">
                  <c:v>153.4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C2-4DA7-A114-FA494FFA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59040"/>
        <c:axId val="448859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C2-4DA7-A114-FA494FFAB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59040"/>
        <c:axId val="448859432"/>
      </c:lineChart>
      <c:catAx>
        <c:axId val="448859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859432"/>
        <c:crosses val="autoZero"/>
        <c:auto val="1"/>
        <c:lblAlgn val="ctr"/>
        <c:lblOffset val="100"/>
        <c:noMultiLvlLbl val="1"/>
      </c:catAx>
      <c:valAx>
        <c:axId val="448859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859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60.8</c:v>
                </c:pt>
                <c:pt idx="1">
                  <c:v>74.099999999999994</c:v>
                </c:pt>
                <c:pt idx="2">
                  <c:v>59.6</c:v>
                </c:pt>
                <c:pt idx="3">
                  <c:v>77.2</c:v>
                </c:pt>
                <c:pt idx="4">
                  <c:v>78.2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84-4739-A7BC-BB4611766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58256"/>
        <c:axId val="44885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84-4739-A7BC-BB4611766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58256"/>
        <c:axId val="448859824"/>
      </c:lineChart>
      <c:catAx>
        <c:axId val="448858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859824"/>
        <c:crosses val="autoZero"/>
        <c:auto val="1"/>
        <c:lblAlgn val="ctr"/>
        <c:lblOffset val="100"/>
        <c:noMultiLvlLbl val="1"/>
      </c:catAx>
      <c:valAx>
        <c:axId val="44885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858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4728</c:v>
                </c:pt>
                <c:pt idx="1">
                  <c:v>4384</c:v>
                </c:pt>
                <c:pt idx="2">
                  <c:v>2995</c:v>
                </c:pt>
                <c:pt idx="3">
                  <c:v>7248</c:v>
                </c:pt>
                <c:pt idx="4">
                  <c:v>7146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44-4D49-BC2F-A0BF825D3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60608"/>
        <c:axId val="448858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44-4D49-BC2F-A0BF825D3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60608"/>
        <c:axId val="448858648"/>
      </c:lineChart>
      <c:catAx>
        <c:axId val="4488606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858648"/>
        <c:crosses val="autoZero"/>
        <c:auto val="1"/>
        <c:lblAlgn val="ctr"/>
        <c:lblOffset val="100"/>
        <c:noMultiLvlLbl val="1"/>
      </c:catAx>
      <c:valAx>
        <c:axId val="448858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48860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Z61" zoomScaleNormal="100" zoomScaleSheetLayoutView="70" workbookViewId="0">
      <selection activeCell="OB70" sqref="OB7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鳥取県境港市　大正町駐車場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2315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55.8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51.2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220.4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498.7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377.2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122.4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101.7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87.9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139.69999999999999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153.4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60.8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74.099999999999994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59.6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77.2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78.2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4728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4384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2995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7248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7146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128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43237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2520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140.19999999999999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MmJeYKaVuqAIihEv9j9pn2PA4saa5OpFDBkXkR7vnflIkW63t63GLryKkkifLJj9ieRKguyRNOtK3/sTU01Aw==" saltValue="jWiKmcsrT8pXCowEf2xLQ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100</v>
      </c>
      <c r="AW5" s="59" t="s">
        <v>101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102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103</v>
      </c>
      <c r="B6" s="60">
        <f>B8</f>
        <v>2019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鳥取県境港市</v>
      </c>
      <c r="I6" s="60" t="str">
        <f t="shared" si="1"/>
        <v>大正町駐車場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13</v>
      </c>
      <c r="S6" s="62" t="str">
        <f t="shared" si="1"/>
        <v>商業施設</v>
      </c>
      <c r="T6" s="62" t="str">
        <f t="shared" si="1"/>
        <v>無</v>
      </c>
      <c r="U6" s="63">
        <f t="shared" si="1"/>
        <v>2315</v>
      </c>
      <c r="V6" s="63">
        <f t="shared" si="1"/>
        <v>58</v>
      </c>
      <c r="W6" s="63">
        <f t="shared" si="1"/>
        <v>200</v>
      </c>
      <c r="X6" s="62" t="str">
        <f t="shared" si="1"/>
        <v>導入なし</v>
      </c>
      <c r="Y6" s="64">
        <f>IF(Y8="-",NA(),Y8)</f>
        <v>55.8</v>
      </c>
      <c r="Z6" s="64">
        <f t="shared" ref="Z6:AH6" si="2">IF(Z8="-",NA(),Z8)</f>
        <v>51.2</v>
      </c>
      <c r="AA6" s="64">
        <f t="shared" si="2"/>
        <v>220.4</v>
      </c>
      <c r="AB6" s="64">
        <f t="shared" si="2"/>
        <v>498.7</v>
      </c>
      <c r="AC6" s="64">
        <f t="shared" si="2"/>
        <v>377.2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60.8</v>
      </c>
      <c r="BG6" s="64">
        <f t="shared" ref="BG6:BO6" si="5">IF(BG8="-",NA(),BG8)</f>
        <v>74.099999999999994</v>
      </c>
      <c r="BH6" s="64">
        <f t="shared" si="5"/>
        <v>59.6</v>
      </c>
      <c r="BI6" s="64">
        <f t="shared" si="5"/>
        <v>77.2</v>
      </c>
      <c r="BJ6" s="64">
        <f t="shared" si="5"/>
        <v>78.2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4728</v>
      </c>
      <c r="BR6" s="65">
        <f t="shared" ref="BR6:BZ6" si="6">IF(BR8="-",NA(),BR8)</f>
        <v>4384</v>
      </c>
      <c r="BS6" s="65">
        <f t="shared" si="6"/>
        <v>2995</v>
      </c>
      <c r="BT6" s="65">
        <f t="shared" si="6"/>
        <v>7248</v>
      </c>
      <c r="BU6" s="65">
        <f t="shared" si="6"/>
        <v>7146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104</v>
      </c>
      <c r="CM6" s="63">
        <f t="shared" ref="CM6:CN6" si="7">CM8</f>
        <v>43237</v>
      </c>
      <c r="CN6" s="63">
        <f t="shared" si="7"/>
        <v>2520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104</v>
      </c>
      <c r="CZ6" s="64">
        <f>IF(CZ8="-",NA(),CZ8)</f>
        <v>140.19999999999999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122.4</v>
      </c>
      <c r="DL6" s="64">
        <f t="shared" ref="DL6:DT6" si="9">IF(DL8="-",NA(),DL8)</f>
        <v>101.7</v>
      </c>
      <c r="DM6" s="64">
        <f t="shared" si="9"/>
        <v>87.9</v>
      </c>
      <c r="DN6" s="64">
        <f t="shared" si="9"/>
        <v>139.69999999999999</v>
      </c>
      <c r="DO6" s="64">
        <f t="shared" si="9"/>
        <v>153.4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105</v>
      </c>
      <c r="B7" s="60">
        <f t="shared" ref="B7:X7" si="10">B8</f>
        <v>2019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鳥取県　境港市</v>
      </c>
      <c r="I7" s="60" t="str">
        <f t="shared" si="10"/>
        <v>大正町駐車場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2315</v>
      </c>
      <c r="V7" s="63">
        <f t="shared" si="10"/>
        <v>58</v>
      </c>
      <c r="W7" s="63">
        <f t="shared" si="10"/>
        <v>200</v>
      </c>
      <c r="X7" s="62" t="str">
        <f t="shared" si="10"/>
        <v>導入なし</v>
      </c>
      <c r="Y7" s="64">
        <f>Y8</f>
        <v>55.8</v>
      </c>
      <c r="Z7" s="64">
        <f t="shared" ref="Z7:AH7" si="11">Z8</f>
        <v>51.2</v>
      </c>
      <c r="AA7" s="64">
        <f t="shared" si="11"/>
        <v>220.4</v>
      </c>
      <c r="AB7" s="64">
        <f t="shared" si="11"/>
        <v>498.7</v>
      </c>
      <c r="AC7" s="64">
        <f t="shared" si="11"/>
        <v>377.2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60.8</v>
      </c>
      <c r="BG7" s="64">
        <f t="shared" ref="BG7:BO7" si="14">BG8</f>
        <v>74.099999999999994</v>
      </c>
      <c r="BH7" s="64">
        <f t="shared" si="14"/>
        <v>59.6</v>
      </c>
      <c r="BI7" s="64">
        <f t="shared" si="14"/>
        <v>77.2</v>
      </c>
      <c r="BJ7" s="64">
        <f t="shared" si="14"/>
        <v>78.2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4728</v>
      </c>
      <c r="BR7" s="65">
        <f t="shared" ref="BR7:BZ7" si="15">BR8</f>
        <v>4384</v>
      </c>
      <c r="BS7" s="65">
        <f t="shared" si="15"/>
        <v>2995</v>
      </c>
      <c r="BT7" s="65">
        <f t="shared" si="15"/>
        <v>7248</v>
      </c>
      <c r="BU7" s="65">
        <f t="shared" si="15"/>
        <v>7146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106</v>
      </c>
      <c r="CC7" s="64" t="s">
        <v>106</v>
      </c>
      <c r="CD7" s="64" t="s">
        <v>106</v>
      </c>
      <c r="CE7" s="64" t="s">
        <v>106</v>
      </c>
      <c r="CF7" s="64" t="s">
        <v>106</v>
      </c>
      <c r="CG7" s="64" t="s">
        <v>106</v>
      </c>
      <c r="CH7" s="64" t="s">
        <v>106</v>
      </c>
      <c r="CI7" s="64" t="s">
        <v>106</v>
      </c>
      <c r="CJ7" s="64" t="s">
        <v>106</v>
      </c>
      <c r="CK7" s="64" t="s">
        <v>104</v>
      </c>
      <c r="CL7" s="61"/>
      <c r="CM7" s="63">
        <f>CM8</f>
        <v>43237</v>
      </c>
      <c r="CN7" s="63">
        <f>CN8</f>
        <v>2520</v>
      </c>
      <c r="CO7" s="64" t="s">
        <v>106</v>
      </c>
      <c r="CP7" s="64" t="s">
        <v>106</v>
      </c>
      <c r="CQ7" s="64" t="s">
        <v>106</v>
      </c>
      <c r="CR7" s="64" t="s">
        <v>106</v>
      </c>
      <c r="CS7" s="64" t="s">
        <v>106</v>
      </c>
      <c r="CT7" s="64" t="s">
        <v>106</v>
      </c>
      <c r="CU7" s="64" t="s">
        <v>106</v>
      </c>
      <c r="CV7" s="64" t="s">
        <v>106</v>
      </c>
      <c r="CW7" s="64" t="s">
        <v>106</v>
      </c>
      <c r="CX7" s="64" t="s">
        <v>104</v>
      </c>
      <c r="CY7" s="61"/>
      <c r="CZ7" s="64">
        <f>CZ8</f>
        <v>140.19999999999999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122.4</v>
      </c>
      <c r="DL7" s="64">
        <f t="shared" ref="DL7:DT7" si="17">DL8</f>
        <v>101.7</v>
      </c>
      <c r="DM7" s="64">
        <f t="shared" si="17"/>
        <v>87.9</v>
      </c>
      <c r="DN7" s="64">
        <f t="shared" si="17"/>
        <v>139.69999999999999</v>
      </c>
      <c r="DO7" s="64">
        <f t="shared" si="17"/>
        <v>153.4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312045</v>
      </c>
      <c r="D8" s="67">
        <v>47</v>
      </c>
      <c r="E8" s="67">
        <v>14</v>
      </c>
      <c r="F8" s="67">
        <v>0</v>
      </c>
      <c r="G8" s="67">
        <v>3</v>
      </c>
      <c r="H8" s="67" t="s">
        <v>107</v>
      </c>
      <c r="I8" s="67" t="s">
        <v>108</v>
      </c>
      <c r="J8" s="67" t="s">
        <v>109</v>
      </c>
      <c r="K8" s="67" t="s">
        <v>110</v>
      </c>
      <c r="L8" s="67" t="s">
        <v>111</v>
      </c>
      <c r="M8" s="67" t="s">
        <v>112</v>
      </c>
      <c r="N8" s="67" t="s">
        <v>113</v>
      </c>
      <c r="O8" s="68" t="s">
        <v>114</v>
      </c>
      <c r="P8" s="69" t="s">
        <v>115</v>
      </c>
      <c r="Q8" s="69" t="s">
        <v>116</v>
      </c>
      <c r="R8" s="70">
        <v>13</v>
      </c>
      <c r="S8" s="69" t="s">
        <v>117</v>
      </c>
      <c r="T8" s="69" t="s">
        <v>118</v>
      </c>
      <c r="U8" s="70">
        <v>2315</v>
      </c>
      <c r="V8" s="70">
        <v>58</v>
      </c>
      <c r="W8" s="70">
        <v>200</v>
      </c>
      <c r="X8" s="69" t="s">
        <v>119</v>
      </c>
      <c r="Y8" s="71">
        <v>55.8</v>
      </c>
      <c r="Z8" s="71">
        <v>51.2</v>
      </c>
      <c r="AA8" s="71">
        <v>220.4</v>
      </c>
      <c r="AB8" s="71">
        <v>498.7</v>
      </c>
      <c r="AC8" s="71">
        <v>377.2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60.8</v>
      </c>
      <c r="BG8" s="71">
        <v>74.099999999999994</v>
      </c>
      <c r="BH8" s="71">
        <v>59.6</v>
      </c>
      <c r="BI8" s="71">
        <v>77.2</v>
      </c>
      <c r="BJ8" s="71">
        <v>78.2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4728</v>
      </c>
      <c r="BR8" s="72">
        <v>4384</v>
      </c>
      <c r="BS8" s="72">
        <v>2995</v>
      </c>
      <c r="BT8" s="73">
        <v>7248</v>
      </c>
      <c r="BU8" s="73">
        <v>7146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111</v>
      </c>
      <c r="CC8" s="71" t="s">
        <v>111</v>
      </c>
      <c r="CD8" s="71" t="s">
        <v>111</v>
      </c>
      <c r="CE8" s="71" t="s">
        <v>111</v>
      </c>
      <c r="CF8" s="71" t="s">
        <v>111</v>
      </c>
      <c r="CG8" s="71" t="s">
        <v>111</v>
      </c>
      <c r="CH8" s="71" t="s">
        <v>111</v>
      </c>
      <c r="CI8" s="71" t="s">
        <v>111</v>
      </c>
      <c r="CJ8" s="71" t="s">
        <v>111</v>
      </c>
      <c r="CK8" s="71" t="s">
        <v>111</v>
      </c>
      <c r="CL8" s="68" t="s">
        <v>111</v>
      </c>
      <c r="CM8" s="70">
        <v>43237</v>
      </c>
      <c r="CN8" s="70">
        <v>2520</v>
      </c>
      <c r="CO8" s="71" t="s">
        <v>111</v>
      </c>
      <c r="CP8" s="71" t="s">
        <v>111</v>
      </c>
      <c r="CQ8" s="71" t="s">
        <v>111</v>
      </c>
      <c r="CR8" s="71" t="s">
        <v>111</v>
      </c>
      <c r="CS8" s="71" t="s">
        <v>111</v>
      </c>
      <c r="CT8" s="71" t="s">
        <v>111</v>
      </c>
      <c r="CU8" s="71" t="s">
        <v>111</v>
      </c>
      <c r="CV8" s="71" t="s">
        <v>111</v>
      </c>
      <c r="CW8" s="71" t="s">
        <v>111</v>
      </c>
      <c r="CX8" s="71" t="s">
        <v>111</v>
      </c>
      <c r="CY8" s="68" t="s">
        <v>111</v>
      </c>
      <c r="CZ8" s="71">
        <v>140.19999999999999</v>
      </c>
      <c r="DA8" s="71">
        <v>0</v>
      </c>
      <c r="DB8" s="71">
        <v>0</v>
      </c>
      <c r="DC8" s="71">
        <v>0</v>
      </c>
      <c r="DD8" s="71">
        <v>0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122.4</v>
      </c>
      <c r="DL8" s="71">
        <v>101.7</v>
      </c>
      <c r="DM8" s="71">
        <v>87.9</v>
      </c>
      <c r="DN8" s="71">
        <v>139.69999999999999</v>
      </c>
      <c r="DO8" s="71">
        <v>153.4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120</v>
      </c>
      <c r="C10" s="78" t="s">
        <v>121</v>
      </c>
      <c r="D10" s="78" t="s">
        <v>122</v>
      </c>
      <c r="E10" s="78" t="s">
        <v>123</v>
      </c>
      <c r="F10" s="78" t="s">
        <v>124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2021-02-20T01:21:53Z</cp:lastPrinted>
  <dcterms:created xsi:type="dcterms:W3CDTF">2020-12-04T03:36:34Z</dcterms:created>
  <dcterms:modified xsi:type="dcterms:W3CDTF">2021-02-20T01:22:57Z</dcterms:modified>
  <cp:category/>
</cp:coreProperties>
</file>