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02_計画調整係\☆未処理フォルダ☆\210127〆　公営企業に係る経営比較分析表（令和元年度決算）分析等\下水道事業【経営比較分析表】2019_313025_47_1718\"/>
    </mc:Choice>
  </mc:AlternateContent>
  <workbookProtection workbookAlgorithmName="SHA-512" workbookHashValue="hp7YySeZndhSEzPflRPCGO+XXVmCRxujpeNLlXFV3ask1tYjdagT83O70L5S4+c1dy4z1EryRJHDpwLI9cL5aQ==" workbookSaltValue="RmigwxSvY2eDlB8zRWJ/M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<sst xmlns="http://schemas.openxmlformats.org/spreadsheetml/2006/main" count="236" uniqueCount="120">
  <si>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</si>
  <si>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</si>
  <si>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</si>
  <si>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</si>
  <si>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</si>
  <si>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</si>
  <si>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</si>
  <si>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</si>
  <si>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</si>
  <si>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</si>
  <si>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</si>
  <si>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</si>
  <si>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</si>
  <si>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</si>
  <si>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</si>
  <si>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</si>
  <si>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</si>
  <si>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</si>
  <si>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</si>
  <si>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</si>
  <si>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</si>
  <si>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</si>
  <si>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</si>
  <si>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</si>
  <si>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</si>
  <si>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</si>
  <si>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</si>
  <si>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</si>
  <si>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</si>
  <si>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</si>
  <si>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</si>
  <si>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</si>
  <si>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</si>
  <si>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</si>
  <si>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</si>
  <si>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</si>
  <si>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</si>
  <si>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</si>
  <si>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</si>
  <si>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</si>
  <si>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</si>
  <si>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</si>
  <si>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</si>
  <si>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</si>
  <si>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</si>
  <si>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</si>
  <si>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</si>
  <si>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</si>
  <si>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</si>
  <si>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</si>
  <si>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</si>
  <si>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</si>
  <si>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</si>
  <si>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</si>
  <si>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</si>
  <si>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</si>
  <si>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</si>
  <si>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</si>
  <si>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</si>
  <si>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</si>
  <si>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</si>
  <si>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</si>
  <si>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</si>
  <si>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</si>
  <si>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</si>
  <si>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</si>
  <si>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</si>
  <si>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</si>
  <si>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</si>
  <si>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</si>
  <si>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</si>
  <si>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</si>
  <si>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</si>
  <si>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</si>
  <si>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</si>
  <si>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</si>
  <si>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</si>
  <si>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</si>
  <si>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</si>
  <si>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</si>
  <si>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</si>
  <si>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</si>
  <si>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</si>
  <si>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</si>
  <si>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</si>
  <si>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</si>
  <si>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</si>
  <si>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</si>
  <si>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</si>
  <si>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</si>
  <si>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</si>
  <si>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</si>
  <si>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</si>
  <si>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</si>
  <si>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</si>
  <si>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</si>
  <si>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</si>
  <si>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</si>
  <si>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</si>
  <si>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</si>
  <si>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</si>
  <si>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</si>
  <si>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</si>
  <si>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</si>
  <si>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</si>
  <si>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</si>
  <si>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</si>
  <si>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</si>
  <si>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</si>
  <si>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</si>
  <si>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</si>
  <si>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</si>
  <si>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</si>
  <si>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</si>
  <si>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</si>
  <si>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</si>
  <si>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</si>
  <si>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大谷処理区が平成7年に、浦富処理区が平成16年にそれぞれ供用開始しました。
　両処理区とも管渠の老朽化による問題は発生していません。
　ポンプ等の機械設備が更新時期を迎えており、長寿命化計画に沿って計画的に更新しています。
　長寿命化計画に替わるストックマネジメント計画の策定を令和元年度、2年度に策定予定です。
　電波法の改正に伴い現在使用しているマンホールポンプ場の無線通報システムが使用できなくなるため、LTE回線に順次更新しています。
　令和3年度よりストックマネジメントに基づき、各処理場、マンホールポンプ等の設備更新を予定しています。</t>
    <rPh sb="224" eb="226">
      <t>レイワ</t>
    </rPh>
    <rPh sb="227" eb="229">
      <t>ネンド</t>
    </rPh>
    <rPh sb="242" eb="243">
      <t>モト</t>
    </rPh>
    <rPh sb="246" eb="247">
      <t>カク</t>
    </rPh>
    <rPh sb="247" eb="250">
      <t>ショリジョウ</t>
    </rPh>
    <rPh sb="259" eb="260">
      <t>トウ</t>
    </rPh>
    <rPh sb="261" eb="263">
      <t>セツビ</t>
    </rPh>
    <rPh sb="263" eb="265">
      <t>コウシン</t>
    </rPh>
    <rPh sb="266" eb="268">
      <t>ヨテイ</t>
    </rPh>
    <phoneticPr fontId="4"/>
  </si>
  <si>
    <t>　本町の下水道使用料は高い水準にありますが、汚水処理や投資にかかる費用を適切に反映した料金体系となっています。引き続き、基準外繰入金に頼らない独立採算を徹底し、事業運営を行う必要があります。
　歳出面では、収支に影響しやすい施設更新を抑制し、資産のライフサイクルコストを縮減するため、ストックマネジメントに基づいた維持管理・投資の最適化に向けた計画を令和2年度に策定し、令和3年度以降施設更新を実施していきます。</t>
    <rPh sb="112" eb="114">
      <t>シセツ</t>
    </rPh>
    <rPh sb="114" eb="116">
      <t>コウシン</t>
    </rPh>
    <rPh sb="175" eb="177">
      <t>レイワ</t>
    </rPh>
    <rPh sb="185" eb="187">
      <t>レイワ</t>
    </rPh>
    <rPh sb="188" eb="190">
      <t>ネンド</t>
    </rPh>
    <rPh sb="190" eb="192">
      <t>イコウ</t>
    </rPh>
    <rPh sb="192" eb="194">
      <t>シセツ</t>
    </rPh>
    <rPh sb="194" eb="196">
      <t>コウシン</t>
    </rPh>
    <rPh sb="197" eb="199">
      <t>ジッシ</t>
    </rPh>
    <phoneticPr fontId="4"/>
  </si>
  <si>
    <t xml:space="preserve"> 本町の下水道使用料は、全国的にみて高い水準にあります。
　①収益的収支比率：総収益は増加しているが費用総合計の増加が約2倍となっているため前年に比べ約3ポイント減少しました。総収益の主な変動は、有収水量の減少による使用料の減少、ストックマネジメントの策定に係る国庫補助金の増加。費用総合計の主な変動はストックマネジメントの策定委託料です。
　④企業債残高対事業比率：平成30年度の正しい数字が「617.17%」で、元金を償還した分残高は減っています。しかし、令和3年度以降ストックマネジメントに基づく設備更新を企業債を財源に更新を予定しているため残高の減少については鈍化していく見込みです。
　⑤経費回収率については：使用料の減少と汚水処理費の増加により12ポイント近く減少となりました。
　基準外繰り入れによらず100%近いため概ね収支均衡と言えます。
　⑥汚水処理原価：汚水処理費の増加、有収水量の減少により約35ポイント増加しました。
　⑦施設利用料：水位は例年ほぼ横ばいとなっていますが、処理場の余剰があるため効率的な施設利用が課題となっています。
　⑧水洗化率：毎年増加しているため全国平均に近づくよう事業を継続していきます。</t>
    <rPh sb="31" eb="34">
      <t>シュウエキテキ</t>
    </rPh>
    <rPh sb="34" eb="36">
      <t>シュウシ</t>
    </rPh>
    <rPh sb="36" eb="38">
      <t>ヒリツ</t>
    </rPh>
    <rPh sb="39" eb="42">
      <t>ソウシュウエキ</t>
    </rPh>
    <rPh sb="43" eb="45">
      <t>ゾウカ</t>
    </rPh>
    <rPh sb="50" eb="52">
      <t>ヒヨウ</t>
    </rPh>
    <rPh sb="52" eb="53">
      <t>ソウ</t>
    </rPh>
    <rPh sb="53" eb="55">
      <t>ゴウケイ</t>
    </rPh>
    <rPh sb="56" eb="58">
      <t>ゾウカ</t>
    </rPh>
    <rPh sb="59" eb="60">
      <t>ヤク</t>
    </rPh>
    <rPh sb="61" eb="62">
      <t>バイ</t>
    </rPh>
    <rPh sb="70" eb="72">
      <t>ゼンネン</t>
    </rPh>
    <rPh sb="73" eb="74">
      <t>クラ</t>
    </rPh>
    <rPh sb="75" eb="76">
      <t>ヤク</t>
    </rPh>
    <rPh sb="81" eb="83">
      <t>ゲンショウ</t>
    </rPh>
    <rPh sb="88" eb="91">
      <t>ソウシュウエキ</t>
    </rPh>
    <rPh sb="92" eb="93">
      <t>オモ</t>
    </rPh>
    <rPh sb="94" eb="96">
      <t>ヘンドウ</t>
    </rPh>
    <rPh sb="98" eb="100">
      <t>ユウシュウ</t>
    </rPh>
    <rPh sb="100" eb="102">
      <t>スイリョウ</t>
    </rPh>
    <rPh sb="103" eb="105">
      <t>ゲンショウ</t>
    </rPh>
    <rPh sb="108" eb="111">
      <t>シヨウリョウ</t>
    </rPh>
    <rPh sb="112" eb="114">
      <t>ゲンショウ</t>
    </rPh>
    <rPh sb="126" eb="128">
      <t>サクテイ</t>
    </rPh>
    <rPh sb="129" eb="130">
      <t>カカ</t>
    </rPh>
    <rPh sb="131" eb="133">
      <t>コッコ</t>
    </rPh>
    <rPh sb="133" eb="136">
      <t>ホジョキン</t>
    </rPh>
    <rPh sb="137" eb="138">
      <t>ゾウ</t>
    </rPh>
    <rPh sb="138" eb="139">
      <t>カ</t>
    </rPh>
    <rPh sb="140" eb="142">
      <t>ヒヨウ</t>
    </rPh>
    <rPh sb="142" eb="143">
      <t>ソウ</t>
    </rPh>
    <rPh sb="143" eb="145">
      <t>ゴウケイ</t>
    </rPh>
    <rPh sb="146" eb="147">
      <t>オモ</t>
    </rPh>
    <rPh sb="148" eb="150">
      <t>ヘンドウ</t>
    </rPh>
    <rPh sb="162" eb="164">
      <t>サクテイ</t>
    </rPh>
    <rPh sb="164" eb="167">
      <t>イタクリョウ</t>
    </rPh>
    <rPh sb="173" eb="175">
      <t>キギョウ</t>
    </rPh>
    <rPh sb="175" eb="176">
      <t>サイ</t>
    </rPh>
    <rPh sb="176" eb="178">
      <t>ザンダカ</t>
    </rPh>
    <rPh sb="178" eb="179">
      <t>タイ</t>
    </rPh>
    <rPh sb="179" eb="181">
      <t>ジギョウ</t>
    </rPh>
    <rPh sb="181" eb="183">
      <t>ヒリツ</t>
    </rPh>
    <rPh sb="184" eb="186">
      <t>ヘイセイ</t>
    </rPh>
    <rPh sb="188" eb="190">
      <t>ネンド</t>
    </rPh>
    <rPh sb="191" eb="192">
      <t>タダ</t>
    </rPh>
    <rPh sb="194" eb="196">
      <t>スウジ</t>
    </rPh>
    <rPh sb="208" eb="210">
      <t>ガンキン</t>
    </rPh>
    <rPh sb="211" eb="213">
      <t>ショウカン</t>
    </rPh>
    <rPh sb="215" eb="216">
      <t>ブン</t>
    </rPh>
    <rPh sb="216" eb="218">
      <t>ザンダカ</t>
    </rPh>
    <rPh sb="219" eb="220">
      <t>ヘ</t>
    </rPh>
    <rPh sb="230" eb="232">
      <t>レイワ</t>
    </rPh>
    <rPh sb="233" eb="235">
      <t>ネンド</t>
    </rPh>
    <rPh sb="235" eb="237">
      <t>イコウ</t>
    </rPh>
    <rPh sb="248" eb="249">
      <t>モト</t>
    </rPh>
    <rPh sb="251" eb="253">
      <t>セツビ</t>
    </rPh>
    <rPh sb="253" eb="255">
      <t>コウシン</t>
    </rPh>
    <rPh sb="256" eb="258">
      <t>キギョウ</t>
    </rPh>
    <rPh sb="258" eb="259">
      <t>サイ</t>
    </rPh>
    <rPh sb="260" eb="262">
      <t>ザイゲン</t>
    </rPh>
    <rPh sb="263" eb="265">
      <t>コウシン</t>
    </rPh>
    <rPh sb="266" eb="268">
      <t>ヨテイ</t>
    </rPh>
    <rPh sb="274" eb="276">
      <t>ザンダカ</t>
    </rPh>
    <rPh sb="277" eb="279">
      <t>ゲンショウ</t>
    </rPh>
    <rPh sb="284" eb="286">
      <t>ドンカ</t>
    </rPh>
    <rPh sb="290" eb="292">
      <t>ミコ</t>
    </rPh>
    <rPh sb="299" eb="301">
      <t>ケイヒ</t>
    </rPh>
    <rPh sb="301" eb="303">
      <t>カイシュウ</t>
    </rPh>
    <rPh sb="303" eb="304">
      <t>リツ</t>
    </rPh>
    <rPh sb="310" eb="312">
      <t>シヨウ</t>
    </rPh>
    <rPh sb="347" eb="349">
      <t>キジュン</t>
    </rPh>
    <rPh sb="349" eb="350">
      <t>ガイ</t>
    </rPh>
    <rPh sb="350" eb="351">
      <t>ク</t>
    </rPh>
    <rPh sb="352" eb="353">
      <t>イ</t>
    </rPh>
    <rPh sb="362" eb="363">
      <t>チカ</t>
    </rPh>
    <rPh sb="366" eb="367">
      <t>オオム</t>
    </rPh>
    <rPh sb="368" eb="370">
      <t>シュウシ</t>
    </rPh>
    <rPh sb="370" eb="372">
      <t>キンコウ</t>
    </rPh>
    <rPh sb="373" eb="374">
      <t>イ</t>
    </rPh>
    <rPh sb="388" eb="390">
      <t>オスイ</t>
    </rPh>
    <rPh sb="390" eb="392">
      <t>ショリ</t>
    </rPh>
    <rPh sb="392" eb="393">
      <t>ヒ</t>
    </rPh>
    <rPh sb="394" eb="396">
      <t>ゾウカ</t>
    </rPh>
    <rPh sb="397" eb="399">
      <t>ユウシュウ</t>
    </rPh>
    <rPh sb="399" eb="401">
      <t>スイリョウ</t>
    </rPh>
    <rPh sb="402" eb="404">
      <t>ゲンショウ</t>
    </rPh>
    <rPh sb="407" eb="408">
      <t>ヤク</t>
    </rPh>
    <rPh sb="414" eb="416">
      <t>ゾウカ</t>
    </rPh>
    <rPh sb="424" eb="426">
      <t>シセツ</t>
    </rPh>
    <rPh sb="426" eb="429">
      <t>リヨウリョウ</t>
    </rPh>
    <rPh sb="430" eb="432">
      <t>スイイ</t>
    </rPh>
    <rPh sb="433" eb="435">
      <t>レイネン</t>
    </rPh>
    <rPh sb="437" eb="438">
      <t>ヨコ</t>
    </rPh>
    <rPh sb="449" eb="452">
      <t>ショリジョウ</t>
    </rPh>
    <rPh sb="453" eb="455">
      <t>ヨジョウ</t>
    </rPh>
    <rPh sb="460" eb="463">
      <t>コウリツテキ</t>
    </rPh>
    <rPh sb="464" eb="466">
      <t>シセツ</t>
    </rPh>
    <rPh sb="466" eb="468">
      <t>リヨウ</t>
    </rPh>
    <rPh sb="469" eb="471">
      <t>カダイ</t>
    </rPh>
    <rPh sb="482" eb="485">
      <t>スイセンカ</t>
    </rPh>
    <rPh sb="485" eb="486">
      <t>リツ</t>
    </rPh>
    <rPh sb="487" eb="489">
      <t>マイネン</t>
    </rPh>
    <rPh sb="489" eb="491">
      <t>ゾウカ</t>
    </rPh>
    <rPh sb="497" eb="499">
      <t>ゼンコク</t>
    </rPh>
    <rPh sb="499" eb="501">
      <t>ヘイキン</t>
    </rPh>
    <rPh sb="502" eb="503">
      <t>チカ</t>
    </rPh>
    <rPh sb="507" eb="509">
      <t>ジギョウ</t>
    </rPh>
    <rPh sb="510" eb="512">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</si>
</sst>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0.3</c:v>
                </c:pt>
                <c:pt idx="1">
                  <c:v>0</c:v>
                </c:pt>
                <c:pt idx="2">
                  <c:v>0</c:v>
                </c:pt>
                <c:pt idx="3" formatCode="#,##0.00;&quot;△&quot;#,##0.00;&quot;-&quot;">
                  <c:v>0.04</c:v>
                </c:pt>
                <c:pt idx="4">
                  <c:v>0</c:v>
                </c:pt>
              </c:numCache>
            </c:numRef>
          </c:val>
          <c:extLst>
            <c:ext xmlns:c16="http://schemas.microsoft.com/office/drawing/2014/chart" uri="{C3380CC4-5D6E-409C-BE32-E72D297353CC}">
              <c16:uniqueId val="{00000000-2FFF-4F38-ABD2-CC2F9FFE4BC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2FFF-4F38-ABD2-CC2F9FFE4BC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39.25</c:v>
                </c:pt>
                <c:pt idx="1">
                  <c:v>39.49</c:v>
                </c:pt>
                <c:pt idx="2">
                  <c:v>39.909999999999997</c:v>
                </c:pt>
                <c:pt idx="3">
                  <c:v>38.83</c:v>
                </c:pt>
                <c:pt idx="4">
                  <c:v>37.82</c:v>
                </c:pt>
              </c:numCache>
            </c:numRef>
          </c:val>
          <c:extLst>
            <c:ext xmlns:c16="http://schemas.microsoft.com/office/drawing/2014/chart" uri="{C3380CC4-5D6E-409C-BE32-E72D297353CC}">
              <c16:uniqueId val="{00000000-D9B2-4395-B86E-2CF87AA5B3D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D9B2-4395-B86E-2CF87AA5B3D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87.55</c:v>
                </c:pt>
                <c:pt idx="1">
                  <c:v>88.22</c:v>
                </c:pt>
                <c:pt idx="2">
                  <c:v>88.78</c:v>
                </c:pt>
                <c:pt idx="3">
                  <c:v>89.78</c:v>
                </c:pt>
                <c:pt idx="4">
                  <c:v>90.47</c:v>
                </c:pt>
              </c:numCache>
            </c:numRef>
          </c:val>
          <c:extLst>
            <c:ext xmlns:c16="http://schemas.microsoft.com/office/drawing/2014/chart" uri="{C3380CC4-5D6E-409C-BE32-E72D297353CC}">
              <c16:uniqueId val="{00000000-D524-472B-BF68-D7CEA83C7DC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D524-472B-BF68-D7CEA83C7DC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98.53</c:v>
                </c:pt>
                <c:pt idx="1">
                  <c:v>100.15</c:v>
                </c:pt>
                <c:pt idx="2">
                  <c:v>98.54</c:v>
                </c:pt>
                <c:pt idx="3">
                  <c:v>101.64</c:v>
                </c:pt>
                <c:pt idx="4">
                  <c:v>98.69</c:v>
                </c:pt>
              </c:numCache>
            </c:numRef>
          </c:val>
          <c:extLst>
            <c:ext xmlns:c16="http://schemas.microsoft.com/office/drawing/2014/chart" uri="{C3380CC4-5D6E-409C-BE32-E72D297353CC}">
              <c16:uniqueId val="{00000000-5A49-4382-997C-FCC539AC0D1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49-4382-997C-FCC539AC0D1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90-4095-91B7-A301108E893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90-4095-91B7-A301108E893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F1-4E16-AC55-833A317A601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F1-4E16-AC55-833A317A601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FD-403A-B85E-4809DD20BFC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FD-403A-B85E-4809DD20BFC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B2-4F33-8DEB-16FB1002FC9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B2-4F33-8DEB-16FB1002FC9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743.44</c:v>
                </c:pt>
                <c:pt idx="1">
                  <c:v>688.62</c:v>
                </c:pt>
                <c:pt idx="2">
                  <c:v>635.44000000000005</c:v>
                </c:pt>
                <c:pt idx="3">
                  <c:v>1897.08</c:v>
                </c:pt>
                <c:pt idx="4">
                  <c:v>586.07000000000005</c:v>
                </c:pt>
              </c:numCache>
            </c:numRef>
          </c:val>
          <c:extLst>
            <c:ext xmlns:c16="http://schemas.microsoft.com/office/drawing/2014/chart" uri="{C3380CC4-5D6E-409C-BE32-E72D297353CC}">
              <c16:uniqueId val="{00000000-A4DF-40C5-9664-2674A4D7443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A4DF-40C5-9664-2674A4D7443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84.92</c:v>
                </c:pt>
                <c:pt idx="1">
                  <c:v>86</c:v>
                </c:pt>
                <c:pt idx="2">
                  <c:v>86.56</c:v>
                </c:pt>
                <c:pt idx="3">
                  <c:v>97.2</c:v>
                </c:pt>
                <c:pt idx="4">
                  <c:v>85.68</c:v>
                </c:pt>
              </c:numCache>
            </c:numRef>
          </c:val>
          <c:extLst>
            <c:ext xmlns:c16="http://schemas.microsoft.com/office/drawing/2014/chart" uri="{C3380CC4-5D6E-409C-BE32-E72D297353CC}">
              <c16:uniqueId val="{00000000-6446-4632-818F-250882868BF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6446-4632-818F-250882868BF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258.82</c:v>
                </c:pt>
                <c:pt idx="1">
                  <c:v>254.43</c:v>
                </c:pt>
                <c:pt idx="2">
                  <c:v>252.12</c:v>
                </c:pt>
                <c:pt idx="3">
                  <c:v>226.95</c:v>
                </c:pt>
                <c:pt idx="4">
                  <c:v>261.42</c:v>
                </c:pt>
              </c:numCache>
            </c:numRef>
          </c:val>
          <c:extLst>
            <c:ext xmlns:c16="http://schemas.microsoft.com/office/drawing/2014/chart" uri="{C3380CC4-5D6E-409C-BE32-E72D297353CC}">
              <c16:uniqueId val="{00000000-A706-4644-B067-F1E3D588820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A706-4644-B067-F1E3D588820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13" zoomScale="90" zoomScaleNormal="90" workbookViewId="0">
      <selection activeCell="BG35" sqref="BG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岩美町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11460</v>
      </c>
      <c r="AM8" s="51"/>
      <c r="AN8" s="51"/>
      <c r="AO8" s="51"/>
      <c r="AP8" s="51"/>
      <c r="AQ8" s="51"/>
      <c r="AR8" s="51"/>
      <c r="AS8" s="51"/>
      <c r="AT8" s="46">
        <f>データ!T6</f>
        <v>122.32</v>
      </c>
      <c r="AU8" s="46"/>
      <c r="AV8" s="46"/>
      <c r="AW8" s="46"/>
      <c r="AX8" s="46"/>
      <c r="AY8" s="46"/>
      <c r="AZ8" s="46"/>
      <c r="BA8" s="46"/>
      <c r="BB8" s="46">
        <f>データ!U6</f>
        <v>93.69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65.03</v>
      </c>
      <c r="Q10" s="46"/>
      <c r="R10" s="46"/>
      <c r="S10" s="46"/>
      <c r="T10" s="46"/>
      <c r="U10" s="46"/>
      <c r="V10" s="46"/>
      <c r="W10" s="46">
        <f>データ!Q6</f>
        <v>85.86</v>
      </c>
      <c r="X10" s="46"/>
      <c r="Y10" s="46"/>
      <c r="Z10" s="46"/>
      <c r="AA10" s="46"/>
      <c r="AB10" s="46"/>
      <c r="AC10" s="46"/>
      <c r="AD10" s="51">
        <f>データ!R6</f>
        <v>4708</v>
      </c>
      <c r="AE10" s="51"/>
      <c r="AF10" s="51"/>
      <c r="AG10" s="51"/>
      <c r="AH10" s="51"/>
      <c r="AI10" s="51"/>
      <c r="AJ10" s="51"/>
      <c r="AK10" s="2"/>
      <c r="AL10" s="51">
        <f>データ!V6</f>
        <v>7419</v>
      </c>
      <c r="AM10" s="51"/>
      <c r="AN10" s="51"/>
      <c r="AO10" s="51"/>
      <c r="AP10" s="51"/>
      <c r="AQ10" s="51"/>
      <c r="AR10" s="51"/>
      <c r="AS10" s="51"/>
      <c r="AT10" s="46">
        <f>データ!W6</f>
        <v>3.3</v>
      </c>
      <c r="AU10" s="46"/>
      <c r="AV10" s="46"/>
      <c r="AW10" s="46"/>
      <c r="AX10" s="46"/>
      <c r="AY10" s="46"/>
      <c r="AZ10" s="46"/>
      <c r="BA10" s="46"/>
      <c r="BB10" s="46">
        <f>データ!X6</f>
        <v>2248.1799999999998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2mxh/CV/etClIAyWv2F7/tp+ZuDZCa+OhQzoj7HxtQk3GJPAo9Eci04ncI9zShL1h2knXC9WkhdL6Kk8yn4wxQ==" saltValue="P8thcrjBHjW7+CgMsRZBy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313025</v>
      </c>
      <c r="D6" s="33">
        <f t="shared" si="3"/>
        <v>47</v>
      </c>
      <c r="E6" s="33">
        <f t="shared" si="3"/>
        <v>17</v>
      </c>
      <c r="F6" s="33">
        <f t="shared" si="3"/>
        <v>1</v>
      </c>
      <c r="G6" s="33">
        <f t="shared" si="3"/>
        <v>0</v>
      </c>
      <c r="H6" s="33" t="str">
        <f t="shared" si="3"/>
        <v>鳥取県　岩美町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65.03</v>
      </c>
      <c r="Q6" s="34">
        <f t="shared" si="3"/>
        <v>85.86</v>
      </c>
      <c r="R6" s="34">
        <f t="shared" si="3"/>
        <v>4708</v>
      </c>
      <c r="S6" s="34">
        <f t="shared" si="3"/>
        <v>11460</v>
      </c>
      <c r="T6" s="34">
        <f t="shared" si="3"/>
        <v>122.32</v>
      </c>
      <c r="U6" s="34">
        <f t="shared" si="3"/>
        <v>93.69</v>
      </c>
      <c r="V6" s="34">
        <f t="shared" si="3"/>
        <v>7419</v>
      </c>
      <c r="W6" s="34">
        <f t="shared" si="3"/>
        <v>3.3</v>
      </c>
      <c r="X6" s="34">
        <f t="shared" si="3"/>
        <v>2248.1799999999998</v>
      </c>
      <c r="Y6" s="35">
        <f>IF(Y7="",NA(),Y7)</f>
        <v>98.53</v>
      </c>
      <c r="Z6" s="35">
        <f t="shared" ref="Z6:AH6" si="4">IF(Z7="",NA(),Z7)</f>
        <v>100.15</v>
      </c>
      <c r="AA6" s="35">
        <f t="shared" si="4"/>
        <v>98.54</v>
      </c>
      <c r="AB6" s="35">
        <f t="shared" si="4"/>
        <v>101.64</v>
      </c>
      <c r="AC6" s="35">
        <f t="shared" si="4"/>
        <v>98.69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743.44</v>
      </c>
      <c r="BG6" s="35">
        <f t="shared" ref="BG6:BO6" si="7">IF(BG7="",NA(),BG7)</f>
        <v>688.62</v>
      </c>
      <c r="BH6" s="35">
        <f t="shared" si="7"/>
        <v>635.44000000000005</v>
      </c>
      <c r="BI6" s="35">
        <f t="shared" si="7"/>
        <v>1897.08</v>
      </c>
      <c r="BJ6" s="35">
        <f t="shared" si="7"/>
        <v>586.07000000000005</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84.92</v>
      </c>
      <c r="BR6" s="35">
        <f t="shared" ref="BR6:BZ6" si="8">IF(BR7="",NA(),BR7)</f>
        <v>86</v>
      </c>
      <c r="BS6" s="35">
        <f t="shared" si="8"/>
        <v>86.56</v>
      </c>
      <c r="BT6" s="35">
        <f t="shared" si="8"/>
        <v>97.2</v>
      </c>
      <c r="BU6" s="35">
        <f t="shared" si="8"/>
        <v>85.68</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258.82</v>
      </c>
      <c r="CC6" s="35">
        <f t="shared" ref="CC6:CK6" si="9">IF(CC7="",NA(),CC7)</f>
        <v>254.43</v>
      </c>
      <c r="CD6" s="35">
        <f t="shared" si="9"/>
        <v>252.12</v>
      </c>
      <c r="CE6" s="35">
        <f t="shared" si="9"/>
        <v>226.95</v>
      </c>
      <c r="CF6" s="35">
        <f t="shared" si="9"/>
        <v>261.42</v>
      </c>
      <c r="CG6" s="35">
        <f t="shared" si="9"/>
        <v>250.84</v>
      </c>
      <c r="CH6" s="35">
        <f t="shared" si="9"/>
        <v>235.61</v>
      </c>
      <c r="CI6" s="35">
        <f t="shared" si="9"/>
        <v>216.21</v>
      </c>
      <c r="CJ6" s="35">
        <f t="shared" si="9"/>
        <v>220.31</v>
      </c>
      <c r="CK6" s="35">
        <f t="shared" si="9"/>
        <v>230.95</v>
      </c>
      <c r="CL6" s="34" t="str">
        <f>IF(CL7="","",IF(CL7="-","【-】","【"&amp;SUBSTITUTE(TEXT(CL7,"#,##0.00"),"-","△")&amp;"】"))</f>
        <v>【136.15】</v>
      </c>
      <c r="CM6" s="35">
        <f>IF(CM7="",NA(),CM7)</f>
        <v>39.25</v>
      </c>
      <c r="CN6" s="35">
        <f t="shared" ref="CN6:CV6" si="10">IF(CN7="",NA(),CN7)</f>
        <v>39.49</v>
      </c>
      <c r="CO6" s="35">
        <f t="shared" si="10"/>
        <v>39.909999999999997</v>
      </c>
      <c r="CP6" s="35">
        <f t="shared" si="10"/>
        <v>38.83</v>
      </c>
      <c r="CQ6" s="35">
        <f t="shared" si="10"/>
        <v>37.82</v>
      </c>
      <c r="CR6" s="35">
        <f t="shared" si="10"/>
        <v>49.39</v>
      </c>
      <c r="CS6" s="35">
        <f t="shared" si="10"/>
        <v>49.25</v>
      </c>
      <c r="CT6" s="35">
        <f t="shared" si="10"/>
        <v>50.24</v>
      </c>
      <c r="CU6" s="35">
        <f t="shared" si="10"/>
        <v>49.68</v>
      </c>
      <c r="CV6" s="35">
        <f t="shared" si="10"/>
        <v>49.27</v>
      </c>
      <c r="CW6" s="34" t="str">
        <f>IF(CW7="","",IF(CW7="-","【-】","【"&amp;SUBSTITUTE(TEXT(CW7,"#,##0.00"),"-","△")&amp;"】"))</f>
        <v>【59.64】</v>
      </c>
      <c r="CX6" s="35">
        <f>IF(CX7="",NA(),CX7)</f>
        <v>87.55</v>
      </c>
      <c r="CY6" s="35">
        <f t="shared" ref="CY6:DG6" si="11">IF(CY7="",NA(),CY7)</f>
        <v>88.22</v>
      </c>
      <c r="CZ6" s="35">
        <f t="shared" si="11"/>
        <v>88.78</v>
      </c>
      <c r="DA6" s="35">
        <f t="shared" si="11"/>
        <v>89.78</v>
      </c>
      <c r="DB6" s="35">
        <f t="shared" si="11"/>
        <v>90.47</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0.3</v>
      </c>
      <c r="EF6" s="34">
        <f t="shared" ref="EF6:EN6" si="14">IF(EF7="",NA(),EF7)</f>
        <v>0</v>
      </c>
      <c r="EG6" s="34">
        <f t="shared" si="14"/>
        <v>0</v>
      </c>
      <c r="EH6" s="35">
        <f t="shared" si="14"/>
        <v>0.04</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313025</v>
      </c>
      <c r="D7" s="37">
        <v>47</v>
      </c>
      <c r="E7" s="37">
        <v>17</v>
      </c>
      <c r="F7" s="37">
        <v>1</v>
      </c>
      <c r="G7" s="37">
        <v>0</v>
      </c>
      <c r="H7" s="37" t="s">
        <v>98</v>
      </c>
      <c r="I7" s="37" t="s">
        <v>99</v>
      </c>
      <c r="J7" s="37" t="s">
        <v>100</v>
      </c>
      <c r="K7" s="37" t="s">
        <v>101</v>
      </c>
      <c r="L7" s="37" t="s">
        <v>102</v>
      </c>
      <c r="M7" s="37" t="s">
        <v>103</v>
      </c>
      <c r="N7" s="38" t="s">
        <v>104</v>
      </c>
      <c r="O7" s="38" t="s">
        <v>105</v>
      </c>
      <c r="P7" s="38">
        <v>65.03</v>
      </c>
      <c r="Q7" s="38">
        <v>85.86</v>
      </c>
      <c r="R7" s="38">
        <v>4708</v>
      </c>
      <c r="S7" s="38">
        <v>11460</v>
      </c>
      <c r="T7" s="38">
        <v>122.32</v>
      </c>
      <c r="U7" s="38">
        <v>93.69</v>
      </c>
      <c r="V7" s="38">
        <v>7419</v>
      </c>
      <c r="W7" s="38">
        <v>3.3</v>
      </c>
      <c r="X7" s="38">
        <v>2248.1799999999998</v>
      </c>
      <c r="Y7" s="38">
        <v>98.53</v>
      </c>
      <c r="Z7" s="38">
        <v>100.15</v>
      </c>
      <c r="AA7" s="38">
        <v>98.54</v>
      </c>
      <c r="AB7" s="38">
        <v>101.64</v>
      </c>
      <c r="AC7" s="38">
        <v>98.69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743.44</v>
      </c>
      <c r="BG7" s="38">
        <v>688.62</v>
      </c>
      <c r="BH7" s="38">
        <v>635.44000000000005</v>
      </c>
      <c r="BI7" s="38">
        <v>1897.08</v>
      </c>
      <c r="BJ7" s="38">
        <v>586.07000000000005</v>
      </c>
      <c r="BK7" s="38">
        <v>1162.3599999999999</v>
      </c>
      <c r="BL7" s="38">
        <v>1047.6500000000001</v>
      </c>
      <c r="BM7" s="38">
        <v>1124.26</v>
      </c>
      <c r="BN7" s="38">
        <v>1048.23</v>
      </c>
      <c r="BO7" s="38">
        <v>1130.42</v>
      </c>
      <c r="BP7" s="38">
        <v>682.51</v>
      </c>
      <c r="BQ7" s="38">
        <v>84.92</v>
      </c>
      <c r="BR7" s="38">
        <v>86</v>
      </c>
      <c r="BS7" s="38">
        <v>86.56</v>
      </c>
      <c r="BT7" s="38">
        <v>97.2</v>
      </c>
      <c r="BU7" s="38">
        <v>85.68</v>
      </c>
      <c r="BV7" s="38">
        <v>68.209999999999994</v>
      </c>
      <c r="BW7" s="38">
        <v>74.040000000000006</v>
      </c>
      <c r="BX7" s="38">
        <v>80.58</v>
      </c>
      <c r="BY7" s="38">
        <v>78.92</v>
      </c>
      <c r="BZ7" s="38">
        <v>74.17</v>
      </c>
      <c r="CA7" s="38">
        <v>100.34</v>
      </c>
      <c r="CB7" s="38">
        <v>258.82</v>
      </c>
      <c r="CC7" s="38">
        <v>254.43</v>
      </c>
      <c r="CD7" s="38">
        <v>252.12</v>
      </c>
      <c r="CE7" s="38">
        <v>226.95</v>
      </c>
      <c r="CF7" s="38">
        <v>261.42</v>
      </c>
      <c r="CG7" s="38">
        <v>250.84</v>
      </c>
      <c r="CH7" s="38">
        <v>235.61</v>
      </c>
      <c r="CI7" s="38">
        <v>216.21</v>
      </c>
      <c r="CJ7" s="38">
        <v>220.31</v>
      </c>
      <c r="CK7" s="38">
        <v>230.95</v>
      </c>
      <c r="CL7" s="38">
        <v>136.15</v>
      </c>
      <c r="CM7" s="38">
        <v>39.25</v>
      </c>
      <c r="CN7" s="38">
        <v>39.49</v>
      </c>
      <c r="CO7" s="38">
        <v>39.909999999999997</v>
      </c>
      <c r="CP7" s="38">
        <v>38.83</v>
      </c>
      <c r="CQ7" s="38">
        <v>37.82</v>
      </c>
      <c r="CR7" s="38">
        <v>49.39</v>
      </c>
      <c r="CS7" s="38">
        <v>49.25</v>
      </c>
      <c r="CT7" s="38">
        <v>50.24</v>
      </c>
      <c r="CU7" s="38">
        <v>49.68</v>
      </c>
      <c r="CV7" s="38">
        <v>49.27</v>
      </c>
      <c r="CW7" s="38">
        <v>59.64</v>
      </c>
      <c r="CX7" s="38">
        <v>87.55</v>
      </c>
      <c r="CY7" s="38">
        <v>88.22</v>
      </c>
      <c r="CZ7" s="38">
        <v>88.78</v>
      </c>
      <c r="DA7" s="38">
        <v>89.78</v>
      </c>
      <c r="DB7" s="38">
        <v>90.47</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0.3</v>
      </c>
      <c r="EF7" s="38">
        <v>0</v>
      </c>
      <c r="EG7" s="38">
        <v>0</v>
      </c>
      <c r="EH7" s="38">
        <v>0.04</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U0135</cp:lastModifiedBy>
  <cp:lastPrinted>2021-01-28T00:31:16Z</cp:lastPrinted>
  <dcterms:created xsi:type="dcterms:W3CDTF">2020-12-04T02:48:22Z</dcterms:created>
  <dcterms:modified xsi:type="dcterms:W3CDTF">2021-01-28T04:52:04Z</dcterms:modified>
  <cp:category/>
</cp:coreProperties>
</file>