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バックアップ\財政全般\11 公営企業\R2\20210112【期限0129】公営企業に係る経営比較分析表（令和元年度決算）の分析等について\★提出\"/>
    </mc:Choice>
  </mc:AlternateContent>
  <xr:revisionPtr revIDLastSave="0" documentId="13_ncr:1_{B29674B9-D60B-466B-A66F-09F63191ABDD}" xr6:coauthVersionLast="36" xr6:coauthVersionMax="36" xr10:uidLastSave="{00000000-0000-0000-0000-000000000000}"/>
  <workbookProtection workbookAlgorithmName="SHA-512" workbookHashValue="H2tys9dUbwUNgQ3DiLejR6QBSIAeoJZtYZNiUJzJ5NUuKV6RMFzWie75wj+AUzDlYb/RDfM90JsRJv5xmz5fTw==" workbookSaltValue="F16tTTuzYlb7nEEXuyiUr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<sst xmlns="http://schemas.openxmlformats.org/spreadsheetml/2006/main" count="236" uniqueCount="119">
  <si>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</si>
  <si>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</si>
  <si>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</si>
  <si>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</si>
  <si>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</si>
  <si>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</si>
  <si>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</si>
  <si>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</si>
  <si>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</si>
  <si>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</si>
  <si>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</si>
  <si>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</si>
  <si>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</si>
  <si>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</si>
  <si>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</si>
  <si>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</si>
  <si>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</si>
  <si>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</si>
  <si>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</si>
  <si>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</si>
  <si>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</si>
  <si>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</si>
  <si>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</si>
  <si>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</si>
  <si>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</si>
  <si>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</si>
  <si>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</si>
  <si>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</si>
  <si>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</si>
  <si>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</si>
  <si>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</si>
  <si>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</si>
  <si>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</si>
  <si>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</si>
  <si>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</si>
  <si>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</si>
  <si>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</si>
  <si>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</si>
  <si>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</si>
  <si>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</si>
  <si>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</si>
  <si>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</si>
  <si>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</si>
  <si>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</si>
  <si>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</si>
  <si>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</si>
  <si>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</si>
  <si>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</si>
  <si>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</si>
  <si>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</si>
  <si>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</si>
  <si>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</si>
  <si>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</si>
  <si>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</si>
  <si>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</si>
  <si>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</si>
  <si>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</si>
  <si>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</si>
  <si>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</si>
  <si>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</si>
  <si>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</si>
  <si>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</si>
  <si>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</si>
  <si>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</si>
  <si>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</si>
  <si>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</si>
  <si>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</si>
  <si>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</si>
  <si>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</si>
  <si>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</si>
  <si>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</si>
  <si>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</si>
  <si>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</si>
  <si>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</si>
  <si>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</si>
  <si>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</si>
  <si>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</si>
  <si>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</si>
  <si>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</si>
  <si>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</si>
  <si>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</si>
  <si>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</si>
  <si>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</si>
  <si>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</si>
  <si>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</si>
  <si>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</si>
  <si>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</si>
  <si>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</si>
  <si>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</si>
  <si>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</si>
  <si>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</si>
  <si>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</si>
  <si>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</si>
  <si>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</si>
  <si>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</si>
  <si>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</si>
  <si>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</si>
  <si>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</si>
  <si>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</si>
  <si>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</si>
  <si>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</si>
  <si>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</si>
  <si>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</si>
  <si>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</si>
  <si>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</si>
  <si>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</si>
  <si>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</si>
  <si>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</si>
  <si>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</si>
  <si>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</si>
  <si>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</si>
  <si>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</si>
  <si>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</si>
  <si>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</si>
  <si>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</si>
  <si>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</si>
  <si>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については、下水道事業開始以後、耐用年数に達したものがなく、これまで緊急的に更新する必要性がなかったため、管渠改善率は0で推移している。しかし、大半が耐用年数を経過している処理施設の機械設備や電気設備の老朽化が特に目立ってきており、現在、長寿命化事業及びストックマネジメント事業に取り組んでいるところである。
　今後、これらの事業実施等により施設更新に取り組んでいく予定であるが、事業費の平準化を図りながら計画的に実施していく必要がある。</t>
    <rPh sb="96" eb="98">
      <t>セツビ</t>
    </rPh>
    <rPh sb="126" eb="128">
      <t>ジギョウ</t>
    </rPh>
    <rPh sb="128" eb="129">
      <t>オヨ</t>
    </rPh>
    <rPh sb="168" eb="170">
      <t>ジッシ</t>
    </rPh>
    <phoneticPr fontId="4"/>
  </si>
  <si>
    <t>　今後、維持管理費の更なる抑制を図ることは当然ながら、人口減少による料金収入の減少、老朽化する機械・電気設備等の施設更新費用の増大等に対応していくため、運営審議会の答申に沿った料金の見直し等の対策を進めていくことが必要である。
　また、本処理区（公共下水道）が有する余剰処理能力を活用し、下水道事業全体として効率的な運営を行っていくため、近隣の農業集落排水処理区との統合等の事業運営の見直しについても検討や実施を進めていかなければならない。
　管渠については、まだ耐用年数に達していないものの、車道部のマンホール蓋については耐用年数を経過し随所で経年劣化が見られるため、継続して計画的に更新事業を実施していく必要がある。また、長寿命化事業やストックマネジメント事業等の実施により処理施設の電気・機械設備の計画的な施設更新を行い、事業費の平準化を行いながら健全な事業経営の確保を図っていかなければならない。</t>
    <rPh sb="42" eb="45">
      <t>ロウキュウカ</t>
    </rPh>
    <rPh sb="47" eb="49">
      <t>キカイ</t>
    </rPh>
    <rPh sb="50" eb="52">
      <t>デンキ</t>
    </rPh>
    <rPh sb="52" eb="54">
      <t>セツビ</t>
    </rPh>
    <rPh sb="54" eb="55">
      <t>トウ</t>
    </rPh>
    <rPh sb="203" eb="205">
      <t>ジッシ</t>
    </rPh>
    <rPh sb="317" eb="319">
      <t>ジギョウ</t>
    </rPh>
    <phoneticPr fontId="4"/>
  </si>
  <si>
    <t>●収益的収支比率は、料金収入が微増となり、支出が減少したことから、R1は前年度より数値が6.46ポイント増加した。今後、支払利息・地方債償還金はほぼ横ばい、料金収入は人口減少により減少で推移することから、今後は令和元年度上下水道運営審議会の答申に基づく料金の引上げを着実に実行する予定である。●企業債残高対事業規模比率は、地方債残高に対する一般会計等負担額を料金収入で賄えているため、事業規模の面からみて健全な状況であるといえる。今後の施設更新等の建設事業の規模も下水道事業開始時と比較して大きなものとはならいないため、これまでと同様に比率は低水準で推移すると見込まれる。●経費回収率は年々上昇していたものの、R1は汚水処理費が増加したことから、7.46ポイントの減少となった。料金収入の徴収強化や修繕費の抑制等行っており、類似団体と比較してR1で9.04％上回ってはいるものの、全国平均と比較するとまだ健全性は低く、100％を超えていない状況であるため、更なる維持管理費の抑制及び料金の引上げ等の対策が必要である。●汚水処理原価については、類似団体と比較してR1は11.5円上回ったものの、年々改善傾向にある。しかし、全国平均と比較すると処理費用の効率性は低い水準にあると言え、継続して更なる維持管理費の抑制に努めなければならない。●施設利用率については、年度毎で数値にばらつきがあるものの、ここ4年間は高い水準で推移しており、R1は類似団体と比較して4.36％上回り、全国平均値に近づきつつある。●水洗化率はすでに高い水準にあり、類似団体と比較するとR1で11.21％上回っている。今後は隣接する農業集落排水処理区との統合等による余剰能力の活用方法を検討し、施設利用率のさらなる向上を図っていく必要がある。</t>
    <rPh sb="15" eb="17">
      <t>ビゾウ</t>
    </rPh>
    <rPh sb="21" eb="23">
      <t>シシュツ</t>
    </rPh>
    <rPh sb="24" eb="26">
      <t>ゲンショウ</t>
    </rPh>
    <rPh sb="52" eb="54">
      <t>ゾウカ</t>
    </rPh>
    <rPh sb="102" eb="104">
      <t>コンゴ</t>
    </rPh>
    <rPh sb="140" eb="142">
      <t>ヨテイ</t>
    </rPh>
    <rPh sb="184" eb="185">
      <t>マカナ</t>
    </rPh>
    <rPh sb="308" eb="310">
      <t>オスイ</t>
    </rPh>
    <rPh sb="310" eb="312">
      <t>ショリ</t>
    </rPh>
    <rPh sb="312" eb="313">
      <t>ヒ</t>
    </rPh>
    <rPh sb="314" eb="316">
      <t>ゾウカ</t>
    </rPh>
    <rPh sb="332" eb="334">
      <t>ゲンショウ</t>
    </rPh>
    <rPh sb="356" eb="357">
      <t>オコナ</t>
    </rPh>
    <rPh sb="488" eb="489">
      <t>ウワ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</si>
</sst>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23-48BC-9480-6E1D8E6703A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6923-48BC-9480-6E1D8E6703A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52.77</c:v>
                </c:pt>
                <c:pt idx="1">
                  <c:v>55.13</c:v>
                </c:pt>
                <c:pt idx="2">
                  <c:v>54.8</c:v>
                </c:pt>
                <c:pt idx="3">
                  <c:v>56.07</c:v>
                </c:pt>
                <c:pt idx="4">
                  <c:v>55.3</c:v>
                </c:pt>
              </c:numCache>
            </c:numRef>
          </c:val>
          <c:extLst>
            <c:ext xmlns:c16="http://schemas.microsoft.com/office/drawing/2014/chart" uri="{C3380CC4-5D6E-409C-BE32-E72D297353CC}">
              <c16:uniqueId val="{00000000-8FF8-4673-82F7-71D8601785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8FF8-4673-82F7-71D8601785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92.59</c:v>
                </c:pt>
                <c:pt idx="1">
                  <c:v>92.7</c:v>
                </c:pt>
                <c:pt idx="2">
                  <c:v>92.84</c:v>
                </c:pt>
                <c:pt idx="3">
                  <c:v>93.12</c:v>
                </c:pt>
                <c:pt idx="4">
                  <c:v>93.76</c:v>
                </c:pt>
              </c:numCache>
            </c:numRef>
          </c:val>
          <c:extLst>
            <c:ext xmlns:c16="http://schemas.microsoft.com/office/drawing/2014/chart" uri="{C3380CC4-5D6E-409C-BE32-E72D297353CC}">
              <c16:uniqueId val="{00000000-2412-4436-805F-EDFD5093399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2412-4436-805F-EDFD5093399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86.26</c:v>
                </c:pt>
                <c:pt idx="1">
                  <c:v>84.75</c:v>
                </c:pt>
                <c:pt idx="2">
                  <c:v>102</c:v>
                </c:pt>
                <c:pt idx="3">
                  <c:v>92.26</c:v>
                </c:pt>
                <c:pt idx="4">
                  <c:v>98.72</c:v>
                </c:pt>
              </c:numCache>
            </c:numRef>
          </c:val>
          <c:extLst>
            <c:ext xmlns:c16="http://schemas.microsoft.com/office/drawing/2014/chart" uri="{C3380CC4-5D6E-409C-BE32-E72D297353CC}">
              <c16:uniqueId val="{00000000-DBB1-46D1-9F58-5864ACD4401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B1-46D1-9F58-5864ACD4401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C7-46B3-9323-0E130CFBA94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C7-46B3-9323-0E130CFBA94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4C-465C-8D64-6EA5FE452D5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4C-465C-8D64-6EA5FE452D5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48-42DE-B701-9BF8410DCF0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48-42DE-B701-9BF8410DCF0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F1-443B-98AD-DA9C8FC96A2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F1-443B-98AD-DA9C8FC96A2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770.97</c:v>
                </c:pt>
                <c:pt idx="1">
                  <c:v>751.57</c:v>
                </c:pt>
                <c:pt idx="2">
                  <c:v>610.76</c:v>
                </c:pt>
                <c:pt idx="3" formatCode="#,##0.00;&quot;△&quot;#,##0.00">
                  <c:v>0</c:v>
                </c:pt>
                <c:pt idx="4">
                  <c:v>106.87</c:v>
                </c:pt>
              </c:numCache>
            </c:numRef>
          </c:val>
          <c:extLst>
            <c:ext xmlns:c16="http://schemas.microsoft.com/office/drawing/2014/chart" uri="{C3380CC4-5D6E-409C-BE32-E72D297353CC}">
              <c16:uniqueId val="{00000000-757E-407D-923C-AE59FF91E46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757E-407D-923C-AE59FF91E46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62.78</c:v>
                </c:pt>
                <c:pt idx="1">
                  <c:v>78.91</c:v>
                </c:pt>
                <c:pt idx="2">
                  <c:v>91.09</c:v>
                </c:pt>
                <c:pt idx="3">
                  <c:v>98.38</c:v>
                </c:pt>
                <c:pt idx="4">
                  <c:v>90.92</c:v>
                </c:pt>
              </c:numCache>
            </c:numRef>
          </c:val>
          <c:extLst>
            <c:ext xmlns:c16="http://schemas.microsoft.com/office/drawing/2014/chart" uri="{C3380CC4-5D6E-409C-BE32-E72D297353CC}">
              <c16:uniqueId val="{00000000-5DB2-45D3-9191-6EB595EB400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5DB2-45D3-9191-6EB595EB400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296.67</c:v>
                </c:pt>
                <c:pt idx="1">
                  <c:v>225.64</c:v>
                </c:pt>
                <c:pt idx="2">
                  <c:v>198.26</c:v>
                </c:pt>
                <c:pt idx="3">
                  <c:v>180.23</c:v>
                </c:pt>
                <c:pt idx="4">
                  <c:v>199.05</c:v>
                </c:pt>
              </c:numCache>
            </c:numRef>
          </c:val>
          <c:extLst>
            <c:ext xmlns:c16="http://schemas.microsoft.com/office/drawing/2014/chart" uri="{C3380CC4-5D6E-409C-BE32-E72D297353CC}">
              <c16:uniqueId val="{00000000-EE93-453E-A29D-BD8A3757C1C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EE93-453E-A29D-BD8A3757C1C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CC24" sqref="CC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八頭町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16920</v>
      </c>
      <c r="AM8" s="51"/>
      <c r="AN8" s="51"/>
      <c r="AO8" s="51"/>
      <c r="AP8" s="51"/>
      <c r="AQ8" s="51"/>
      <c r="AR8" s="51"/>
      <c r="AS8" s="51"/>
      <c r="AT8" s="46">
        <f>データ!T6</f>
        <v>206.71</v>
      </c>
      <c r="AU8" s="46"/>
      <c r="AV8" s="46"/>
      <c r="AW8" s="46"/>
      <c r="AX8" s="46"/>
      <c r="AY8" s="46"/>
      <c r="AZ8" s="46"/>
      <c r="BA8" s="46"/>
      <c r="BB8" s="46">
        <f>データ!U6</f>
        <v>81.849999999999994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33.200000000000003</v>
      </c>
      <c r="Q10" s="46"/>
      <c r="R10" s="46"/>
      <c r="S10" s="46"/>
      <c r="T10" s="46"/>
      <c r="U10" s="46"/>
      <c r="V10" s="46"/>
      <c r="W10" s="46">
        <f>データ!Q6</f>
        <v>90</v>
      </c>
      <c r="X10" s="46"/>
      <c r="Y10" s="46"/>
      <c r="Z10" s="46"/>
      <c r="AA10" s="46"/>
      <c r="AB10" s="46"/>
      <c r="AC10" s="46"/>
      <c r="AD10" s="51">
        <f>データ!R6</f>
        <v>3620</v>
      </c>
      <c r="AE10" s="51"/>
      <c r="AF10" s="51"/>
      <c r="AG10" s="51"/>
      <c r="AH10" s="51"/>
      <c r="AI10" s="51"/>
      <c r="AJ10" s="51"/>
      <c r="AK10" s="2"/>
      <c r="AL10" s="51">
        <f>データ!V6</f>
        <v>5578</v>
      </c>
      <c r="AM10" s="51"/>
      <c r="AN10" s="51"/>
      <c r="AO10" s="51"/>
      <c r="AP10" s="51"/>
      <c r="AQ10" s="51"/>
      <c r="AR10" s="51"/>
      <c r="AS10" s="51"/>
      <c r="AT10" s="46">
        <f>データ!W6</f>
        <v>1.93</v>
      </c>
      <c r="AU10" s="46"/>
      <c r="AV10" s="46"/>
      <c r="AW10" s="46"/>
      <c r="AX10" s="46"/>
      <c r="AY10" s="46"/>
      <c r="AZ10" s="46"/>
      <c r="BA10" s="46"/>
      <c r="BB10" s="46">
        <f>データ!X6</f>
        <v>2890.16</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118</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117</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llPungsw4mP/gbMNaylM1+FLFt9kI5FXdKJ6EoZr0l3BVcMk7SXdYUGCG5ttLnrFuO9ZJzJhsWV1fVHNYvLuIA==" saltValue="6/H24d5E4TOy6RN2If0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313297</v>
      </c>
      <c r="D6" s="33">
        <f t="shared" si="3"/>
        <v>47</v>
      </c>
      <c r="E6" s="33">
        <f t="shared" si="3"/>
        <v>17</v>
      </c>
      <c r="F6" s="33">
        <f t="shared" si="3"/>
        <v>1</v>
      </c>
      <c r="G6" s="33">
        <f t="shared" si="3"/>
        <v>0</v>
      </c>
      <c r="H6" s="33" t="str">
        <f t="shared" si="3"/>
        <v>鳥取県　八頭町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33.200000000000003</v>
      </c>
      <c r="Q6" s="34">
        <f t="shared" si="3"/>
        <v>90</v>
      </c>
      <c r="R6" s="34">
        <f t="shared" si="3"/>
        <v>3620</v>
      </c>
      <c r="S6" s="34">
        <f t="shared" si="3"/>
        <v>16920</v>
      </c>
      <c r="T6" s="34">
        <f t="shared" si="3"/>
        <v>206.71</v>
      </c>
      <c r="U6" s="34">
        <f t="shared" si="3"/>
        <v>81.849999999999994</v>
      </c>
      <c r="V6" s="34">
        <f t="shared" si="3"/>
        <v>5578</v>
      </c>
      <c r="W6" s="34">
        <f t="shared" si="3"/>
        <v>1.93</v>
      </c>
      <c r="X6" s="34">
        <f t="shared" si="3"/>
        <v>2890.16</v>
      </c>
      <c r="Y6" s="35">
        <f>IF(Y7="",NA(),Y7)</f>
        <v>86.26</v>
      </c>
      <c r="Z6" s="35">
        <f t="shared" ref="Z6:AH6" si="4">IF(Z7="",NA(),Z7)</f>
        <v>84.75</v>
      </c>
      <c r="AA6" s="35">
        <f t="shared" si="4"/>
        <v>102</v>
      </c>
      <c r="AB6" s="35">
        <f t="shared" si="4"/>
        <v>92.26</v>
      </c>
      <c r="AC6" s="35">
        <f t="shared" si="4"/>
        <v>98.72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770.97</v>
      </c>
      <c r="BG6" s="35">
        <f t="shared" ref="BG6:BO6" si="7">IF(BG7="",NA(),BG7)</f>
        <v>751.57</v>
      </c>
      <c r="BH6" s="35">
        <f t="shared" si="7"/>
        <v>610.76</v>
      </c>
      <c r="BI6" s="34">
        <f t="shared" si="7"/>
        <v>0</v>
      </c>
      <c r="BJ6" s="35">
        <f t="shared" si="7"/>
        <v>106.87</v>
      </c>
      <c r="BK6" s="35">
        <f t="shared" si="7"/>
        <v>1118.56</v>
      </c>
      <c r="BL6" s="35">
        <f t="shared" si="7"/>
        <v>1111.31</v>
      </c>
      <c r="BM6" s="35">
        <f t="shared" si="7"/>
        <v>966.33</v>
      </c>
      <c r="BN6" s="35">
        <f t="shared" si="7"/>
        <v>958.81</v>
      </c>
      <c r="BO6" s="35">
        <f t="shared" si="7"/>
        <v>1001.3</v>
      </c>
      <c r="BP6" s="34" t="str">
        <f>IF(BP7="","",IF(BP7="-","【-】","【"&amp;SUBSTITUTE(TEXT(BP7,"#,##0.00"),"-","△")&amp;"】"))</f>
        <v>【682.51】</v>
      </c>
      <c r="BQ6" s="35">
        <f>IF(BQ7="",NA(),BQ7)</f>
        <v>62.78</v>
      </c>
      <c r="BR6" s="35">
        <f t="shared" ref="BR6:BZ6" si="8">IF(BR7="",NA(),BR7)</f>
        <v>78.91</v>
      </c>
      <c r="BS6" s="35">
        <f t="shared" si="8"/>
        <v>91.09</v>
      </c>
      <c r="BT6" s="35">
        <f t="shared" si="8"/>
        <v>98.38</v>
      </c>
      <c r="BU6" s="35">
        <f t="shared" si="8"/>
        <v>90.92</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296.67</v>
      </c>
      <c r="CC6" s="35">
        <f t="shared" ref="CC6:CK6" si="9">IF(CC7="",NA(),CC7)</f>
        <v>225.64</v>
      </c>
      <c r="CD6" s="35">
        <f t="shared" si="9"/>
        <v>198.26</v>
      </c>
      <c r="CE6" s="35">
        <f t="shared" si="9"/>
        <v>180.23</v>
      </c>
      <c r="CF6" s="35">
        <f t="shared" si="9"/>
        <v>199.05</v>
      </c>
      <c r="CG6" s="35">
        <f t="shared" si="9"/>
        <v>215.28</v>
      </c>
      <c r="CH6" s="35">
        <f t="shared" si="9"/>
        <v>207.96</v>
      </c>
      <c r="CI6" s="35">
        <f t="shared" si="9"/>
        <v>194.31</v>
      </c>
      <c r="CJ6" s="35">
        <f t="shared" si="9"/>
        <v>190.99</v>
      </c>
      <c r="CK6" s="35">
        <f t="shared" si="9"/>
        <v>187.55</v>
      </c>
      <c r="CL6" s="34" t="str">
        <f>IF(CL7="","",IF(CL7="-","【-】","【"&amp;SUBSTITUTE(TEXT(CL7,"#,##0.00"),"-","△")&amp;"】"))</f>
        <v>【136.15】</v>
      </c>
      <c r="CM6" s="35">
        <f>IF(CM7="",NA(),CM7)</f>
        <v>52.77</v>
      </c>
      <c r="CN6" s="35">
        <f t="shared" ref="CN6:CV6" si="10">IF(CN7="",NA(),CN7)</f>
        <v>55.13</v>
      </c>
      <c r="CO6" s="35">
        <f t="shared" si="10"/>
        <v>54.8</v>
      </c>
      <c r="CP6" s="35">
        <f t="shared" si="10"/>
        <v>56.07</v>
      </c>
      <c r="CQ6" s="35">
        <f t="shared" si="10"/>
        <v>55.3</v>
      </c>
      <c r="CR6" s="35">
        <f t="shared" si="10"/>
        <v>54.67</v>
      </c>
      <c r="CS6" s="35">
        <f t="shared" si="10"/>
        <v>53.51</v>
      </c>
      <c r="CT6" s="35">
        <f t="shared" si="10"/>
        <v>53.5</v>
      </c>
      <c r="CU6" s="35">
        <f t="shared" si="10"/>
        <v>52.58</v>
      </c>
      <c r="CV6" s="35">
        <f t="shared" si="10"/>
        <v>50.94</v>
      </c>
      <c r="CW6" s="34" t="str">
        <f>IF(CW7="","",IF(CW7="-","【-】","【"&amp;SUBSTITUTE(TEXT(CW7,"#,##0.00"),"-","△")&amp;"】"))</f>
        <v>【59.64】</v>
      </c>
      <c r="CX6" s="35">
        <f>IF(CX7="",NA(),CX7)</f>
        <v>92.59</v>
      </c>
      <c r="CY6" s="35">
        <f t="shared" ref="CY6:DG6" si="11">IF(CY7="",NA(),CY7)</f>
        <v>92.7</v>
      </c>
      <c r="CZ6" s="35">
        <f t="shared" si="11"/>
        <v>92.84</v>
      </c>
      <c r="DA6" s="35">
        <f t="shared" si="11"/>
        <v>93.12</v>
      </c>
      <c r="DB6" s="35">
        <f t="shared" si="11"/>
        <v>93.76</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313297</v>
      </c>
      <c r="D7" s="37">
        <v>47</v>
      </c>
      <c r="E7" s="37">
        <v>17</v>
      </c>
      <c r="F7" s="37">
        <v>1</v>
      </c>
      <c r="G7" s="37">
        <v>0</v>
      </c>
      <c r="H7" s="37" t="s">
        <v>98</v>
      </c>
      <c r="I7" s="37" t="s">
        <v>99</v>
      </c>
      <c r="J7" s="37" t="s">
        <v>100</v>
      </c>
      <c r="K7" s="37" t="s">
        <v>101</v>
      </c>
      <c r="L7" s="37" t="s">
        <v>102</v>
      </c>
      <c r="M7" s="37" t="s">
        <v>103</v>
      </c>
      <c r="N7" s="38" t="s">
        <v>104</v>
      </c>
      <c r="O7" s="38" t="s">
        <v>105</v>
      </c>
      <c r="P7" s="38">
        <v>33.200000000000003</v>
      </c>
      <c r="Q7" s="38">
        <v>90</v>
      </c>
      <c r="R7" s="38">
        <v>3620</v>
      </c>
      <c r="S7" s="38">
        <v>16920</v>
      </c>
      <c r="T7" s="38">
        <v>206.71</v>
      </c>
      <c r="U7" s="38">
        <v>81.849999999999994</v>
      </c>
      <c r="V7" s="38">
        <v>5578</v>
      </c>
      <c r="W7" s="38">
        <v>1.93</v>
      </c>
      <c r="X7" s="38">
        <v>2890.16</v>
      </c>
      <c r="Y7" s="38">
        <v>86.26</v>
      </c>
      <c r="Z7" s="38">
        <v>84.75</v>
      </c>
      <c r="AA7" s="38">
        <v>102</v>
      </c>
      <c r="AB7" s="38">
        <v>92.26</v>
      </c>
      <c r="AC7" s="38">
        <v>98.72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770.97</v>
      </c>
      <c r="BG7" s="38">
        <v>751.57</v>
      </c>
      <c r="BH7" s="38">
        <v>610.76</v>
      </c>
      <c r="BI7" s="38">
        <v>0</v>
      </c>
      <c r="BJ7" s="38">
        <v>106.87</v>
      </c>
      <c r="BK7" s="38">
        <v>1118.56</v>
      </c>
      <c r="BL7" s="38">
        <v>1111.31</v>
      </c>
      <c r="BM7" s="38">
        <v>966.33</v>
      </c>
      <c r="BN7" s="38">
        <v>958.81</v>
      </c>
      <c r="BO7" s="38">
        <v>1001.3</v>
      </c>
      <c r="BP7" s="38">
        <v>682.51</v>
      </c>
      <c r="BQ7" s="38">
        <v>62.78</v>
      </c>
      <c r="BR7" s="38">
        <v>78.91</v>
      </c>
      <c r="BS7" s="38">
        <v>91.09</v>
      </c>
      <c r="BT7" s="38">
        <v>98.38</v>
      </c>
      <c r="BU7" s="38">
        <v>90.92</v>
      </c>
      <c r="BV7" s="38">
        <v>72.33</v>
      </c>
      <c r="BW7" s="38">
        <v>75.540000000000006</v>
      </c>
      <c r="BX7" s="38">
        <v>81.739999999999995</v>
      </c>
      <c r="BY7" s="38">
        <v>82.88</v>
      </c>
      <c r="BZ7" s="38">
        <v>81.88</v>
      </c>
      <c r="CA7" s="38">
        <v>100.34</v>
      </c>
      <c r="CB7" s="38">
        <v>296.67</v>
      </c>
      <c r="CC7" s="38">
        <v>225.64</v>
      </c>
      <c r="CD7" s="38">
        <v>198.26</v>
      </c>
      <c r="CE7" s="38">
        <v>180.23</v>
      </c>
      <c r="CF7" s="38">
        <v>199.05</v>
      </c>
      <c r="CG7" s="38">
        <v>215.28</v>
      </c>
      <c r="CH7" s="38">
        <v>207.96</v>
      </c>
      <c r="CI7" s="38">
        <v>194.31</v>
      </c>
      <c r="CJ7" s="38">
        <v>190.99</v>
      </c>
      <c r="CK7" s="38">
        <v>187.55</v>
      </c>
      <c r="CL7" s="38">
        <v>136.15</v>
      </c>
      <c r="CM7" s="38">
        <v>52.77</v>
      </c>
      <c r="CN7" s="38">
        <v>55.13</v>
      </c>
      <c r="CO7" s="38">
        <v>54.8</v>
      </c>
      <c r="CP7" s="38">
        <v>56.07</v>
      </c>
      <c r="CQ7" s="38">
        <v>55.3</v>
      </c>
      <c r="CR7" s="38">
        <v>54.67</v>
      </c>
      <c r="CS7" s="38">
        <v>53.51</v>
      </c>
      <c r="CT7" s="38">
        <v>53.5</v>
      </c>
      <c r="CU7" s="38">
        <v>52.58</v>
      </c>
      <c r="CV7" s="38">
        <v>50.94</v>
      </c>
      <c r="CW7" s="38">
        <v>59.64</v>
      </c>
      <c r="CX7" s="38">
        <v>92.59</v>
      </c>
      <c r="CY7" s="38">
        <v>92.7</v>
      </c>
      <c r="CZ7" s="38">
        <v>92.84</v>
      </c>
      <c r="DA7" s="38">
        <v>93.12</v>
      </c>
      <c r="DB7" s="38">
        <v>93.76</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2021-01-24T03:12:30Z</cp:lastPrinted>
  <dcterms:created xsi:type="dcterms:W3CDTF">2020-12-04T02:48:23Z</dcterms:created>
  <dcterms:modified xsi:type="dcterms:W3CDTF">2021-01-24T03:18:20Z</dcterms:modified>
  <cp:category/>
</cp:coreProperties>
</file>