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11 公営企業\R2\20210112【期限0129】公営企業に係る経営比較分析表（令和元年度決算）の分析等について\★提出\"/>
    </mc:Choice>
  </mc:AlternateContent>
  <xr:revisionPtr revIDLastSave="0" documentId="13_ncr:1_{D261B18B-6DB2-449E-B993-E23E724863FD}" xr6:coauthVersionLast="36" xr6:coauthVersionMax="36" xr10:uidLastSave="{00000000-0000-0000-0000-000000000000}"/>
  <workbookProtection workbookAlgorithmName="SHA-512" workbookHashValue="3kF5tZeuVu1nuFg25lgX5nLWFsk38fOXtrN+cYb/OzDZdPCuXMuPQY0Md4fYdOS/d3mPArsQ0LZMEyB7apOVIw==" workbookSaltValue="71VAQ2dCAU1zJB8ysT30NQ==" workbookSpinCount="100000" lockStructure="1"/>
  <bookViews>
    <workbookView xWindow="0" yWindow="0" windowWidth="28800" windowHeight="122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<sst xmlns="http://schemas.openxmlformats.org/spreadsheetml/2006/main" count="247" uniqueCount="120">
  <si>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</si>
  <si>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</si>
  <si>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</si>
  <si>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</si>
  <si>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</si>
  <si>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</si>
  <si>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</si>
  <si>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</si>
  <si>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</si>
  <si>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</si>
  <si>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</si>
  <si>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</si>
  <si>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</si>
  <si>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</si>
  <si>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</si>
  <si>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</si>
  <si>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</si>
  <si>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</si>
  <si>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</si>
  <si>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</si>
  <si>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</si>
  <si>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</si>
  <si>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</si>
  <si>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</si>
  <si>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</si>
  <si>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</si>
  <si>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</si>
  <si>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</si>
  <si>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</si>
  <si>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</si>
  <si>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</si>
  <si>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</si>
  <si>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</si>
  <si>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</si>
  <si>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</si>
  <si>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</si>
  <si>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</si>
  <si>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</si>
  <si>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</si>
  <si>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</si>
  <si>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</si>
  <si>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</si>
  <si>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</si>
  <si>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</si>
  <si>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</si>
  <si>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</si>
  <si>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</si>
  <si>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</si>
  <si>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</si>
  <si>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</si>
  <si>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</si>
  <si>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</si>
  <si>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</si>
  <si>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</si>
  <si>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</si>
  <si>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</si>
  <si>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</si>
  <si>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</si>
  <si>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</si>
  <si>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</si>
  <si>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</si>
  <si>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</si>
  <si>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</si>
  <si>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</si>
  <si>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</si>
  <si>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</si>
  <si>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</si>
  <si>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</si>
  <si>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</si>
  <si>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</si>
  <si>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</si>
  <si>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</si>
  <si>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</si>
  <si>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</si>
  <si>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</si>
  <si>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</si>
  <si>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</si>
  <si>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</si>
  <si>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</si>
  <si>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</si>
  <si>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</si>
  <si>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</si>
  <si>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</si>
  <si>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</si>
  <si>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</si>
  <si>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</si>
  <si>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</si>
  <si>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</si>
  <si>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</si>
  <si>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</si>
  <si>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</si>
  <si>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</si>
  <si>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</si>
  <si>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</si>
  <si>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</si>
  <si>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</si>
  <si>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</si>
  <si>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</si>
  <si>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</si>
  <si>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</si>
  <si>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</si>
  <si>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</si>
  <si>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</si>
  <si>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</si>
  <si>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</si>
  <si>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</si>
  <si>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</si>
  <si>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</si>
  <si>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</si>
  <si>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</si>
  <si>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</si>
  <si>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</si>
  <si>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</si>
  <si>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</si>
  <si>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</si>
  <si>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</si>
  <si>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</si>
  <si>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施設が合併浄化槽のみで管渠はないため、管渠改善率は0となっている。施設管理は、当面、軽微な修繕で対応が可能であるが、適切かつ計画的な維持管理を行い、施設を適正な状況で維持していく必要がある。</t>
    <phoneticPr fontId="4"/>
  </si>
  <si>
    <t>●少ないながらも人口が減少していることから、料金収入も減少し、近年、収益的収支比率が低い水準となっている。今後、支払利息・地方債償還金は横ばいで推移するものの、事業規模が小さい本事業においては維持管理費の大幅な削減は見込めない状況にあり、人口減少の進行に伴って料金収入が減少すると見込まれるため、収支比率は横ばいもしくは減少傾向になると考えられる。料金収入の改善に向けて、令和元年度上下水道運営審議会の答申に基づく料金の引上げを着実に実行する必要がある。●企業債残高対事業規模比率は、既発債の着実な償還により近年は減少傾向にある。類似団体と比較してR1で335.57％も上回っており、事業規模から見て経営状況の健全性は低いと言える。今後、地方債残高は着実に減少していく見込みではあるが、人口減少による料金収入の減少も見込まれることから、他の下水道事業と併せて運営審議会答申に基づく料金引上げを着実に行う必要がある。●経費回収率については、近年は減少傾向にあり、R1は前年度比で3.23ポイントの減となり、類似団体と比較して20.26％も下回っている。維持管理費の抑制は事業規模から見て困難であるため、今後は料金の見直し等により健全性の向上を図っていかなければならない。●汚水処理原価については、ここ3年同水準で推移しており、R1は類似団体と比較して328.22円上回っているため、汚水処理の効率性は低いと言える。地理的要因により他処理区との統合も不可能であるため、汚水処理の効率化は困難な課題となっている。●施設利用率については、類似団体と比較してR1で25.92％下回っており、施設の効率性は低いと言える。水洗化率は既に100％に達しており、隣接する他処理区との統合も現実的に不可能なため、これ以上の効率性の向上は困難な状況となっている。</t>
    <rPh sb="31" eb="33">
      <t>キンネン</t>
    </rPh>
    <rPh sb="42" eb="43">
      <t>ヒク</t>
    </rPh>
    <rPh sb="44" eb="46">
      <t>スイジュン</t>
    </rPh>
    <rPh sb="419" eb="421">
      <t>キンネン</t>
    </rPh>
    <rPh sb="422" eb="424">
      <t>ゲンショウ</t>
    </rPh>
    <rPh sb="424" eb="426">
      <t>ケイコウ</t>
    </rPh>
    <rPh sb="447" eb="448">
      <t>ゲン</t>
    </rPh>
    <rPh sb="550" eb="551">
      <t>ネン</t>
    </rPh>
    <rPh sb="551" eb="554">
      <t>ドウスイジュン</t>
    </rPh>
    <rPh sb="555" eb="557">
      <t>スイイ</t>
    </rPh>
    <rPh sb="590" eb="592">
      <t>オスイ</t>
    </rPh>
    <rPh sb="592" eb="594">
      <t>ショリ</t>
    </rPh>
    <rPh sb="595" eb="597">
      <t>コウリツ</t>
    </rPh>
    <rPh sb="597" eb="598">
      <t>セイ</t>
    </rPh>
    <rPh sb="632" eb="634">
      <t>オスイ</t>
    </rPh>
    <rPh sb="634" eb="636">
      <t>ショリ</t>
    </rPh>
    <phoneticPr fontId="4"/>
  </si>
  <si>
    <t>　個別排水処理（合併浄化槽）という事業の経営規模からみて、大幅な維持管理費の抑制は難しいと考えるが、人口減少による料金収入の減少は避けられない状態にあるため、他の下水道事業と併せて運営審議会答申に沿って料金の引上げを進めていく必要がある。
　今後、施設更新に伴う多額の費用発生の見込みはないものの、適切な施設の維持管理を行いながら、計画的な施設修繕等を行い、経営の健全化を図らなければならない。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</si>
</sst>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6F-4B89-BA35-B08C9F2082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6F-4B89-BA35-B08C9F2082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81.3</c:v>
                </c:pt>
                <c:pt idx="1">
                  <c:v>81.25</c:v>
                </c:pt>
                <c:pt idx="2">
                  <c:v>75.98</c:v>
                </c:pt>
                <c:pt idx="3">
                  <c:v>75.3</c:v>
                </c:pt>
                <c:pt idx="4">
                  <c:v>75.92</c:v>
                </c:pt>
              </c:numCache>
            </c:numRef>
          </c:val>
          <c:extLst>
            <c:ext xmlns:c16="http://schemas.microsoft.com/office/drawing/2014/chart" uri="{C3380CC4-5D6E-409C-BE32-E72D297353CC}">
              <c16:uniqueId val="{00000000-96C7-4B86-A034-293A6DC642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7-4B86-A034-293A6DC642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8-4D40-96EF-4451BDECCD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8-4D40-96EF-4451BDECCD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4-4E53-A29E-DA50852E83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4-4E53-A29E-DA50852E83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C-401D-B382-0EAEF224EF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C-401D-B382-0EAEF224EF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4-4555-8425-C2A7ABD3E1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4-4555-8425-C2A7ABD3E1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1488.89</c:v>
                </c:pt>
                <c:pt idx="1">
                  <c:v>1300.8800000000001</c:v>
                </c:pt>
                <c:pt idx="2">
                  <c:v>1275.3399999999999</c:v>
                </c:pt>
                <c:pt idx="3">
                  <c:v>1185.1199999999999</c:v>
                </c:pt>
                <c:pt idx="4">
                  <c:v>1198.56</c:v>
                </c:pt>
              </c:numCache>
            </c:numRef>
          </c:val>
          <c:extLst>
            <c:ext xmlns:c16="http://schemas.microsoft.com/office/drawing/2014/chart" uri="{C3380CC4-5D6E-409C-BE32-E72D297353CC}">
              <c16:uniqueId val="{00000000-515E-4F6D-B28A-3C5C8CC683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855.65</c:v>
                </c:pt>
                <c:pt idx="4">
                  <c:v>862.99</c:v>
                </c:pt>
              </c:numCache>
            </c:numRef>
          </c:val>
          <c:smooth val="0"/>
          <c:extLst>
            <c:ext xmlns:c16="http://schemas.microsoft.com/office/drawing/2014/chart" uri="{C3380CC4-5D6E-409C-BE32-E72D297353CC}">
              <c16:uniqueId val="{00000001-515E-4F6D-B28A-3C5C8CC683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19.66</c:v>
                </c:pt>
                <c:pt idx="1">
                  <c:v>21.59</c:v>
                </c:pt>
                <c:pt idx="2">
                  <c:v>33.28</c:v>
                </c:pt>
                <c:pt idx="3">
                  <c:v>33.03</c:v>
                </c:pt>
                <c:pt idx="4">
                  <c:v>29.8</c:v>
                </c:pt>
              </c:numCache>
            </c:numRef>
          </c:val>
          <c:extLst>
            <c:ext xmlns:c16="http://schemas.microsoft.com/office/drawing/2014/chart" uri="{C3380CC4-5D6E-409C-BE32-E72D297353CC}">
              <c16:uniqueId val="{00000000-82DF-40D6-BF4D-18790AF033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52.23</c:v>
                </c:pt>
                <c:pt idx="4">
                  <c:v>50.06</c:v>
                </c:pt>
              </c:numCache>
            </c:numRef>
          </c:val>
          <c:smooth val="0"/>
          <c:extLst>
            <c:ext xmlns:c16="http://schemas.microsoft.com/office/drawing/2014/chart" uri="{C3380CC4-5D6E-409C-BE32-E72D297353CC}">
              <c16:uniqueId val="{00000001-82DF-40D6-BF4D-18790AF033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961.64</c:v>
                </c:pt>
                <c:pt idx="1">
                  <c:v>1434.25</c:v>
                </c:pt>
                <c:pt idx="2">
                  <c:v>600.91</c:v>
                </c:pt>
                <c:pt idx="3">
                  <c:v>594.52</c:v>
                </c:pt>
                <c:pt idx="4">
                  <c:v>637.44000000000005</c:v>
                </c:pt>
              </c:numCache>
            </c:numRef>
          </c:val>
          <c:extLst>
            <c:ext xmlns:c16="http://schemas.microsoft.com/office/drawing/2014/chart" uri="{C3380CC4-5D6E-409C-BE32-E72D297353CC}">
              <c16:uniqueId val="{00000000-6521-4DC8-957B-1C789ED92B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294.05</c:v>
                </c:pt>
                <c:pt idx="4">
                  <c:v>309.22000000000003</c:v>
                </c:pt>
              </c:numCache>
            </c:numRef>
          </c:val>
          <c:smooth val="0"/>
          <c:extLst>
            <c:ext xmlns:c16="http://schemas.microsoft.com/office/drawing/2014/chart" uri="{C3380CC4-5D6E-409C-BE32-E72D297353CC}">
              <c16:uniqueId val="{00000001-6521-4DC8-957B-1C789ED92B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21.43</c:v>
                </c:pt>
                <c:pt idx="1">
                  <c:v>14.29</c:v>
                </c:pt>
                <c:pt idx="2">
                  <c:v>21.43</c:v>
                </c:pt>
                <c:pt idx="3">
                  <c:v>21.43</c:v>
                </c:pt>
                <c:pt idx="4">
                  <c:v>21.43</c:v>
                </c:pt>
              </c:numCache>
            </c:numRef>
          </c:val>
          <c:extLst>
            <c:ext xmlns:c16="http://schemas.microsoft.com/office/drawing/2014/chart" uri="{C3380CC4-5D6E-409C-BE32-E72D297353CC}">
              <c16:uniqueId val="{00000000-551F-41E1-BFF5-1FF0426ABB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50.56</c:v>
                </c:pt>
                <c:pt idx="4">
                  <c:v>47.35</c:v>
                </c:pt>
              </c:numCache>
            </c:numRef>
          </c:val>
          <c:smooth val="0"/>
          <c:extLst>
            <c:ext xmlns:c16="http://schemas.microsoft.com/office/drawing/2014/chart" uri="{C3380CC4-5D6E-409C-BE32-E72D297353CC}">
              <c16:uniqueId val="{00000001-551F-41E1-BFF5-1FF0426ABB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0F-4F77-839E-66A6E40B80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83.85</c:v>
                </c:pt>
                <c:pt idx="4">
                  <c:v>81.209999999999994</c:v>
                </c:pt>
              </c:numCache>
            </c:numRef>
          </c:val>
          <c:smooth val="0"/>
          <c:extLst>
            <c:ext xmlns:c16="http://schemas.microsoft.com/office/drawing/2014/chart" uri="{C3380CC4-5D6E-409C-BE32-E72D297353CC}">
              <c16:uniqueId val="{00000001-C40F-4F77-839E-66A6E40B80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個別排水処理</v>
      </c>
      <c r="Q8" s="78"/>
      <c r="R8" s="78"/>
      <c r="S8" s="78"/>
      <c r="T8" s="78"/>
      <c r="U8" s="78"/>
      <c r="V8" s="78"/>
      <c r="W8" s="78" t="str">
        <f>データ!L6</f>
        <v>L2</v>
      </c>
      <c r="X8" s="78"/>
      <c r="Y8" s="78"/>
      <c r="Z8" s="78"/>
      <c r="AA8" s="78"/>
      <c r="AB8" s="78"/>
      <c r="AC8" s="78"/>
      <c r="AD8" s="79" t="str">
        <f>データ!$M$6</f>
        <v>非設置</v>
      </c>
      <c r="AE8" s="79"/>
      <c r="AF8" s="79"/>
      <c r="AG8" s="79"/>
      <c r="AH8" s="79"/>
      <c r="AI8" s="79"/>
      <c r="AJ8" s="79"/>
      <c r="AK8" s="3"/>
      <c r="AL8" s="75">
        <f>データ!S6</f>
        <v>16920</v>
      </c>
      <c r="AM8" s="75"/>
      <c r="AN8" s="75"/>
      <c r="AO8" s="75"/>
      <c r="AP8" s="75"/>
      <c r="AQ8" s="75"/>
      <c r="AR8" s="75"/>
      <c r="AS8" s="75"/>
      <c r="AT8" s="74">
        <f>データ!T6</f>
        <v>206.71</v>
      </c>
      <c r="AU8" s="74"/>
      <c r="AV8" s="74"/>
      <c r="AW8" s="74"/>
      <c r="AX8" s="74"/>
      <c r="AY8" s="74"/>
      <c r="AZ8" s="74"/>
      <c r="BA8" s="74"/>
      <c r="BB8" s="74">
        <f>データ!U6</f>
        <v>81.849999999999994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0.05</v>
      </c>
      <c r="Q10" s="74"/>
      <c r="R10" s="74"/>
      <c r="S10" s="74"/>
      <c r="T10" s="74"/>
      <c r="U10" s="74"/>
      <c r="V10" s="74"/>
      <c r="W10" s="74">
        <f>データ!Q6</f>
        <v>100</v>
      </c>
      <c r="X10" s="74"/>
      <c r="Y10" s="74"/>
      <c r="Z10" s="74"/>
      <c r="AA10" s="74"/>
      <c r="AB10" s="74"/>
      <c r="AC10" s="74"/>
      <c r="AD10" s="75">
        <f>データ!R6</f>
        <v>3620</v>
      </c>
      <c r="AE10" s="75"/>
      <c r="AF10" s="75"/>
      <c r="AG10" s="75"/>
      <c r="AH10" s="75"/>
      <c r="AI10" s="75"/>
      <c r="AJ10" s="75"/>
      <c r="AK10" s="2"/>
      <c r="AL10" s="75">
        <f>データ!V6</f>
        <v>9</v>
      </c>
      <c r="AM10" s="75"/>
      <c r="AN10" s="75"/>
      <c r="AO10" s="75"/>
      <c r="AP10" s="75"/>
      <c r="AQ10" s="75"/>
      <c r="AR10" s="75"/>
      <c r="AS10" s="75"/>
      <c r="AT10" s="74">
        <f>データ!W6</f>
        <v>0.01</v>
      </c>
      <c r="AU10" s="74"/>
      <c r="AV10" s="74"/>
      <c r="AW10" s="74"/>
      <c r="AX10" s="74"/>
      <c r="AY10" s="74"/>
      <c r="AZ10" s="74"/>
      <c r="BA10" s="74"/>
      <c r="BB10" s="74">
        <f>データ!X6</f>
        <v>900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45</v>
      </c>
      <c r="O86" s="26" t="str">
        <f>データ!EO6</f>
        <v>【-】</v>
      </c>
    </row>
  </sheetData>
  <sheetProtection algorithmName="SHA-512" hashValue="43e4HROr4vTafV8I+kSUk9el3JgYPpMifUsbtJeD4Q/NaJTbK1MeGSPkkQCwnW+Ddma/hYKGCeEEgkbg2egMaQ==" saltValue="Paay4Mm+nAY3jQgMNb8c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313297</v>
      </c>
      <c r="D6" s="33">
        <f t="shared" si="3"/>
        <v>47</v>
      </c>
      <c r="E6" s="33">
        <f t="shared" si="3"/>
        <v>18</v>
      </c>
      <c r="F6" s="33">
        <f t="shared" si="3"/>
        <v>1</v>
      </c>
      <c r="G6" s="33">
        <f t="shared" si="3"/>
        <v>0</v>
      </c>
      <c r="H6" s="33" t="str">
        <f t="shared" si="3"/>
        <v>鳥取県　八頭町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0.05</v>
      </c>
      <c r="Q6" s="34">
        <f t="shared" si="3"/>
        <v>100</v>
      </c>
      <c r="R6" s="34">
        <f t="shared" si="3"/>
        <v>3620</v>
      </c>
      <c r="S6" s="34">
        <f t="shared" si="3"/>
        <v>16920</v>
      </c>
      <c r="T6" s="34">
        <f t="shared" si="3"/>
        <v>206.71</v>
      </c>
      <c r="U6" s="34">
        <f t="shared" si="3"/>
        <v>81.849999999999994</v>
      </c>
      <c r="V6" s="34">
        <f t="shared" si="3"/>
        <v>9</v>
      </c>
      <c r="W6" s="34">
        <f t="shared" si="3"/>
        <v>0.01</v>
      </c>
      <c r="X6" s="34">
        <f t="shared" si="3"/>
        <v>900</v>
      </c>
      <c r="Y6" s="35">
        <f>IF(Y7="",NA(),Y7)</f>
        <v>81.3</v>
      </c>
      <c r="Z6" s="35">
        <f t="shared" ref="Z6:AH6" si="4">IF(Z7="",NA(),Z7)</f>
        <v>81.25</v>
      </c>
      <c r="AA6" s="35">
        <f t="shared" si="4"/>
        <v>75.98</v>
      </c>
      <c r="AB6" s="35">
        <f t="shared" si="4"/>
        <v>75.3</v>
      </c>
      <c r="AC6" s="35">
        <f t="shared" si="4"/>
        <v>75.92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1488.89</v>
      </c>
      <c r="BG6" s="35">
        <f t="shared" ref="BG6:BO6" si="7">IF(BG7="",NA(),BG7)</f>
        <v>1300.8800000000001</v>
      </c>
      <c r="BH6" s="35">
        <f t="shared" si="7"/>
        <v>1275.3399999999999</v>
      </c>
      <c r="BI6" s="35">
        <f t="shared" si="7"/>
        <v>1185.1199999999999</v>
      </c>
      <c r="BJ6" s="35">
        <f t="shared" si="7"/>
        <v>1198.56</v>
      </c>
      <c r="BK6" s="35">
        <f t="shared" si="7"/>
        <v>492.59</v>
      </c>
      <c r="BL6" s="35">
        <f t="shared" si="7"/>
        <v>503.8</v>
      </c>
      <c r="BM6" s="35">
        <f t="shared" si="7"/>
        <v>768.3</v>
      </c>
      <c r="BN6" s="35">
        <f t="shared" si="7"/>
        <v>855.65</v>
      </c>
      <c r="BO6" s="35">
        <f t="shared" si="7"/>
        <v>862.99</v>
      </c>
      <c r="BP6" s="34" t="str">
        <f>IF(BP7="","",IF(BP7="-","【-】","【"&amp;SUBSTITUTE(TEXT(BP7,"#,##0.00"),"-","△")&amp;"】"))</f>
        <v>【862.82】</v>
      </c>
      <c r="BQ6" s="35">
        <f>IF(BQ7="",NA(),BQ7)</f>
        <v>19.66</v>
      </c>
      <c r="BR6" s="35">
        <f t="shared" ref="BR6:BZ6" si="8">IF(BR7="",NA(),BR7)</f>
        <v>21.59</v>
      </c>
      <c r="BS6" s="35">
        <f t="shared" si="8"/>
        <v>33.28</v>
      </c>
      <c r="BT6" s="35">
        <f t="shared" si="8"/>
        <v>33.03</v>
      </c>
      <c r="BU6" s="35">
        <f t="shared" si="8"/>
        <v>29.8</v>
      </c>
      <c r="BV6" s="35">
        <f t="shared" si="8"/>
        <v>46.53</v>
      </c>
      <c r="BW6" s="35">
        <f t="shared" si="8"/>
        <v>51.58</v>
      </c>
      <c r="BX6" s="35">
        <f t="shared" si="8"/>
        <v>53.36</v>
      </c>
      <c r="BY6" s="35">
        <f t="shared" si="8"/>
        <v>52.23</v>
      </c>
      <c r="BZ6" s="35">
        <f t="shared" si="8"/>
        <v>50.06</v>
      </c>
      <c r="CA6" s="34" t="str">
        <f>IF(CA7="","",IF(CA7="-","【-】","【"&amp;SUBSTITUTE(TEXT(CA7,"#,##0.00"),"-","△")&amp;"】"))</f>
        <v>【49.71】</v>
      </c>
      <c r="CB6" s="35">
        <f>IF(CB7="",NA(),CB7)</f>
        <v>961.64</v>
      </c>
      <c r="CC6" s="35">
        <f t="shared" ref="CC6:CK6" si="9">IF(CC7="",NA(),CC7)</f>
        <v>1434.25</v>
      </c>
      <c r="CD6" s="35">
        <f t="shared" si="9"/>
        <v>600.91</v>
      </c>
      <c r="CE6" s="35">
        <f t="shared" si="9"/>
        <v>594.52</v>
      </c>
      <c r="CF6" s="35">
        <f t="shared" si="9"/>
        <v>637.44000000000005</v>
      </c>
      <c r="CG6" s="35">
        <f t="shared" si="9"/>
        <v>373.71</v>
      </c>
      <c r="CH6" s="35">
        <f t="shared" si="9"/>
        <v>333.58</v>
      </c>
      <c r="CI6" s="35">
        <f t="shared" si="9"/>
        <v>347.38</v>
      </c>
      <c r="CJ6" s="35">
        <f t="shared" si="9"/>
        <v>294.05</v>
      </c>
      <c r="CK6" s="35">
        <f t="shared" si="9"/>
        <v>309.22000000000003</v>
      </c>
      <c r="CL6" s="34" t="str">
        <f>IF(CL7="","",IF(CL7="-","【-】","【"&amp;SUBSTITUTE(TEXT(CL7,"#,##0.00"),"-","△")&amp;"】"))</f>
        <v>【317.18】</v>
      </c>
      <c r="CM6" s="35">
        <f>IF(CM7="",NA(),CM7)</f>
        <v>21.43</v>
      </c>
      <c r="CN6" s="35">
        <f t="shared" ref="CN6:CV6" si="10">IF(CN7="",NA(),CN7)</f>
        <v>14.29</v>
      </c>
      <c r="CO6" s="35">
        <f t="shared" si="10"/>
        <v>21.43</v>
      </c>
      <c r="CP6" s="35">
        <f t="shared" si="10"/>
        <v>21.43</v>
      </c>
      <c r="CQ6" s="35">
        <f t="shared" si="10"/>
        <v>21.43</v>
      </c>
      <c r="CR6" s="35">
        <f t="shared" si="10"/>
        <v>44.84</v>
      </c>
      <c r="CS6" s="35">
        <f t="shared" si="10"/>
        <v>41.51</v>
      </c>
      <c r="CT6" s="35">
        <f t="shared" si="10"/>
        <v>49.31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68.72</v>
      </c>
      <c r="DE6" s="35">
        <f t="shared" si="11"/>
        <v>57.28</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313297</v>
      </c>
      <c r="D7" s="37">
        <v>47</v>
      </c>
      <c r="E7" s="37">
        <v>18</v>
      </c>
      <c r="F7" s="37">
        <v>1</v>
      </c>
      <c r="G7" s="37">
        <v>0</v>
      </c>
      <c r="H7" s="37" t="s">
        <v>99</v>
      </c>
      <c r="I7" s="37" t="s">
        <v>100</v>
      </c>
      <c r="J7" s="37" t="s">
        <v>101</v>
      </c>
      <c r="K7" s="37" t="s">
        <v>102</v>
      </c>
      <c r="L7" s="37" t="s">
        <v>103</v>
      </c>
      <c r="M7" s="37" t="s">
        <v>104</v>
      </c>
      <c r="N7" s="38" t="s">
        <v>105</v>
      </c>
      <c r="O7" s="38" t="s">
        <v>106</v>
      </c>
      <c r="P7" s="38">
        <v>0.05</v>
      </c>
      <c r="Q7" s="38">
        <v>100</v>
      </c>
      <c r="R7" s="38">
        <v>3620</v>
      </c>
      <c r="S7" s="38">
        <v>16920</v>
      </c>
      <c r="T7" s="38">
        <v>206.71</v>
      </c>
      <c r="U7" s="38">
        <v>81.849999999999994</v>
      </c>
      <c r="V7" s="38">
        <v>9</v>
      </c>
      <c r="W7" s="38">
        <v>0.01</v>
      </c>
      <c r="X7" s="38">
        <v>900</v>
      </c>
      <c r="Y7" s="38">
        <v>81.3</v>
      </c>
      <c r="Z7" s="38">
        <v>81.25</v>
      </c>
      <c r="AA7" s="38">
        <v>75.98</v>
      </c>
      <c r="AB7" s="38">
        <v>75.3</v>
      </c>
      <c r="AC7" s="38">
        <v>75.92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1488.89</v>
      </c>
      <c r="BG7" s="38">
        <v>1300.8800000000001</v>
      </c>
      <c r="BH7" s="38">
        <v>1275.3399999999999</v>
      </c>
      <c r="BI7" s="38">
        <v>1185.1199999999999</v>
      </c>
      <c r="BJ7" s="38">
        <v>1198.56</v>
      </c>
      <c r="BK7" s="38">
        <v>492.59</v>
      </c>
      <c r="BL7" s="38">
        <v>503.8</v>
      </c>
      <c r="BM7" s="38">
        <v>768.3</v>
      </c>
      <c r="BN7" s="38">
        <v>855.65</v>
      </c>
      <c r="BO7" s="38">
        <v>862.99</v>
      </c>
      <c r="BP7" s="38">
        <v>862.82</v>
      </c>
      <c r="BQ7" s="38">
        <v>19.66</v>
      </c>
      <c r="BR7" s="38">
        <v>21.59</v>
      </c>
      <c r="BS7" s="38">
        <v>33.28</v>
      </c>
      <c r="BT7" s="38">
        <v>33.03</v>
      </c>
      <c r="BU7" s="38">
        <v>29.8</v>
      </c>
      <c r="BV7" s="38">
        <v>46.53</v>
      </c>
      <c r="BW7" s="38">
        <v>51.58</v>
      </c>
      <c r="BX7" s="38">
        <v>53.36</v>
      </c>
      <c r="BY7" s="38">
        <v>52.23</v>
      </c>
      <c r="BZ7" s="38">
        <v>50.06</v>
      </c>
      <c r="CA7" s="38">
        <v>49.71</v>
      </c>
      <c r="CB7" s="38">
        <v>961.64</v>
      </c>
      <c r="CC7" s="38">
        <v>1434.25</v>
      </c>
      <c r="CD7" s="38">
        <v>600.91</v>
      </c>
      <c r="CE7" s="38">
        <v>594.52</v>
      </c>
      <c r="CF7" s="38">
        <v>637.44000000000005</v>
      </c>
      <c r="CG7" s="38">
        <v>373.71</v>
      </c>
      <c r="CH7" s="38">
        <v>333.58</v>
      </c>
      <c r="CI7" s="38">
        <v>347.38</v>
      </c>
      <c r="CJ7" s="38">
        <v>294.05</v>
      </c>
      <c r="CK7" s="38">
        <v>309.22000000000003</v>
      </c>
      <c r="CL7" s="38">
        <v>317.18</v>
      </c>
      <c r="CM7" s="38">
        <v>21.43</v>
      </c>
      <c r="CN7" s="38">
        <v>14.29</v>
      </c>
      <c r="CO7" s="38">
        <v>21.43</v>
      </c>
      <c r="CP7" s="38">
        <v>21.43</v>
      </c>
      <c r="CQ7" s="38">
        <v>21.43</v>
      </c>
      <c r="CR7" s="38">
        <v>44.84</v>
      </c>
      <c r="CS7" s="38">
        <v>41.51</v>
      </c>
      <c r="CT7" s="38">
        <v>49.31</v>
      </c>
      <c r="CU7" s="38">
        <v>50.56</v>
      </c>
      <c r="CV7" s="38">
        <v>47.35</v>
      </c>
      <c r="CW7" s="38">
        <v>47.67</v>
      </c>
      <c r="CX7" s="38">
        <v>100</v>
      </c>
      <c r="CY7" s="38">
        <v>100</v>
      </c>
      <c r="CZ7" s="38">
        <v>100</v>
      </c>
      <c r="DA7" s="38">
        <v>100</v>
      </c>
      <c r="DB7" s="38">
        <v>100</v>
      </c>
      <c r="DC7" s="38">
        <v>67.86</v>
      </c>
      <c r="DD7" s="38">
        <v>68.72</v>
      </c>
      <c r="DE7" s="38">
        <v>57.28</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2021-01-24T03:11:35Z</cp:lastPrinted>
  <dcterms:created xsi:type="dcterms:W3CDTF">2020-12-04T03:21:18Z</dcterms:created>
  <dcterms:modified xsi:type="dcterms:W3CDTF">2021-01-24T03:18:25Z</dcterms:modified>
  <cp:category/>
</cp:coreProperties>
</file>