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10.10.1.5\地域整備課\【ここにまとめ】フォルダ整理（異動フォルダショートカットなど）\03 【保存版】下水道\３３　　経営比較分析表\R2\R2北栄町経営分析提出分\"/>
    </mc:Choice>
  </mc:AlternateContent>
  <xr:revisionPtr revIDLastSave="0" documentId="13_ncr:1_{D8BC1A01-E6D9-405C-93B8-D3069A5C231C}" xr6:coauthVersionLast="41" xr6:coauthVersionMax="41" xr10:uidLastSave="{00000000-0000-0000-0000-000000000000}"/>
  <workbookProtection workbookAlgorithmName="SHA-512" workbookHashValue="Q0uS3e+kaPTGng1LkzX3Hy0dCeujHvFnTOmliZaHI37rAaA82ei0EroFFHC60/8q587bO1GobL2QhPSxCGu/YA==" workbookSaltValue="SKOejf6Aw1zRklT7V/RZ8A=="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<sst xmlns="http://schemas.openxmlformats.org/spreadsheetml/2006/main" count="319" uniqueCount="116">
  <si>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</si>
  <si>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</si>
  <si>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</si>
  <si>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</si>
  <si>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</si>
  <si>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</si>
  <si>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</si>
  <si>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</si>
  <si>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</si>
  <si>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</si>
  <si>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</si>
  <si>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</si>
  <si>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</si>
  <si>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</si>
  <si>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</si>
  <si>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</si>
  <si>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</si>
  <si>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</si>
  <si>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</si>
  <si>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</si>
  <si>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</si>
  <si>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</si>
  <si>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</si>
  <si>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</si>
  <si>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</si>
  <si>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</si>
  <si>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</si>
  <si>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</si>
  <si>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</si>
  <si>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</si>
  <si>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</si>
  <si>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</si>
  <si>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</si>
  <si>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</si>
  <si>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</si>
  <si>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</si>
  <si>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</si>
  <si>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</si>
  <si>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</si>
  <si>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</si>
  <si>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</si>
  <si>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</si>
  <si>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</si>
  <si>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</si>
  <si>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</si>
  <si>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</si>
  <si>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</si>
  <si>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</si>
  <si>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</si>
  <si>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</si>
  <si>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</si>
  <si>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</si>
  <si>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</si>
  <si>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</si>
  <si>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</si>
  <si>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</si>
  <si>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</si>
  <si>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</si>
  <si>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</si>
  <si>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</si>
  <si>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</si>
  <si>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</si>
  <si>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</si>
  <si>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</si>
  <si>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</si>
  <si>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</si>
  <si>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</si>
  <si>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</si>
  <si>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</si>
  <si>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</si>
  <si>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</si>
  <si>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</si>
  <si>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</si>
  <si>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</si>
  <si>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</si>
  <si>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</si>
  <si>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</si>
  <si>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</si>
  <si>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</si>
  <si>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</si>
  <si>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</si>
  <si>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</si>
  <si>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</si>
  <si>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</si>
  <si>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</si>
  <si>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</si>
  <si>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</si>
  <si>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</si>
  <si>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</si>
  <si>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</si>
  <si>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</si>
  <si>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</si>
  <si>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</si>
  <si>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</si>
  <si>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</si>
  <si>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</si>
  <si>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</si>
  <si>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</si>
  <si>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</si>
  <si>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</si>
  <si>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</si>
  <si>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</si>
  <si>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</si>
  <si>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</si>
  <si>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</si>
  <si>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</si>
  <si>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</si>
  <si>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</si>
  <si>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</si>
  <si>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</si>
  <si>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</si>
  <si>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</si>
  <si>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</si>
  <si>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では、昭和60年度から公共下水道事業を展開してきました。古くに整備された管渠で約30年、下水道終末処理施設で約20年を経過しております。しかしながら、耐用年数から見た場合は管渠50年、処理場40年であることから、現在老朽化している状況ではないと判断できます。近年、他自治体において、施設の老朽化が原因となる事故が多数発生しています。このため、今後は事故の「発生対応型」から「予防対応型」の施設の更新、もしくは長寿命化対策に取り組んでいく必要があります。</t>
    <phoneticPr fontId="4"/>
  </si>
  <si>
    <t>　本町では、人口の96％以上を本事業により水洗化整備をしています。早期整備完了に伴う莫大な起債残高を解消しなければ、経営の健全性は達成できません。そのためには、長期的な運営経費削減を想定する必要があります。現在、終末処理場を流域1ヶ所、単独の2ヵ所で運営しています。人口規模も小さく、水洗化率も高止まりしていく現状を考慮しますと、処理場の統廃合は必須です。地方の下水道事業における経営改善の特効薬はありません。なるべく無駄な経費を削減し、持続可能な事業運営を目指したいと考えています。</t>
    <phoneticPr fontId="4"/>
  </si>
  <si>
    <t>　本町は、令和元年度より地方公営企業法の一部適用を行いました。
　経常収支比率は100％を上回っており、累積欠損金も発生していませんが、経常収益の多くを一般会計繰入金に頼っています。
　流動比率については、保有現金の額に対して企業債償還額が大きいため低い数値となっていますが、企業債償還時に一時借入などは行っていません。すでに整備済みであり、今後は企業債残高が減少していくことから、数値は改善していくと見込んでいます。
　企業債残高対事業規模比率については、早期整備完了により企業債残高が大きくなっていますが、流動比率と同じく、今後は企業債残高が減少し、数値は下がると見込んでいます。
　経常収支比率は100％を上回っているものの、一般会計繰入金によるところが大きいため、今後も引き続き、使用料改定の検討や水洗化人口の増加を図り、「経営の効率性」の向上を目指すとともに、将来世代の地方債償還金の負担の増大を考慮に入れながら、ストックマネジメントを行なっていく必要があります。</t>
    <rPh sb="1" eb="3">
      <t>ホンチョウ</t>
    </rPh>
    <rPh sb="5" eb="7">
      <t>レイワ</t>
    </rPh>
    <rPh sb="7" eb="9">
      <t>ガンネン</t>
    </rPh>
    <rPh sb="9" eb="10">
      <t>ド</t>
    </rPh>
    <rPh sb="12" eb="14">
      <t>チホウ</t>
    </rPh>
    <rPh sb="14" eb="16">
      <t>コウエイ</t>
    </rPh>
    <rPh sb="16" eb="18">
      <t>キギョウ</t>
    </rPh>
    <rPh sb="18" eb="19">
      <t>ホウ</t>
    </rPh>
    <rPh sb="20" eb="22">
      <t>イチブ</t>
    </rPh>
    <rPh sb="22" eb="24">
      <t>テキヨウ</t>
    </rPh>
    <rPh sb="25" eb="26">
      <t>オコナ</t>
    </rPh>
    <rPh sb="33" eb="35">
      <t>ケイジョウ</t>
    </rPh>
    <rPh sb="35" eb="37">
      <t>シュウシ</t>
    </rPh>
    <rPh sb="37" eb="39">
      <t>ヒリツ</t>
    </rPh>
    <rPh sb="45" eb="47">
      <t>ウワマワ</t>
    </rPh>
    <rPh sb="52" eb="54">
      <t>ルイセキ</t>
    </rPh>
    <rPh sb="54" eb="56">
      <t>ケッソン</t>
    </rPh>
    <rPh sb="56" eb="57">
      <t>キン</t>
    </rPh>
    <rPh sb="58" eb="60">
      <t>ハッセイ</t>
    </rPh>
    <rPh sb="68" eb="70">
      <t>ケイジョウ</t>
    </rPh>
    <rPh sb="70" eb="72">
      <t>シュウエキ</t>
    </rPh>
    <rPh sb="73" eb="74">
      <t>オオ</t>
    </rPh>
    <rPh sb="76" eb="78">
      <t>イッパン</t>
    </rPh>
    <rPh sb="78" eb="80">
      <t>カイケイ</t>
    </rPh>
    <rPh sb="80" eb="82">
      <t>クリイレ</t>
    </rPh>
    <rPh sb="82" eb="83">
      <t>キン</t>
    </rPh>
    <rPh sb="84" eb="85">
      <t>タヨ</t>
    </rPh>
    <rPh sb="93" eb="95">
      <t>リュウドウ</t>
    </rPh>
    <rPh sb="95" eb="97">
      <t>ヒリツ</t>
    </rPh>
    <rPh sb="103" eb="105">
      <t>ホユウ</t>
    </rPh>
    <rPh sb="105" eb="107">
      <t>ゲンキン</t>
    </rPh>
    <rPh sb="108" eb="109">
      <t>ガク</t>
    </rPh>
    <rPh sb="110" eb="111">
      <t>タイ</t>
    </rPh>
    <rPh sb="113" eb="115">
      <t>キギョウ</t>
    </rPh>
    <rPh sb="115" eb="116">
      <t>サイ</t>
    </rPh>
    <rPh sb="116" eb="118">
      <t>ショウカン</t>
    </rPh>
    <rPh sb="118" eb="119">
      <t>ガク</t>
    </rPh>
    <rPh sb="120" eb="121">
      <t>オオ</t>
    </rPh>
    <rPh sb="125" eb="126">
      <t>ヒク</t>
    </rPh>
    <rPh sb="127" eb="129">
      <t>スウチ</t>
    </rPh>
    <rPh sb="138" eb="140">
      <t>キギョウ</t>
    </rPh>
    <rPh sb="140" eb="141">
      <t>サイ</t>
    </rPh>
    <rPh sb="141" eb="143">
      <t>ショウカン</t>
    </rPh>
    <rPh sb="143" eb="144">
      <t>ジ</t>
    </rPh>
    <rPh sb="145" eb="147">
      <t>イチジ</t>
    </rPh>
    <rPh sb="147" eb="148">
      <t>カ</t>
    </rPh>
    <rPh sb="148" eb="149">
      <t>ニュウ</t>
    </rPh>
    <rPh sb="152" eb="153">
      <t>オコナ</t>
    </rPh>
    <rPh sb="163" eb="165">
      <t>セイビ</t>
    </rPh>
    <rPh sb="165" eb="166">
      <t>ズ</t>
    </rPh>
    <rPh sb="171" eb="173">
      <t>コンゴ</t>
    </rPh>
    <rPh sb="174" eb="176">
      <t>キギョウ</t>
    </rPh>
    <rPh sb="176" eb="177">
      <t>サイ</t>
    </rPh>
    <rPh sb="177" eb="179">
      <t>ザンダカ</t>
    </rPh>
    <rPh sb="180" eb="182">
      <t>ゲンショウ</t>
    </rPh>
    <rPh sb="191" eb="193">
      <t>スウチ</t>
    </rPh>
    <rPh sb="194" eb="196">
      <t>カイゼン</t>
    </rPh>
    <rPh sb="201" eb="203">
      <t>ミコ</t>
    </rPh>
    <rPh sb="211" eb="213">
      <t>キギョウ</t>
    </rPh>
    <rPh sb="213" eb="214">
      <t>サイ</t>
    </rPh>
    <rPh sb="214" eb="216">
      <t>ザンダカ</t>
    </rPh>
    <rPh sb="216" eb="217">
      <t>タイ</t>
    </rPh>
    <rPh sb="217" eb="219">
      <t>ジギョウ</t>
    </rPh>
    <rPh sb="219" eb="221">
      <t>キボ</t>
    </rPh>
    <rPh sb="221" eb="223">
      <t>ヒリツ</t>
    </rPh>
    <rPh sb="229" eb="231">
      <t>ソウキ</t>
    </rPh>
    <rPh sb="231" eb="233">
      <t>セイビ</t>
    </rPh>
    <rPh sb="233" eb="235">
      <t>カンリョウ</t>
    </rPh>
    <rPh sb="238" eb="240">
      <t>キギョウ</t>
    </rPh>
    <rPh sb="240" eb="241">
      <t>サイ</t>
    </rPh>
    <rPh sb="241" eb="243">
      <t>ザンダカ</t>
    </rPh>
    <rPh sb="244" eb="245">
      <t>オオ</t>
    </rPh>
    <rPh sb="255" eb="257">
      <t>リュウドウ</t>
    </rPh>
    <rPh sb="257" eb="259">
      <t>ヒリツ</t>
    </rPh>
    <rPh sb="260" eb="261">
      <t>オナ</t>
    </rPh>
    <rPh sb="264" eb="266">
      <t>コンゴ</t>
    </rPh>
    <rPh sb="267" eb="269">
      <t>キギョウ</t>
    </rPh>
    <rPh sb="269" eb="270">
      <t>サイ</t>
    </rPh>
    <rPh sb="270" eb="272">
      <t>ザンダカ</t>
    </rPh>
    <rPh sb="273" eb="275">
      <t>ゲンショウ</t>
    </rPh>
    <rPh sb="277" eb="279">
      <t>スウチ</t>
    </rPh>
    <rPh sb="280" eb="281">
      <t>サ</t>
    </rPh>
    <rPh sb="284" eb="286">
      <t>ミコ</t>
    </rPh>
    <rPh sb="294" eb="296">
      <t>ケイジョウ</t>
    </rPh>
    <rPh sb="296" eb="298">
      <t>シュウシ</t>
    </rPh>
    <rPh sb="298" eb="300">
      <t>ヒリツ</t>
    </rPh>
    <rPh sb="306" eb="308">
      <t>ウワマワ</t>
    </rPh>
    <rPh sb="316" eb="318">
      <t>イッパン</t>
    </rPh>
    <rPh sb="318" eb="320">
      <t>カイケイ</t>
    </rPh>
    <rPh sb="320" eb="322">
      <t>クリイレ</t>
    </rPh>
    <rPh sb="322" eb="323">
      <t>キン</t>
    </rPh>
    <rPh sb="330" eb="331">
      <t>オオ</t>
    </rPh>
    <rPh sb="336" eb="337">
      <t>イマ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</si>
</sst>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0.49</c:v>
                </c:pt>
              </c:numCache>
            </c:numRef>
          </c:val>
          <c:extLst>
            <c:ext xmlns:c16="http://schemas.microsoft.com/office/drawing/2014/chart" uri="{C3380CC4-5D6E-409C-BE32-E72D297353CC}">
              <c16:uniqueId val="{00000000-E0B3-4F22-BF38-494DB2E59C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0.04</c:v>
                </c:pt>
              </c:numCache>
            </c:numRef>
          </c:val>
          <c:smooth val="0"/>
          <c:extLst>
            <c:ext xmlns:c16="http://schemas.microsoft.com/office/drawing/2014/chart" uri="{C3380CC4-5D6E-409C-BE32-E72D297353CC}">
              <c16:uniqueId val="{00000001-E0B3-4F22-BF38-494DB2E59C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49.72</c:v>
                </c:pt>
              </c:numCache>
            </c:numRef>
          </c:val>
          <c:extLst>
            <c:ext xmlns:c16="http://schemas.microsoft.com/office/drawing/2014/chart" uri="{C3380CC4-5D6E-409C-BE32-E72D297353CC}">
              <c16:uniqueId val="{00000000-1F57-4057-8093-946318FA41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45.68</c:v>
                </c:pt>
              </c:numCache>
            </c:numRef>
          </c:val>
          <c:smooth val="0"/>
          <c:extLst>
            <c:ext xmlns:c16="http://schemas.microsoft.com/office/drawing/2014/chart" uri="{C3380CC4-5D6E-409C-BE32-E72D297353CC}">
              <c16:uniqueId val="{00000001-1F57-4057-8093-946318FA41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90.53</c:v>
                </c:pt>
              </c:numCache>
            </c:numRef>
          </c:val>
          <c:extLst>
            <c:ext xmlns:c16="http://schemas.microsoft.com/office/drawing/2014/chart" uri="{C3380CC4-5D6E-409C-BE32-E72D297353CC}">
              <c16:uniqueId val="{00000000-B2D1-4271-84FF-E8C8FDC95D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87.96</c:v>
                </c:pt>
              </c:numCache>
            </c:numRef>
          </c:val>
          <c:smooth val="0"/>
          <c:extLst>
            <c:ext xmlns:c16="http://schemas.microsoft.com/office/drawing/2014/chart" uri="{C3380CC4-5D6E-409C-BE32-E72D297353CC}">
              <c16:uniqueId val="{00000001-B2D1-4271-84FF-E8C8FDC95D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132.9</c:v>
                </c:pt>
              </c:numCache>
            </c:numRef>
          </c:val>
          <c:extLst>
            <c:ext xmlns:c16="http://schemas.microsoft.com/office/drawing/2014/chart" uri="{C3380CC4-5D6E-409C-BE32-E72D297353CC}">
              <c16:uniqueId val="{00000000-7158-4BAD-AE31-9127D5EB76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103.34</c:v>
                </c:pt>
              </c:numCache>
            </c:numRef>
          </c:val>
          <c:smooth val="0"/>
          <c:extLst>
            <c:ext xmlns:c16="http://schemas.microsoft.com/office/drawing/2014/chart" uri="{C3380CC4-5D6E-409C-BE32-E72D297353CC}">
              <c16:uniqueId val="{00000001-7158-4BAD-AE31-9127D5EB76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37.130000000000003</c:v>
                </c:pt>
              </c:numCache>
            </c:numRef>
          </c:val>
          <c:extLst>
            <c:ext xmlns:c16="http://schemas.microsoft.com/office/drawing/2014/chart" uri="{C3380CC4-5D6E-409C-BE32-E72D297353CC}">
              <c16:uniqueId val="{00000000-C0FA-49C5-93AE-797F3145A4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27.82</c:v>
                </c:pt>
              </c:numCache>
            </c:numRef>
          </c:val>
          <c:smooth val="0"/>
          <c:extLst>
            <c:ext xmlns:c16="http://schemas.microsoft.com/office/drawing/2014/chart" uri="{C3380CC4-5D6E-409C-BE32-E72D297353CC}">
              <c16:uniqueId val="{00000001-C0FA-49C5-93AE-797F3145A4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3F-4C50-B170-5D89FD27109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23F-4C50-B170-5D89FD27109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7E9-40E8-A341-9D36035CDF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29.74</c:v>
                </c:pt>
              </c:numCache>
            </c:numRef>
          </c:val>
          <c:smooth val="0"/>
          <c:extLst>
            <c:ext xmlns:c16="http://schemas.microsoft.com/office/drawing/2014/chart" uri="{C3380CC4-5D6E-409C-BE32-E72D297353CC}">
              <c16:uniqueId val="{00000001-97E9-40E8-A341-9D36035CDF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27.95</c:v>
                </c:pt>
              </c:numCache>
            </c:numRef>
          </c:val>
          <c:extLst>
            <c:ext xmlns:c16="http://schemas.microsoft.com/office/drawing/2014/chart" uri="{C3380CC4-5D6E-409C-BE32-E72D297353CC}">
              <c16:uniqueId val="{00000000-A468-4FE7-92F8-F9C7489A06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53.44</c:v>
                </c:pt>
              </c:numCache>
            </c:numRef>
          </c:val>
          <c:smooth val="0"/>
          <c:extLst>
            <c:ext xmlns:c16="http://schemas.microsoft.com/office/drawing/2014/chart" uri="{C3380CC4-5D6E-409C-BE32-E72D297353CC}">
              <c16:uniqueId val="{00000001-A468-4FE7-92F8-F9C7489A06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3443.94</c:v>
                </c:pt>
              </c:numCache>
            </c:numRef>
          </c:val>
          <c:extLst>
            <c:ext xmlns:c16="http://schemas.microsoft.com/office/drawing/2014/chart" uri="{C3380CC4-5D6E-409C-BE32-E72D297353CC}">
              <c16:uniqueId val="{00000000-7972-45A6-BCB8-1EC5A73B51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1267.3900000000001</c:v>
                </c:pt>
              </c:numCache>
            </c:numRef>
          </c:val>
          <c:smooth val="0"/>
          <c:extLst>
            <c:ext xmlns:c16="http://schemas.microsoft.com/office/drawing/2014/chart" uri="{C3380CC4-5D6E-409C-BE32-E72D297353CC}">
              <c16:uniqueId val="{00000001-7972-45A6-BCB8-1EC5A73B51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81.87</c:v>
                </c:pt>
              </c:numCache>
            </c:numRef>
          </c:val>
          <c:extLst>
            <c:ext xmlns:c16="http://schemas.microsoft.com/office/drawing/2014/chart" uri="{C3380CC4-5D6E-409C-BE32-E72D297353CC}">
              <c16:uniqueId val="{00000000-7D36-491A-A8E8-65FCEDCA805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84.3</c:v>
                </c:pt>
              </c:numCache>
            </c:numRef>
          </c:val>
          <c:smooth val="0"/>
          <c:extLst>
            <c:ext xmlns:c16="http://schemas.microsoft.com/office/drawing/2014/chart" uri="{C3380CC4-5D6E-409C-BE32-E72D297353CC}">
              <c16:uniqueId val="{00000001-7D36-491A-A8E8-65FCEDCA805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247.33</c:v>
                </c:pt>
              </c:numCache>
            </c:numRef>
          </c:val>
          <c:extLst>
            <c:ext xmlns:c16="http://schemas.microsoft.com/office/drawing/2014/chart" uri="{C3380CC4-5D6E-409C-BE32-E72D297353CC}">
              <c16:uniqueId val="{00000000-F4B5-44B2-937B-52F0A09FC89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185.47</c:v>
                </c:pt>
              </c:numCache>
            </c:numRef>
          </c:val>
          <c:smooth val="0"/>
          <c:extLst>
            <c:ext xmlns:c16="http://schemas.microsoft.com/office/drawing/2014/chart" uri="{C3380CC4-5D6E-409C-BE32-E72D297353CC}">
              <c16:uniqueId val="{00000001-F4B5-44B2-937B-52F0A09FC89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R1" zoomScale="106" zoomScaleNormal="106"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鳥取県　北栄町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14944</v>
      </c>
      <c r="AM8" s="69"/>
      <c r="AN8" s="69"/>
      <c r="AO8" s="69"/>
      <c r="AP8" s="69"/>
      <c r="AQ8" s="69"/>
      <c r="AR8" s="69"/>
      <c r="AS8" s="69"/>
      <c r="AT8" s="68">
        <f>データ!T6</f>
        <v>56.94</v>
      </c>
      <c r="AU8" s="68"/>
      <c r="AV8" s="68"/>
      <c r="AW8" s="68"/>
      <c r="AX8" s="68"/>
      <c r="AY8" s="68"/>
      <c r="AZ8" s="68"/>
      <c r="BA8" s="68"/>
      <c r="BB8" s="68">
        <f>データ!U6</f>
        <v>262.45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50.38</v>
      </c>
      <c r="J10" s="68"/>
      <c r="K10" s="68"/>
      <c r="L10" s="68"/>
      <c r="M10" s="68"/>
      <c r="N10" s="68"/>
      <c r="O10" s="68"/>
      <c r="P10" s="68">
        <f>データ!P6</f>
        <v>96.64</v>
      </c>
      <c r="Q10" s="68"/>
      <c r="R10" s="68"/>
      <c r="S10" s="68"/>
      <c r="T10" s="68"/>
      <c r="U10" s="68"/>
      <c r="V10" s="68"/>
      <c r="W10" s="68">
        <f>データ!Q6</f>
        <v>93.38</v>
      </c>
      <c r="X10" s="68"/>
      <c r="Y10" s="68"/>
      <c r="Z10" s="68"/>
      <c r="AA10" s="68"/>
      <c r="AB10" s="68"/>
      <c r="AC10" s="68"/>
      <c r="AD10" s="69">
        <f>データ!R6</f>
        <v>4110</v>
      </c>
      <c r="AE10" s="69"/>
      <c r="AF10" s="69"/>
      <c r="AG10" s="69"/>
      <c r="AH10" s="69"/>
      <c r="AI10" s="69"/>
      <c r="AJ10" s="69"/>
      <c r="AK10" s="2"/>
      <c r="AL10" s="69">
        <f>データ!V6</f>
        <v>14355</v>
      </c>
      <c r="AM10" s="69"/>
      <c r="AN10" s="69"/>
      <c r="AO10" s="69"/>
      <c r="AP10" s="69"/>
      <c r="AQ10" s="69"/>
      <c r="AR10" s="69"/>
      <c r="AS10" s="69"/>
      <c r="AT10" s="68">
        <f>データ!W6</f>
        <v>5.2</v>
      </c>
      <c r="AU10" s="68"/>
      <c r="AV10" s="68"/>
      <c r="AW10" s="68"/>
      <c r="AX10" s="68"/>
      <c r="AY10" s="68"/>
      <c r="AZ10" s="68"/>
      <c r="BA10" s="68"/>
      <c r="BB10" s="68">
        <f>データ!X6</f>
        <v>2760.58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7wuP9XjUgRqXXbpcJxvMXNWbfll51cF12CqdUC+dPUDL98jYC4k+ewQyNVNmcE80fO0eCo/M7X7ijA3vQSAG5g==" saltValue="Q2oHhojalWjRpNR/3Eat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313726</v>
      </c>
      <c r="D6" s="33">
        <f t="shared" si="3"/>
        <v>46</v>
      </c>
      <c r="E6" s="33">
        <f t="shared" si="3"/>
        <v>17</v>
      </c>
      <c r="F6" s="33">
        <f t="shared" si="3"/>
        <v>4</v>
      </c>
      <c r="G6" s="33">
        <f t="shared" si="3"/>
        <v>0</v>
      </c>
      <c r="H6" s="33" t="str">
        <f t="shared" si="3"/>
        <v>鳥取県　北栄町</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50.38</v>
      </c>
      <c r="P6" s="34">
        <f t="shared" si="3"/>
        <v>96.64</v>
      </c>
      <c r="Q6" s="34">
        <f t="shared" si="3"/>
        <v>93.38</v>
      </c>
      <c r="R6" s="34">
        <f t="shared" si="3"/>
        <v>4110</v>
      </c>
      <c r="S6" s="34">
        <f t="shared" si="3"/>
        <v>14944</v>
      </c>
      <c r="T6" s="34">
        <f t="shared" si="3"/>
        <v>56.94</v>
      </c>
      <c r="U6" s="34">
        <f t="shared" si="3"/>
        <v>262.45</v>
      </c>
      <c r="V6" s="34">
        <f t="shared" si="3"/>
        <v>14355</v>
      </c>
      <c r="W6" s="34">
        <f t="shared" si="3"/>
        <v>5.2</v>
      </c>
      <c r="X6" s="34">
        <f t="shared" si="3"/>
        <v>2760.58</v>
      </c>
      <c r="Y6" s="35" t="str">
        <f>IF(Y7="",NA(),Y7)</f>
        <v>-</v>
      </c>
      <c r="Z6" s="35" t="str">
        <f t="shared" ref="Z6:AH6" si="4">IF(Z7="",NA(),Z7)</f>
        <v>-</v>
      </c>
      <c r="AA6" s="35" t="str">
        <f t="shared" si="4"/>
        <v>-</v>
      </c>
      <c r="AB6" s="35" t="str">
        <f t="shared" si="4"/>
        <v>-</v>
      </c>
      <c r="AC6" s="35">
        <f t="shared" si="4"/>
        <v>132.9</v>
      </c>
      <c r="AD6" s="35" t="str">
        <f t="shared" si="4"/>
        <v>-</v>
      </c>
      <c r="AE6" s="35" t="str">
        <f t="shared" si="4"/>
        <v>-</v>
      </c>
      <c r="AF6" s="35" t="str">
        <f t="shared" si="4"/>
        <v>-</v>
      </c>
      <c r="AG6" s="35" t="str">
        <f t="shared" si="4"/>
        <v>-</v>
      </c>
      <c r="AH6" s="35">
        <f t="shared" si="4"/>
        <v>103.34</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29.74</v>
      </c>
      <c r="AT6" s="34" t="str">
        <f>IF(AT7="","",IF(AT7="-","【-】","【"&amp;SUBSTITUTE(TEXT(AT7,"#,##0.00"),"-","△")&amp;"】"))</f>
        <v>【76.63】</v>
      </c>
      <c r="AU6" s="35" t="str">
        <f>IF(AU7="",NA(),AU7)</f>
        <v>-</v>
      </c>
      <c r="AV6" s="35" t="str">
        <f t="shared" ref="AV6:BD6" si="6">IF(AV7="",NA(),AV7)</f>
        <v>-</v>
      </c>
      <c r="AW6" s="35" t="str">
        <f t="shared" si="6"/>
        <v>-</v>
      </c>
      <c r="AX6" s="35" t="str">
        <f t="shared" si="6"/>
        <v>-</v>
      </c>
      <c r="AY6" s="35">
        <f t="shared" si="6"/>
        <v>27.95</v>
      </c>
      <c r="AZ6" s="35" t="str">
        <f t="shared" si="6"/>
        <v>-</v>
      </c>
      <c r="BA6" s="35" t="str">
        <f t="shared" si="6"/>
        <v>-</v>
      </c>
      <c r="BB6" s="35" t="str">
        <f t="shared" si="6"/>
        <v>-</v>
      </c>
      <c r="BC6" s="35" t="str">
        <f t="shared" si="6"/>
        <v>-</v>
      </c>
      <c r="BD6" s="35">
        <f t="shared" si="6"/>
        <v>53.44</v>
      </c>
      <c r="BE6" s="34" t="str">
        <f>IF(BE7="","",IF(BE7="-","【-】","【"&amp;SUBSTITUTE(TEXT(BE7,"#,##0.00"),"-","△")&amp;"】"))</f>
        <v>【49.61】</v>
      </c>
      <c r="BF6" s="35" t="str">
        <f>IF(BF7="",NA(),BF7)</f>
        <v>-</v>
      </c>
      <c r="BG6" s="35" t="str">
        <f t="shared" ref="BG6:BO6" si="7">IF(BG7="",NA(),BG7)</f>
        <v>-</v>
      </c>
      <c r="BH6" s="35" t="str">
        <f t="shared" si="7"/>
        <v>-</v>
      </c>
      <c r="BI6" s="35" t="str">
        <f t="shared" si="7"/>
        <v>-</v>
      </c>
      <c r="BJ6" s="35">
        <f t="shared" si="7"/>
        <v>3443.94</v>
      </c>
      <c r="BK6" s="35" t="str">
        <f t="shared" si="7"/>
        <v>-</v>
      </c>
      <c r="BL6" s="35" t="str">
        <f t="shared" si="7"/>
        <v>-</v>
      </c>
      <c r="BM6" s="35" t="str">
        <f t="shared" si="7"/>
        <v>-</v>
      </c>
      <c r="BN6" s="35" t="str">
        <f t="shared" si="7"/>
        <v>-</v>
      </c>
      <c r="BO6" s="35">
        <f t="shared" si="7"/>
        <v>1267.3900000000001</v>
      </c>
      <c r="BP6" s="34" t="str">
        <f>IF(BP7="","",IF(BP7="-","【-】","【"&amp;SUBSTITUTE(TEXT(BP7,"#,##0.00"),"-","△")&amp;"】"))</f>
        <v>【1,218.70】</v>
      </c>
      <c r="BQ6" s="35" t="str">
        <f>IF(BQ7="",NA(),BQ7)</f>
        <v>-</v>
      </c>
      <c r="BR6" s="35" t="str">
        <f t="shared" ref="BR6:BZ6" si="8">IF(BR7="",NA(),BR7)</f>
        <v>-</v>
      </c>
      <c r="BS6" s="35" t="str">
        <f t="shared" si="8"/>
        <v>-</v>
      </c>
      <c r="BT6" s="35" t="str">
        <f t="shared" si="8"/>
        <v>-</v>
      </c>
      <c r="BU6" s="35">
        <f t="shared" si="8"/>
        <v>81.87</v>
      </c>
      <c r="BV6" s="35" t="str">
        <f t="shared" si="8"/>
        <v>-</v>
      </c>
      <c r="BW6" s="35" t="str">
        <f t="shared" si="8"/>
        <v>-</v>
      </c>
      <c r="BX6" s="35" t="str">
        <f t="shared" si="8"/>
        <v>-</v>
      </c>
      <c r="BY6" s="35" t="str">
        <f t="shared" si="8"/>
        <v>-</v>
      </c>
      <c r="BZ6" s="35">
        <f t="shared" si="8"/>
        <v>84.3</v>
      </c>
      <c r="CA6" s="34" t="str">
        <f>IF(CA7="","",IF(CA7="-","【-】","【"&amp;SUBSTITUTE(TEXT(CA7,"#,##0.00"),"-","△")&amp;"】"))</f>
        <v>【74.17】</v>
      </c>
      <c r="CB6" s="35" t="str">
        <f>IF(CB7="",NA(),CB7)</f>
        <v>-</v>
      </c>
      <c r="CC6" s="35" t="str">
        <f t="shared" ref="CC6:CK6" si="9">IF(CC7="",NA(),CC7)</f>
        <v>-</v>
      </c>
      <c r="CD6" s="35" t="str">
        <f t="shared" si="9"/>
        <v>-</v>
      </c>
      <c r="CE6" s="35" t="str">
        <f t="shared" si="9"/>
        <v>-</v>
      </c>
      <c r="CF6" s="35">
        <f t="shared" si="9"/>
        <v>247.33</v>
      </c>
      <c r="CG6" s="35" t="str">
        <f t="shared" si="9"/>
        <v>-</v>
      </c>
      <c r="CH6" s="35" t="str">
        <f t="shared" si="9"/>
        <v>-</v>
      </c>
      <c r="CI6" s="35" t="str">
        <f t="shared" si="9"/>
        <v>-</v>
      </c>
      <c r="CJ6" s="35" t="str">
        <f t="shared" si="9"/>
        <v>-</v>
      </c>
      <c r="CK6" s="35">
        <f t="shared" si="9"/>
        <v>185.47</v>
      </c>
      <c r="CL6" s="34" t="str">
        <f>IF(CL7="","",IF(CL7="-","【-】","【"&amp;SUBSTITUTE(TEXT(CL7,"#,##0.00"),"-","△")&amp;"】"))</f>
        <v>【218.56】</v>
      </c>
      <c r="CM6" s="35" t="str">
        <f>IF(CM7="",NA(),CM7)</f>
        <v>-</v>
      </c>
      <c r="CN6" s="35" t="str">
        <f t="shared" ref="CN6:CV6" si="10">IF(CN7="",NA(),CN7)</f>
        <v>-</v>
      </c>
      <c r="CO6" s="35" t="str">
        <f t="shared" si="10"/>
        <v>-</v>
      </c>
      <c r="CP6" s="35" t="str">
        <f t="shared" si="10"/>
        <v>-</v>
      </c>
      <c r="CQ6" s="35">
        <f t="shared" si="10"/>
        <v>49.72</v>
      </c>
      <c r="CR6" s="35" t="str">
        <f t="shared" si="10"/>
        <v>-</v>
      </c>
      <c r="CS6" s="35" t="str">
        <f t="shared" si="10"/>
        <v>-</v>
      </c>
      <c r="CT6" s="35" t="str">
        <f t="shared" si="10"/>
        <v>-</v>
      </c>
      <c r="CU6" s="35" t="str">
        <f t="shared" si="10"/>
        <v>-</v>
      </c>
      <c r="CV6" s="35">
        <f t="shared" si="10"/>
        <v>45.68</v>
      </c>
      <c r="CW6" s="34" t="str">
        <f>IF(CW7="","",IF(CW7="-","【-】","【"&amp;SUBSTITUTE(TEXT(CW7,"#,##0.00"),"-","△")&amp;"】"))</f>
        <v>【42.86】</v>
      </c>
      <c r="CX6" s="35" t="str">
        <f>IF(CX7="",NA(),CX7)</f>
        <v>-</v>
      </c>
      <c r="CY6" s="35" t="str">
        <f t="shared" ref="CY6:DG6" si="11">IF(CY7="",NA(),CY7)</f>
        <v>-</v>
      </c>
      <c r="CZ6" s="35" t="str">
        <f t="shared" si="11"/>
        <v>-</v>
      </c>
      <c r="DA6" s="35" t="str">
        <f t="shared" si="11"/>
        <v>-</v>
      </c>
      <c r="DB6" s="35">
        <f t="shared" si="11"/>
        <v>90.53</v>
      </c>
      <c r="DC6" s="35" t="str">
        <f t="shared" si="11"/>
        <v>-</v>
      </c>
      <c r="DD6" s="35" t="str">
        <f t="shared" si="11"/>
        <v>-</v>
      </c>
      <c r="DE6" s="35" t="str">
        <f t="shared" si="11"/>
        <v>-</v>
      </c>
      <c r="DF6" s="35" t="str">
        <f t="shared" si="11"/>
        <v>-</v>
      </c>
      <c r="DG6" s="35">
        <f t="shared" si="11"/>
        <v>87.96</v>
      </c>
      <c r="DH6" s="34" t="str">
        <f>IF(DH7="","",IF(DH7="-","【-】","【"&amp;SUBSTITUTE(TEXT(DH7,"#,##0.00"),"-","△")&amp;"】"))</f>
        <v>【84.20】</v>
      </c>
      <c r="DI6" s="35" t="str">
        <f>IF(DI7="",NA(),DI7)</f>
        <v>-</v>
      </c>
      <c r="DJ6" s="35" t="str">
        <f t="shared" ref="DJ6:DR6" si="12">IF(DJ7="",NA(),DJ7)</f>
        <v>-</v>
      </c>
      <c r="DK6" s="35" t="str">
        <f t="shared" si="12"/>
        <v>-</v>
      </c>
      <c r="DL6" s="35" t="str">
        <f t="shared" si="12"/>
        <v>-</v>
      </c>
      <c r="DM6" s="35">
        <f t="shared" si="12"/>
        <v>37.130000000000003</v>
      </c>
      <c r="DN6" s="35" t="str">
        <f t="shared" si="12"/>
        <v>-</v>
      </c>
      <c r="DO6" s="35" t="str">
        <f t="shared" si="12"/>
        <v>-</v>
      </c>
      <c r="DP6" s="35" t="str">
        <f t="shared" si="12"/>
        <v>-</v>
      </c>
      <c r="DQ6" s="35" t="str">
        <f t="shared" si="12"/>
        <v>-</v>
      </c>
      <c r="DR6" s="35">
        <f t="shared" si="12"/>
        <v>27.82</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【6.20】</v>
      </c>
      <c r="EE6" s="35" t="str">
        <f>IF(EE7="",NA(),EE7)</f>
        <v>-</v>
      </c>
      <c r="EF6" s="35" t="str">
        <f t="shared" ref="EF6:EN6" si="14">IF(EF7="",NA(),EF7)</f>
        <v>-</v>
      </c>
      <c r="EG6" s="35" t="str">
        <f t="shared" si="14"/>
        <v>-</v>
      </c>
      <c r="EH6" s="35" t="str">
        <f t="shared" si="14"/>
        <v>-</v>
      </c>
      <c r="EI6" s="35">
        <f t="shared" si="14"/>
        <v>0.49</v>
      </c>
      <c r="EJ6" s="35" t="str">
        <f t="shared" si="14"/>
        <v>-</v>
      </c>
      <c r="EK6" s="35" t="str">
        <f t="shared" si="14"/>
        <v>-</v>
      </c>
      <c r="EL6" s="35" t="str">
        <f t="shared" si="14"/>
        <v>-</v>
      </c>
      <c r="EM6" s="35" t="str">
        <f t="shared" si="14"/>
        <v>-</v>
      </c>
      <c r="EN6" s="35">
        <f t="shared" si="14"/>
        <v>0.04</v>
      </c>
      <c r="EO6" s="34" t="str">
        <f>IF(EO7="","",IF(EO7="-","【-】","【"&amp;SUBSTITUTE(TEXT(EO7,"#,##0.00"),"-","△")&amp;"】"))</f>
        <v>【0.28】</v>
      </c>
    </row>
    <row r="7" spans="1:148" s="36" customFormat="1" x14ac:dyDescent="0.15">
      <c r="A7" s="28"/>
      <c r="B7" s="37">
        <v>2019</v>
      </c>
      <c r="C7" s="37">
        <v>313726</v>
      </c>
      <c r="D7" s="37">
        <v>46</v>
      </c>
      <c r="E7" s="37">
        <v>17</v>
      </c>
      <c r="F7" s="37">
        <v>4</v>
      </c>
      <c r="G7" s="37">
        <v>0</v>
      </c>
      <c r="H7" s="37" t="s">
        <v>95</v>
      </c>
      <c r="I7" s="37" t="s">
        <v>96</v>
      </c>
      <c r="J7" s="37" t="s">
        <v>97</v>
      </c>
      <c r="K7" s="37" t="s">
        <v>98</v>
      </c>
      <c r="L7" s="37" t="s">
        <v>99</v>
      </c>
      <c r="M7" s="37" t="s">
        <v>100</v>
      </c>
      <c r="N7" s="38" t="s">
        <v>101</v>
      </c>
      <c r="O7" s="38">
        <v>50.38</v>
      </c>
      <c r="P7" s="38">
        <v>96.64</v>
      </c>
      <c r="Q7" s="38">
        <v>93.38</v>
      </c>
      <c r="R7" s="38">
        <v>4110</v>
      </c>
      <c r="S7" s="38">
        <v>14944</v>
      </c>
      <c r="T7" s="38">
        <v>56.94</v>
      </c>
      <c r="U7" s="38">
        <v>262.45</v>
      </c>
      <c r="V7" s="38">
        <v>14355</v>
      </c>
      <c r="W7" s="38">
        <v>5.2</v>
      </c>
      <c r="X7" s="38">
        <v>2760.58</v>
      </c>
      <c r="Y7" s="38" t="s">
        <v>101</v>
      </c>
      <c r="Z7" s="38" t="s">
        <v>101</v>
      </c>
      <c r="AA7" s="38" t="s">
        <v>101</v>
      </c>
      <c r="AB7" s="38" t="s">
        <v>101</v>
      </c>
      <c r="AC7" s="38">
        <v>132.9</v>
      </c>
      <c r="AD7" s="38" t="s">
        <v>101</v>
      </c>
      <c r="AE7" s="38" t="s">
        <v>101</v>
      </c>
      <c r="AF7" s="38" t="s">
        <v>101</v>
      </c>
      <c r="AG7" s="38" t="s">
        <v>101</v>
      </c>
      <c r="AH7" s="38">
        <v>103.34</v>
      </c>
      <c r="AI7" s="38">
        <v>102.87</v>
      </c>
      <c r="AJ7" s="38" t="s">
        <v>101</v>
      </c>
      <c r="AK7" s="38" t="s">
        <v>101</v>
      </c>
      <c r="AL7" s="38" t="s">
        <v>101</v>
      </c>
      <c r="AM7" s="38" t="s">
        <v>101</v>
      </c>
      <c r="AN7" s="38">
        <v>0</v>
      </c>
      <c r="AO7" s="38" t="s">
        <v>101</v>
      </c>
      <c r="AP7" s="38" t="s">
        <v>101</v>
      </c>
      <c r="AQ7" s="38" t="s">
        <v>101</v>
      </c>
      <c r="AR7" s="38" t="s">
        <v>101</v>
      </c>
      <c r="AS7" s="38">
        <v>29.74</v>
      </c>
      <c r="AT7" s="38">
        <v>76.63</v>
      </c>
      <c r="AU7" s="38" t="s">
        <v>101</v>
      </c>
      <c r="AV7" s="38" t="s">
        <v>101</v>
      </c>
      <c r="AW7" s="38" t="s">
        <v>101</v>
      </c>
      <c r="AX7" s="38" t="s">
        <v>101</v>
      </c>
      <c r="AY7" s="38">
        <v>27.95</v>
      </c>
      <c r="AZ7" s="38" t="s">
        <v>101</v>
      </c>
      <c r="BA7" s="38" t="s">
        <v>101</v>
      </c>
      <c r="BB7" s="38" t="s">
        <v>101</v>
      </c>
      <c r="BC7" s="38" t="s">
        <v>101</v>
      </c>
      <c r="BD7" s="38">
        <v>53.44</v>
      </c>
      <c r="BE7" s="38">
        <v>49.61</v>
      </c>
      <c r="BF7" s="38" t="s">
        <v>101</v>
      </c>
      <c r="BG7" s="38" t="s">
        <v>101</v>
      </c>
      <c r="BH7" s="38" t="s">
        <v>101</v>
      </c>
      <c r="BI7" s="38" t="s">
        <v>101</v>
      </c>
      <c r="BJ7" s="38">
        <v>3443.94</v>
      </c>
      <c r="BK7" s="38" t="s">
        <v>101</v>
      </c>
      <c r="BL7" s="38" t="s">
        <v>101</v>
      </c>
      <c r="BM7" s="38" t="s">
        <v>101</v>
      </c>
      <c r="BN7" s="38" t="s">
        <v>101</v>
      </c>
      <c r="BO7" s="38">
        <v>1267.3900000000001</v>
      </c>
      <c r="BP7" s="38">
        <v>1218.7</v>
      </c>
      <c r="BQ7" s="38" t="s">
        <v>101</v>
      </c>
      <c r="BR7" s="38" t="s">
        <v>101</v>
      </c>
      <c r="BS7" s="38" t="s">
        <v>101</v>
      </c>
      <c r="BT7" s="38" t="s">
        <v>101</v>
      </c>
      <c r="BU7" s="38">
        <v>81.87</v>
      </c>
      <c r="BV7" s="38" t="s">
        <v>101</v>
      </c>
      <c r="BW7" s="38" t="s">
        <v>101</v>
      </c>
      <c r="BX7" s="38" t="s">
        <v>101</v>
      </c>
      <c r="BY7" s="38" t="s">
        <v>101</v>
      </c>
      <c r="BZ7" s="38">
        <v>84.3</v>
      </c>
      <c r="CA7" s="38">
        <v>74.17</v>
      </c>
      <c r="CB7" s="38" t="s">
        <v>101</v>
      </c>
      <c r="CC7" s="38" t="s">
        <v>101</v>
      </c>
      <c r="CD7" s="38" t="s">
        <v>101</v>
      </c>
      <c r="CE7" s="38" t="s">
        <v>101</v>
      </c>
      <c r="CF7" s="38">
        <v>247.33</v>
      </c>
      <c r="CG7" s="38" t="s">
        <v>101</v>
      </c>
      <c r="CH7" s="38" t="s">
        <v>101</v>
      </c>
      <c r="CI7" s="38" t="s">
        <v>101</v>
      </c>
      <c r="CJ7" s="38" t="s">
        <v>101</v>
      </c>
      <c r="CK7" s="38">
        <v>185.47</v>
      </c>
      <c r="CL7" s="38">
        <v>218.56</v>
      </c>
      <c r="CM7" s="38" t="s">
        <v>101</v>
      </c>
      <c r="CN7" s="38" t="s">
        <v>101</v>
      </c>
      <c r="CO7" s="38" t="s">
        <v>101</v>
      </c>
      <c r="CP7" s="38" t="s">
        <v>101</v>
      </c>
      <c r="CQ7" s="38">
        <v>49.72</v>
      </c>
      <c r="CR7" s="38" t="s">
        <v>101</v>
      </c>
      <c r="CS7" s="38" t="s">
        <v>101</v>
      </c>
      <c r="CT7" s="38" t="s">
        <v>101</v>
      </c>
      <c r="CU7" s="38" t="s">
        <v>101</v>
      </c>
      <c r="CV7" s="38">
        <v>45.68</v>
      </c>
      <c r="CW7" s="38">
        <v>42.86</v>
      </c>
      <c r="CX7" s="38" t="s">
        <v>101</v>
      </c>
      <c r="CY7" s="38" t="s">
        <v>101</v>
      </c>
      <c r="CZ7" s="38" t="s">
        <v>101</v>
      </c>
      <c r="DA7" s="38" t="s">
        <v>101</v>
      </c>
      <c r="DB7" s="38">
        <v>90.53</v>
      </c>
      <c r="DC7" s="38" t="s">
        <v>101</v>
      </c>
      <c r="DD7" s="38" t="s">
        <v>101</v>
      </c>
      <c r="DE7" s="38" t="s">
        <v>101</v>
      </c>
      <c r="DF7" s="38" t="s">
        <v>101</v>
      </c>
      <c r="DG7" s="38">
        <v>87.96</v>
      </c>
      <c r="DH7" s="38">
        <v>84.2</v>
      </c>
      <c r="DI7" s="38" t="s">
        <v>101</v>
      </c>
      <c r="DJ7" s="38" t="s">
        <v>101</v>
      </c>
      <c r="DK7" s="38" t="s">
        <v>101</v>
      </c>
      <c r="DL7" s="38" t="s">
        <v>101</v>
      </c>
      <c r="DM7" s="38">
        <v>37.130000000000003</v>
      </c>
      <c r="DN7" s="38" t="s">
        <v>101</v>
      </c>
      <c r="DO7" s="38" t="s">
        <v>101</v>
      </c>
      <c r="DP7" s="38" t="s">
        <v>101</v>
      </c>
      <c r="DQ7" s="38" t="s">
        <v>101</v>
      </c>
      <c r="DR7" s="38">
        <v>27.82</v>
      </c>
      <c r="DS7" s="38">
        <v>25.37</v>
      </c>
      <c r="DT7" s="38" t="s">
        <v>101</v>
      </c>
      <c r="DU7" s="38" t="s">
        <v>101</v>
      </c>
      <c r="DV7" s="38" t="s">
        <v>101</v>
      </c>
      <c r="DW7" s="38" t="s">
        <v>101</v>
      </c>
      <c r="DX7" s="38">
        <v>0</v>
      </c>
      <c r="DY7" s="38" t="s">
        <v>101</v>
      </c>
      <c r="DZ7" s="38" t="s">
        <v>101</v>
      </c>
      <c r="EA7" s="38" t="s">
        <v>101</v>
      </c>
      <c r="EB7" s="38" t="s">
        <v>101</v>
      </c>
      <c r="EC7" s="38">
        <v>0</v>
      </c>
      <c r="ED7" s="38">
        <v>6.2</v>
      </c>
      <c r="EE7" s="38" t="s">
        <v>101</v>
      </c>
      <c r="EF7" s="38" t="s">
        <v>101</v>
      </c>
      <c r="EG7" s="38" t="s">
        <v>101</v>
      </c>
      <c r="EH7" s="38" t="s">
        <v>101</v>
      </c>
      <c r="EI7" s="38">
        <v>0.49</v>
      </c>
      <c r="EJ7" s="38" t="s">
        <v>101</v>
      </c>
      <c r="EK7" s="38" t="s">
        <v>101</v>
      </c>
      <c r="EL7" s="38" t="s">
        <v>101</v>
      </c>
      <c r="EM7" s="38" t="s">
        <v>101</v>
      </c>
      <c r="EN7" s="38">
        <v>0.04</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109</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松本　茜</cp:lastModifiedBy>
  <cp:lastPrinted>2021-01-28T01:59:18Z</cp:lastPrinted>
  <dcterms:created xsi:type="dcterms:W3CDTF">2020-12-04T02:34:22Z</dcterms:created>
  <dcterms:modified xsi:type="dcterms:W3CDTF">2021-02-04T23:49:22Z</dcterms:modified>
  <cp:category/>
</cp:coreProperties>
</file>