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60 地域整備課\20 上下水道室\04共通\70.「経営比較分析表」について\R1\調査表\"/>
    </mc:Choice>
  </mc:AlternateContent>
  <workbookProtection workbookAlgorithmName="SHA-512" workbookHashValue="OTenb3xhM/06BXA4b203hHXkeIbXLhYqdMY1A4JoPojcrrrKIiadwYs51B18xys4SWCW/q6OQ2MDTnfSDaT4bA==" workbookSaltValue="JZ8/NkGcdk6hEyBuNN7BX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<sst xmlns="http://schemas.openxmlformats.org/spreadsheetml/2006/main" count="228" uniqueCount="116">
  <si>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</si>
  <si>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</si>
  <si>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</si>
  <si>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</si>
  <si>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</si>
  <si>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</si>
  <si>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</si>
  <si>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</si>
  <si>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</si>
  <si>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</si>
  <si>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</si>
  <si>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</si>
  <si>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</si>
  <si>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</si>
  <si>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</si>
  <si>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</si>
  <si>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</si>
  <si>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</si>
  <si>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</si>
  <si>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</si>
  <si>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</si>
  <si>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</si>
  <si>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</si>
  <si>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</si>
  <si>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</si>
  <si>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</si>
  <si>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</si>
  <si>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</si>
  <si>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</si>
  <si>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</si>
  <si>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</si>
  <si>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</si>
  <si>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</si>
  <si>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</si>
  <si>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</si>
  <si>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</si>
  <si>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</si>
  <si>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</si>
  <si>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</si>
  <si>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</si>
  <si>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</si>
  <si>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</si>
  <si>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</si>
  <si>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</si>
  <si>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</si>
  <si>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</si>
  <si>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</si>
  <si>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</si>
  <si>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</si>
  <si>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</si>
  <si>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</si>
  <si>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</si>
  <si>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</si>
  <si>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</si>
  <si>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</si>
  <si>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</si>
  <si>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</si>
  <si>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</si>
  <si>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</si>
  <si>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</si>
  <si>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</si>
  <si>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</si>
  <si>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</si>
  <si>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</si>
  <si>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</si>
  <si>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</si>
  <si>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</si>
  <si>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</si>
  <si>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</si>
  <si>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</si>
  <si>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</si>
  <si>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</si>
  <si>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</si>
  <si>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</si>
  <si>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</si>
  <si>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</si>
  <si>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</si>
  <si>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</si>
  <si>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</si>
  <si>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</si>
  <si>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</si>
  <si>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</si>
  <si>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</si>
  <si>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</si>
  <si>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</si>
  <si>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</si>
  <si>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</si>
  <si>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</si>
  <si>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</si>
  <si>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</si>
  <si>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</si>
  <si>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</si>
  <si>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</si>
  <si>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</si>
  <si>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</si>
  <si>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</si>
  <si>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</si>
  <si>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</si>
  <si>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</si>
  <si>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</si>
  <si>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</si>
  <si>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</si>
  <si>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</si>
  <si>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</si>
  <si>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</si>
  <si>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</si>
  <si>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</si>
  <si>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</si>
  <si>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</si>
  <si>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</si>
  <si>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</si>
  <si>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</si>
  <si>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</si>
  <si>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平成28年度、簡易水道事業統合によって値が大きく悪化している指標が多く、健全経営ができているとはいえない状況であるが、旧簡易水道事業の固定資産の把握、更新費用についての推定が可能となり、それらの情報を元にし、平成30年度に水道事業「経営戦略」を策定している。
　固定資産の老朽化が進むにつれ、修繕や更新が増加する中、健全経営に向け、経営戦略を元に計画的な資産管理、また資金運用等を行っていくものとする。</t>
    <rPh sb="1" eb="3">
      <t>ヘイセイ</t>
    </rPh>
    <rPh sb="5" eb="6">
      <t>ネン</t>
    </rPh>
    <rPh sb="6" eb="7">
      <t>ド</t>
    </rPh>
    <rPh sb="8" eb="10">
      <t>カンイ</t>
    </rPh>
    <rPh sb="10" eb="12">
      <t>スイドウ</t>
    </rPh>
    <rPh sb="12" eb="14">
      <t>ジギョウ</t>
    </rPh>
    <rPh sb="14" eb="16">
      <t>トウゴウ</t>
    </rPh>
    <rPh sb="20" eb="21">
      <t>アタイ</t>
    </rPh>
    <rPh sb="22" eb="23">
      <t>オオ</t>
    </rPh>
    <rPh sb="25" eb="27">
      <t>アッカ</t>
    </rPh>
    <rPh sb="31" eb="33">
      <t>シヒョウ</t>
    </rPh>
    <rPh sb="34" eb="35">
      <t>オオ</t>
    </rPh>
    <rPh sb="37" eb="39">
      <t>ケンゼン</t>
    </rPh>
    <rPh sb="39" eb="41">
      <t>ケイエイ</t>
    </rPh>
    <rPh sb="53" eb="55">
      <t>ジョウキョウ</t>
    </rPh>
    <rPh sb="60" eb="61">
      <t>キュウ</t>
    </rPh>
    <rPh sb="61" eb="63">
      <t>カンイ</t>
    </rPh>
    <rPh sb="63" eb="65">
      <t>スイドウ</t>
    </rPh>
    <rPh sb="65" eb="67">
      <t>ジギョウ</t>
    </rPh>
    <rPh sb="68" eb="70">
      <t>コテイ</t>
    </rPh>
    <rPh sb="70" eb="72">
      <t>シサン</t>
    </rPh>
    <rPh sb="76" eb="78">
      <t>コウシン</t>
    </rPh>
    <rPh sb="78" eb="80">
      <t>ヒヨウ</t>
    </rPh>
    <rPh sb="85" eb="87">
      <t>スイテイ</t>
    </rPh>
    <rPh sb="88" eb="90">
      <t>カノウ</t>
    </rPh>
    <rPh sb="98" eb="100">
      <t>ジョウホウ</t>
    </rPh>
    <rPh sb="101" eb="102">
      <t>モト</t>
    </rPh>
    <rPh sb="105" eb="107">
      <t>ヘイセイ</t>
    </rPh>
    <rPh sb="109" eb="111">
      <t>ネンド</t>
    </rPh>
    <rPh sb="112" eb="114">
      <t>スイドウ</t>
    </rPh>
    <rPh sb="114" eb="116">
      <t>ジギョウ</t>
    </rPh>
    <rPh sb="117" eb="119">
      <t>ケイエイ</t>
    </rPh>
    <rPh sb="119" eb="121">
      <t>センリャク</t>
    </rPh>
    <rPh sb="123" eb="125">
      <t>サクテイ</t>
    </rPh>
    <rPh sb="132" eb="134">
      <t>コテイ</t>
    </rPh>
    <rPh sb="134" eb="136">
      <t>シサン</t>
    </rPh>
    <rPh sb="137" eb="139">
      <t>ロウキュウ</t>
    </rPh>
    <rPh sb="139" eb="140">
      <t>カ</t>
    </rPh>
    <rPh sb="141" eb="142">
      <t>スス</t>
    </rPh>
    <rPh sb="147" eb="149">
      <t>シュウゼン</t>
    </rPh>
    <rPh sb="150" eb="152">
      <t>コウシン</t>
    </rPh>
    <rPh sb="153" eb="155">
      <t>ゾウカ</t>
    </rPh>
    <rPh sb="157" eb="158">
      <t>ナカ</t>
    </rPh>
    <rPh sb="159" eb="161">
      <t>ケンゼン</t>
    </rPh>
    <rPh sb="161" eb="163">
      <t>ケイエイ</t>
    </rPh>
    <rPh sb="164" eb="165">
      <t>ム</t>
    </rPh>
    <rPh sb="167" eb="169">
      <t>ケイエイ</t>
    </rPh>
    <rPh sb="169" eb="171">
      <t>センリャク</t>
    </rPh>
    <rPh sb="172" eb="173">
      <t>モト</t>
    </rPh>
    <rPh sb="174" eb="177">
      <t>ケイカクテキ</t>
    </rPh>
    <rPh sb="178" eb="180">
      <t>シサン</t>
    </rPh>
    <rPh sb="180" eb="182">
      <t>カンリ</t>
    </rPh>
    <rPh sb="185" eb="187">
      <t>シキン</t>
    </rPh>
    <rPh sb="187" eb="189">
      <t>ウンヨウ</t>
    </rPh>
    <rPh sb="189" eb="190">
      <t>ナド</t>
    </rPh>
    <rPh sb="191" eb="192">
      <t>オコナ</t>
    </rPh>
    <phoneticPr fontId="4"/>
  </si>
  <si>
    <t>①有形固定資産減価償却率②管路経年化率
　全国平均・類似団体を大きく下回っており、老朽化度合は比較的少ないと考えられる。
③管路更新率
　計画的に老朽管更新を実施しており、他団体と比べて高い数値を示している。</t>
    <rPh sb="1" eb="3">
      <t>ユウケイ</t>
    </rPh>
    <rPh sb="3" eb="5">
      <t>コテイ</t>
    </rPh>
    <rPh sb="5" eb="7">
      <t>シサン</t>
    </rPh>
    <rPh sb="7" eb="9">
      <t>ゲンカ</t>
    </rPh>
    <rPh sb="9" eb="11">
      <t>ショウキャク</t>
    </rPh>
    <rPh sb="11" eb="12">
      <t>リツ</t>
    </rPh>
    <rPh sb="21" eb="23">
      <t>ゼンコク</t>
    </rPh>
    <rPh sb="23" eb="25">
      <t>ヘイキン</t>
    </rPh>
    <rPh sb="26" eb="28">
      <t>ルイジ</t>
    </rPh>
    <rPh sb="28" eb="30">
      <t>ダンタイ</t>
    </rPh>
    <rPh sb="31" eb="32">
      <t>オオ</t>
    </rPh>
    <rPh sb="34" eb="36">
      <t>シタマワ</t>
    </rPh>
    <rPh sb="41" eb="44">
      <t>ロウキュウカ</t>
    </rPh>
    <rPh sb="44" eb="46">
      <t>ドア</t>
    </rPh>
    <rPh sb="47" eb="50">
      <t>ヒカクテキ</t>
    </rPh>
    <rPh sb="50" eb="51">
      <t>スク</t>
    </rPh>
    <rPh sb="54" eb="55">
      <t>カンガ</t>
    </rPh>
    <rPh sb="63" eb="65">
      <t>カンロ</t>
    </rPh>
    <rPh sb="65" eb="67">
      <t>コウシン</t>
    </rPh>
    <rPh sb="67" eb="68">
      <t>リツ</t>
    </rPh>
    <rPh sb="70" eb="73">
      <t>ケイカクテキ</t>
    </rPh>
    <rPh sb="74" eb="76">
      <t>ロウキュウ</t>
    </rPh>
    <rPh sb="76" eb="77">
      <t>カン</t>
    </rPh>
    <rPh sb="77" eb="79">
      <t>コウシン</t>
    </rPh>
    <rPh sb="80" eb="82">
      <t>ジッシ</t>
    </rPh>
    <rPh sb="87" eb="88">
      <t>タ</t>
    </rPh>
    <rPh sb="88" eb="90">
      <t>ダンタイ</t>
    </rPh>
    <rPh sb="91" eb="92">
      <t>クラ</t>
    </rPh>
    <rPh sb="94" eb="95">
      <t>タカ</t>
    </rPh>
    <rPh sb="96" eb="98">
      <t>スウチ</t>
    </rPh>
    <rPh sb="99" eb="100">
      <t>シメ</t>
    </rPh>
    <phoneticPr fontId="4"/>
  </si>
  <si>
    <t>①経常収支比率
　100%を下回っているが、H29以降は右肩上がりに推移しており、徐々に改善傾向にある。
②累積欠損金比率
　H28以降増加傾向にあり、経営の健全度に課題がある数値を示している。
③流動比率
　H28以降100%を下回っているが、若干改善傾向にある。
④企業債残高対給水収益比率
　類似団体を大きく上回っているが、簡易水道統合及び老朽管更新の積極的な実施による結果であり、今後、数値は改善方向に推移していくものと思われる。
⑤料金回収率
　100%を下回っており、給水収益以外の他会計補助金等によって費用が賄われている状況にある。
⑥給水原価
　簡易水道統合により数値が増加しているが、類似団体と比べると低値であり、徐々に改善傾向にある。
⑦施設利用率⑧有収率
　全国平均・類似団体を大きく上回っており、施設の稼働が収益につながっている。</t>
    <rPh sb="41" eb="43">
      <t>ジョジョ</t>
    </rPh>
    <rPh sb="44" eb="46">
      <t>カイゼン</t>
    </rPh>
    <rPh sb="46" eb="48">
      <t>ケイコウ</t>
    </rPh>
    <rPh sb="79" eb="81">
      <t>ケンゼン</t>
    </rPh>
    <rPh sb="81" eb="82">
      <t>ド</t>
    </rPh>
    <rPh sb="91" eb="92">
      <t>シメ</t>
    </rPh>
    <rPh sb="108" eb="110">
      <t>イコウ</t>
    </rPh>
    <rPh sb="123" eb="125">
      <t>ジャッカン</t>
    </rPh>
    <rPh sb="125" eb="127">
      <t>カイゼン</t>
    </rPh>
    <rPh sb="127" eb="129">
      <t>ケイコウ</t>
    </rPh>
    <rPh sb="149" eb="151">
      <t>ルイジ</t>
    </rPh>
    <rPh sb="151" eb="153">
      <t>ダンタイ</t>
    </rPh>
    <rPh sb="154" eb="155">
      <t>オオ</t>
    </rPh>
    <rPh sb="157" eb="159">
      <t>ウワマワ</t>
    </rPh>
    <rPh sb="165" eb="167">
      <t>カンイ</t>
    </rPh>
    <rPh sb="167" eb="169">
      <t>スイドウ</t>
    </rPh>
    <rPh sb="169" eb="171">
      <t>トウゴウ</t>
    </rPh>
    <rPh sb="171" eb="172">
      <t>オヨ</t>
    </rPh>
    <rPh sb="175" eb="176">
      <t>カン</t>
    </rPh>
    <rPh sb="179" eb="182">
      <t>セッキョクテキ</t>
    </rPh>
    <rPh sb="183" eb="185">
      <t>ジッシ</t>
    </rPh>
    <rPh sb="188" eb="190">
      <t>ケッカ</t>
    </rPh>
    <rPh sb="194" eb="196">
      <t>コンゴ</t>
    </rPh>
    <rPh sb="197" eb="199">
      <t>スウチ</t>
    </rPh>
    <rPh sb="200" eb="202">
      <t>カイゼン</t>
    </rPh>
    <rPh sb="202" eb="204">
      <t>ホウコウ</t>
    </rPh>
    <rPh sb="205" eb="207">
      <t>スイイ</t>
    </rPh>
    <rPh sb="214" eb="215">
      <t>オモ</t>
    </rPh>
    <rPh sb="240" eb="242">
      <t>キュウスイ</t>
    </rPh>
    <rPh sb="242" eb="244">
      <t>シュウエキ</t>
    </rPh>
    <rPh sb="244" eb="246">
      <t>イガイ</t>
    </rPh>
    <rPh sb="247" eb="248">
      <t>タ</t>
    </rPh>
    <rPh sb="248" eb="250">
      <t>カイケイ</t>
    </rPh>
    <rPh sb="250" eb="253">
      <t>ホジョキン</t>
    </rPh>
    <rPh sb="253" eb="254">
      <t>トウ</t>
    </rPh>
    <rPh sb="258" eb="260">
      <t>ヒヨウ</t>
    </rPh>
    <rPh sb="261" eb="262">
      <t>マカナ</t>
    </rPh>
    <rPh sb="290" eb="292">
      <t>スウチ</t>
    </rPh>
    <rPh sb="301" eb="303">
      <t>ルイジ</t>
    </rPh>
    <rPh sb="303" eb="305">
      <t>ダンタイ</t>
    </rPh>
    <rPh sb="306" eb="307">
      <t>クラ</t>
    </rPh>
    <rPh sb="310" eb="312">
      <t>テイチ</t>
    </rPh>
    <rPh sb="316" eb="318">
      <t>ジョジョ</t>
    </rPh>
    <rPh sb="319" eb="321">
      <t>カイゼン</t>
    </rPh>
    <rPh sb="321" eb="323">
      <t>ケイコウ</t>
    </rPh>
    <rPh sb="350" eb="351">
      <t>オオ</t>
    </rPh>
    <rPh sb="360" eb="362">
      <t>シセツ</t>
    </rPh>
    <rPh sb="363" eb="365">
      <t>カドウ</t>
    </rPh>
    <rPh sb="366" eb="368">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</si>
</sst>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0.79</c:v>
                </c:pt>
                <c:pt idx="1">
                  <c:v>0.76</c:v>
                </c:pt>
                <c:pt idx="2">
                  <c:v>1.32</c:v>
                </c:pt>
                <c:pt idx="3">
                  <c:v>0.99</c:v>
                </c:pt>
                <c:pt idx="4">
                  <c:v>1.24</c:v>
                </c:pt>
              </c:numCache>
            </c:numRef>
          </c:val>
          <c:extLst xmlns:c16r2="http://schemas.microsoft.com/office/drawing/2015/06/chart">
            <c:ext xmlns:c16="http://schemas.microsoft.com/office/drawing/2014/chart" uri="{C3380CC4-5D6E-409C-BE32-E72D297353CC}">
              <c16:uniqueId val="{00000000-4EBE-4A68-AC03-C7E70C4F3429}"/>
            </c:ext>
          </c:extLst>
        </c:ser>
        <c:dLbls>
          <c:showLegendKey val="0"/>
          <c:showVal val="0"/>
          <c:showCatName val="0"/>
          <c:showSerName val="0"/>
          <c:showPercent val="0"/>
          <c:showBubbleSize val="0"/>
        </c:dLbls>
        <c:gapWidth val="150"/>
        <c:axId val="487786928"/>
        <c:axId val="48778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4EBE-4A68-AC03-C7E70C4F3429}"/>
            </c:ext>
          </c:extLst>
        </c:ser>
        <c:dLbls>
          <c:showLegendKey val="0"/>
          <c:showVal val="0"/>
          <c:showCatName val="0"/>
          <c:showSerName val="0"/>
          <c:showPercent val="0"/>
          <c:showBubbleSize val="0"/>
        </c:dLbls>
        <c:marker val="1"/>
        <c:smooth val="0"/>
        <c:axId val="487786928"/>
        <c:axId val="487784184"/>
      </c:lineChart>
      <c:dateAx>
        <c:axId val="487786928"/>
        <c:scaling>
          <c:orientation val="minMax"/>
        </c:scaling>
        <c:delete val="1"/>
        <c:axPos val="b"/>
        <c:numFmt formatCode="&quot;H&quot;yy" sourceLinked="1"/>
        <c:majorTickMark val="none"/>
        <c:minorTickMark val="none"/>
        <c:tickLblPos val="none"/>
        <c:crossAx val="487784184"/>
        <c:crosses val="autoZero"/>
        <c:auto val="1"/>
        <c:lblOffset val="100"/>
        <c:baseTimeUnit val="years"/>
      </c:dateAx>
      <c:valAx>
        <c:axId val="48778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78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54.09</c:v>
                </c:pt>
                <c:pt idx="1">
                  <c:v>66.489999999999995</c:v>
                </c:pt>
                <c:pt idx="2">
                  <c:v>64.930000000000007</c:v>
                </c:pt>
                <c:pt idx="3">
                  <c:v>64.89</c:v>
                </c:pt>
                <c:pt idx="4">
                  <c:v>63.56</c:v>
                </c:pt>
              </c:numCache>
            </c:numRef>
          </c:val>
          <c:extLst xmlns:c16r2="http://schemas.microsoft.com/office/drawing/2015/06/chart">
            <c:ext xmlns:c16="http://schemas.microsoft.com/office/drawing/2014/chart" uri="{C3380CC4-5D6E-409C-BE32-E72D297353CC}">
              <c16:uniqueId val="{00000000-E545-4B6C-BD50-9E4AC9F8754F}"/>
            </c:ext>
          </c:extLst>
        </c:ser>
        <c:dLbls>
          <c:showLegendKey val="0"/>
          <c:showVal val="0"/>
          <c:showCatName val="0"/>
          <c:showSerName val="0"/>
          <c:showPercent val="0"/>
          <c:showBubbleSize val="0"/>
        </c:dLbls>
        <c:gapWidth val="150"/>
        <c:axId val="486036992"/>
        <c:axId val="486025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E545-4B6C-BD50-9E4AC9F8754F}"/>
            </c:ext>
          </c:extLst>
        </c:ser>
        <c:dLbls>
          <c:showLegendKey val="0"/>
          <c:showVal val="0"/>
          <c:showCatName val="0"/>
          <c:showSerName val="0"/>
          <c:showPercent val="0"/>
          <c:showBubbleSize val="0"/>
        </c:dLbls>
        <c:marker val="1"/>
        <c:smooth val="0"/>
        <c:axId val="486036992"/>
        <c:axId val="486025624"/>
      </c:lineChart>
      <c:dateAx>
        <c:axId val="486036992"/>
        <c:scaling>
          <c:orientation val="minMax"/>
        </c:scaling>
        <c:delete val="1"/>
        <c:axPos val="b"/>
        <c:numFmt formatCode="&quot;H&quot;yy" sourceLinked="1"/>
        <c:majorTickMark val="none"/>
        <c:minorTickMark val="none"/>
        <c:tickLblPos val="none"/>
        <c:crossAx val="486025624"/>
        <c:crosses val="autoZero"/>
        <c:auto val="1"/>
        <c:lblOffset val="100"/>
        <c:baseTimeUnit val="years"/>
      </c:dateAx>
      <c:valAx>
        <c:axId val="48602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0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91.74</c:v>
                </c:pt>
                <c:pt idx="1">
                  <c:v>92.1</c:v>
                </c:pt>
                <c:pt idx="2">
                  <c:v>92.2</c:v>
                </c:pt>
                <c:pt idx="3">
                  <c:v>92.3</c:v>
                </c:pt>
                <c:pt idx="4">
                  <c:v>92.4</c:v>
                </c:pt>
              </c:numCache>
            </c:numRef>
          </c:val>
          <c:extLst xmlns:c16r2="http://schemas.microsoft.com/office/drawing/2015/06/chart">
            <c:ext xmlns:c16="http://schemas.microsoft.com/office/drawing/2014/chart" uri="{C3380CC4-5D6E-409C-BE32-E72D297353CC}">
              <c16:uniqueId val="{00000000-4667-403F-91EE-01B4634032E6}"/>
            </c:ext>
          </c:extLst>
        </c:ser>
        <c:dLbls>
          <c:showLegendKey val="0"/>
          <c:showVal val="0"/>
          <c:showCatName val="0"/>
          <c:showSerName val="0"/>
          <c:showPercent val="0"/>
          <c:showBubbleSize val="0"/>
        </c:dLbls>
        <c:gapWidth val="150"/>
        <c:axId val="492827344"/>
        <c:axId val="49282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4667-403F-91EE-01B4634032E6}"/>
            </c:ext>
          </c:extLst>
        </c:ser>
        <c:dLbls>
          <c:showLegendKey val="0"/>
          <c:showVal val="0"/>
          <c:showCatName val="0"/>
          <c:showSerName val="0"/>
          <c:showPercent val="0"/>
          <c:showBubbleSize val="0"/>
        </c:dLbls>
        <c:marker val="1"/>
        <c:smooth val="0"/>
        <c:axId val="492827344"/>
        <c:axId val="492827736"/>
      </c:lineChart>
      <c:dateAx>
        <c:axId val="492827344"/>
        <c:scaling>
          <c:orientation val="minMax"/>
        </c:scaling>
        <c:delete val="1"/>
        <c:axPos val="b"/>
        <c:numFmt formatCode="&quot;H&quot;yy" sourceLinked="1"/>
        <c:majorTickMark val="none"/>
        <c:minorTickMark val="none"/>
        <c:tickLblPos val="none"/>
        <c:crossAx val="492827736"/>
        <c:crosses val="autoZero"/>
        <c:auto val="1"/>
        <c:lblOffset val="100"/>
        <c:baseTimeUnit val="years"/>
      </c:dateAx>
      <c:valAx>
        <c:axId val="49282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82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99.76</c:v>
                </c:pt>
                <c:pt idx="1">
                  <c:v>84.92</c:v>
                </c:pt>
                <c:pt idx="2">
                  <c:v>82.57</c:v>
                </c:pt>
                <c:pt idx="3">
                  <c:v>84.57</c:v>
                </c:pt>
                <c:pt idx="4">
                  <c:v>86.73</c:v>
                </c:pt>
              </c:numCache>
            </c:numRef>
          </c:val>
          <c:extLst xmlns:c16r2="http://schemas.microsoft.com/office/drawing/2015/06/chart">
            <c:ext xmlns:c16="http://schemas.microsoft.com/office/drawing/2014/chart" uri="{C3380CC4-5D6E-409C-BE32-E72D297353CC}">
              <c16:uniqueId val="{00000000-E312-4386-8949-FE589F6DBE6E}"/>
            </c:ext>
          </c:extLst>
        </c:ser>
        <c:dLbls>
          <c:showLegendKey val="0"/>
          <c:showVal val="0"/>
          <c:showCatName val="0"/>
          <c:showSerName val="0"/>
          <c:showPercent val="0"/>
          <c:showBubbleSize val="0"/>
        </c:dLbls>
        <c:gapWidth val="150"/>
        <c:axId val="487784968"/>
        <c:axId val="48777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E312-4386-8949-FE589F6DBE6E}"/>
            </c:ext>
          </c:extLst>
        </c:ser>
        <c:dLbls>
          <c:showLegendKey val="0"/>
          <c:showVal val="0"/>
          <c:showCatName val="0"/>
          <c:showSerName val="0"/>
          <c:showPercent val="0"/>
          <c:showBubbleSize val="0"/>
        </c:dLbls>
        <c:marker val="1"/>
        <c:smooth val="0"/>
        <c:axId val="487784968"/>
        <c:axId val="487777128"/>
      </c:lineChart>
      <c:dateAx>
        <c:axId val="487784968"/>
        <c:scaling>
          <c:orientation val="minMax"/>
        </c:scaling>
        <c:delete val="1"/>
        <c:axPos val="b"/>
        <c:numFmt formatCode="&quot;H&quot;yy" sourceLinked="1"/>
        <c:majorTickMark val="none"/>
        <c:minorTickMark val="none"/>
        <c:tickLblPos val="none"/>
        <c:crossAx val="487777128"/>
        <c:crosses val="autoZero"/>
        <c:auto val="1"/>
        <c:lblOffset val="100"/>
        <c:baseTimeUnit val="years"/>
      </c:dateAx>
      <c:valAx>
        <c:axId val="487777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78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48.35</c:v>
                </c:pt>
                <c:pt idx="1">
                  <c:v>18.62</c:v>
                </c:pt>
                <c:pt idx="2">
                  <c:v>21.16</c:v>
                </c:pt>
                <c:pt idx="3">
                  <c:v>23.51</c:v>
                </c:pt>
                <c:pt idx="4">
                  <c:v>25.71</c:v>
                </c:pt>
              </c:numCache>
            </c:numRef>
          </c:val>
          <c:extLst xmlns:c16r2="http://schemas.microsoft.com/office/drawing/2015/06/chart">
            <c:ext xmlns:c16="http://schemas.microsoft.com/office/drawing/2014/chart" uri="{C3380CC4-5D6E-409C-BE32-E72D297353CC}">
              <c16:uniqueId val="{00000000-3772-4702-8BBE-EE6DB1E6AC4B}"/>
            </c:ext>
          </c:extLst>
        </c:ser>
        <c:dLbls>
          <c:showLegendKey val="0"/>
          <c:showVal val="0"/>
          <c:showCatName val="0"/>
          <c:showSerName val="0"/>
          <c:showPercent val="0"/>
          <c:showBubbleSize val="0"/>
        </c:dLbls>
        <c:gapWidth val="150"/>
        <c:axId val="473329264"/>
        <c:axId val="47332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3772-4702-8BBE-EE6DB1E6AC4B}"/>
            </c:ext>
          </c:extLst>
        </c:ser>
        <c:dLbls>
          <c:showLegendKey val="0"/>
          <c:showVal val="0"/>
          <c:showCatName val="0"/>
          <c:showSerName val="0"/>
          <c:showPercent val="0"/>
          <c:showBubbleSize val="0"/>
        </c:dLbls>
        <c:marker val="1"/>
        <c:smooth val="0"/>
        <c:axId val="473329264"/>
        <c:axId val="473326128"/>
      </c:lineChart>
      <c:dateAx>
        <c:axId val="473329264"/>
        <c:scaling>
          <c:orientation val="minMax"/>
        </c:scaling>
        <c:delete val="1"/>
        <c:axPos val="b"/>
        <c:numFmt formatCode="&quot;H&quot;yy" sourceLinked="1"/>
        <c:majorTickMark val="none"/>
        <c:minorTickMark val="none"/>
        <c:tickLblPos val="none"/>
        <c:crossAx val="473326128"/>
        <c:crosses val="autoZero"/>
        <c:auto val="1"/>
        <c:lblOffset val="100"/>
        <c:baseTimeUnit val="years"/>
      </c:dateAx>
      <c:valAx>
        <c:axId val="47332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32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17.079999999999998</c:v>
                </c:pt>
                <c:pt idx="1">
                  <c:v>4.43</c:v>
                </c:pt>
                <c:pt idx="2">
                  <c:v>3.36</c:v>
                </c:pt>
                <c:pt idx="3">
                  <c:v>2.3199999999999998</c:v>
                </c:pt>
                <c:pt idx="4">
                  <c:v>2.0299999999999998</c:v>
                </c:pt>
              </c:numCache>
            </c:numRef>
          </c:val>
          <c:extLst xmlns:c16r2="http://schemas.microsoft.com/office/drawing/2015/06/chart">
            <c:ext xmlns:c16="http://schemas.microsoft.com/office/drawing/2014/chart" uri="{C3380CC4-5D6E-409C-BE32-E72D297353CC}">
              <c16:uniqueId val="{00000000-37DD-4B40-BF23-20DEC8E04CC7}"/>
            </c:ext>
          </c:extLst>
        </c:ser>
        <c:dLbls>
          <c:showLegendKey val="0"/>
          <c:showVal val="0"/>
          <c:showCatName val="0"/>
          <c:showSerName val="0"/>
          <c:showPercent val="0"/>
          <c:showBubbleSize val="0"/>
        </c:dLbls>
        <c:gapWidth val="150"/>
        <c:axId val="487687600"/>
        <c:axId val="48768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37DD-4B40-BF23-20DEC8E04CC7}"/>
            </c:ext>
          </c:extLst>
        </c:ser>
        <c:dLbls>
          <c:showLegendKey val="0"/>
          <c:showVal val="0"/>
          <c:showCatName val="0"/>
          <c:showSerName val="0"/>
          <c:showPercent val="0"/>
          <c:showBubbleSize val="0"/>
        </c:dLbls>
        <c:marker val="1"/>
        <c:smooth val="0"/>
        <c:axId val="487687600"/>
        <c:axId val="487688776"/>
      </c:lineChart>
      <c:dateAx>
        <c:axId val="487687600"/>
        <c:scaling>
          <c:orientation val="minMax"/>
        </c:scaling>
        <c:delete val="1"/>
        <c:axPos val="b"/>
        <c:numFmt formatCode="&quot;H&quot;yy" sourceLinked="1"/>
        <c:majorTickMark val="none"/>
        <c:minorTickMark val="none"/>
        <c:tickLblPos val="none"/>
        <c:crossAx val="487688776"/>
        <c:crosses val="autoZero"/>
        <c:auto val="1"/>
        <c:lblOffset val="100"/>
        <c:baseTimeUnit val="years"/>
      </c:dateAx>
      <c:valAx>
        <c:axId val="48768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68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166.66</c:v>
                </c:pt>
                <c:pt idx="1">
                  <c:v>107.22</c:v>
                </c:pt>
                <c:pt idx="2">
                  <c:v>148.13</c:v>
                </c:pt>
                <c:pt idx="3">
                  <c:v>180</c:v>
                </c:pt>
                <c:pt idx="4">
                  <c:v>221.31</c:v>
                </c:pt>
              </c:numCache>
            </c:numRef>
          </c:val>
          <c:extLst xmlns:c16r2="http://schemas.microsoft.com/office/drawing/2015/06/chart">
            <c:ext xmlns:c16="http://schemas.microsoft.com/office/drawing/2014/chart" uri="{C3380CC4-5D6E-409C-BE32-E72D297353CC}">
              <c16:uniqueId val="{00000000-0DC6-441C-B498-EE0EFA462865}"/>
            </c:ext>
          </c:extLst>
        </c:ser>
        <c:dLbls>
          <c:showLegendKey val="0"/>
          <c:showVal val="0"/>
          <c:showCatName val="0"/>
          <c:showSerName val="0"/>
          <c:showPercent val="0"/>
          <c:showBubbleSize val="0"/>
        </c:dLbls>
        <c:gapWidth val="150"/>
        <c:axId val="487684856"/>
        <c:axId val="4894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0DC6-441C-B498-EE0EFA462865}"/>
            </c:ext>
          </c:extLst>
        </c:ser>
        <c:dLbls>
          <c:showLegendKey val="0"/>
          <c:showVal val="0"/>
          <c:showCatName val="0"/>
          <c:showSerName val="0"/>
          <c:showPercent val="0"/>
          <c:showBubbleSize val="0"/>
        </c:dLbls>
        <c:marker val="1"/>
        <c:smooth val="0"/>
        <c:axId val="487684856"/>
        <c:axId val="489426976"/>
      </c:lineChart>
      <c:dateAx>
        <c:axId val="487684856"/>
        <c:scaling>
          <c:orientation val="minMax"/>
        </c:scaling>
        <c:delete val="1"/>
        <c:axPos val="b"/>
        <c:numFmt formatCode="&quot;H&quot;yy" sourceLinked="1"/>
        <c:majorTickMark val="none"/>
        <c:minorTickMark val="none"/>
        <c:tickLblPos val="none"/>
        <c:crossAx val="489426976"/>
        <c:crosses val="autoZero"/>
        <c:auto val="1"/>
        <c:lblOffset val="100"/>
        <c:baseTimeUnit val="years"/>
      </c:dateAx>
      <c:valAx>
        <c:axId val="48942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68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221.04</c:v>
                </c:pt>
                <c:pt idx="1">
                  <c:v>61.81</c:v>
                </c:pt>
                <c:pt idx="2">
                  <c:v>87.25</c:v>
                </c:pt>
                <c:pt idx="3">
                  <c:v>97.5</c:v>
                </c:pt>
                <c:pt idx="4">
                  <c:v>82.36</c:v>
                </c:pt>
              </c:numCache>
            </c:numRef>
          </c:val>
          <c:extLst xmlns:c16r2="http://schemas.microsoft.com/office/drawing/2015/06/chart">
            <c:ext xmlns:c16="http://schemas.microsoft.com/office/drawing/2014/chart" uri="{C3380CC4-5D6E-409C-BE32-E72D297353CC}">
              <c16:uniqueId val="{00000000-1F62-458F-96AA-A01B2A2B2233}"/>
            </c:ext>
          </c:extLst>
        </c:ser>
        <c:dLbls>
          <c:showLegendKey val="0"/>
          <c:showVal val="0"/>
          <c:showCatName val="0"/>
          <c:showSerName val="0"/>
          <c:showPercent val="0"/>
          <c:showBubbleSize val="0"/>
        </c:dLbls>
        <c:gapWidth val="150"/>
        <c:axId val="489430896"/>
        <c:axId val="48766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1F62-458F-96AA-A01B2A2B2233}"/>
            </c:ext>
          </c:extLst>
        </c:ser>
        <c:dLbls>
          <c:showLegendKey val="0"/>
          <c:showVal val="0"/>
          <c:showCatName val="0"/>
          <c:showSerName val="0"/>
          <c:showPercent val="0"/>
          <c:showBubbleSize val="0"/>
        </c:dLbls>
        <c:marker val="1"/>
        <c:smooth val="0"/>
        <c:axId val="489430896"/>
        <c:axId val="487667280"/>
      </c:lineChart>
      <c:dateAx>
        <c:axId val="489430896"/>
        <c:scaling>
          <c:orientation val="minMax"/>
        </c:scaling>
        <c:delete val="1"/>
        <c:axPos val="b"/>
        <c:numFmt formatCode="&quot;H&quot;yy" sourceLinked="1"/>
        <c:majorTickMark val="none"/>
        <c:minorTickMark val="none"/>
        <c:tickLblPos val="none"/>
        <c:crossAx val="487667280"/>
        <c:crosses val="autoZero"/>
        <c:auto val="1"/>
        <c:lblOffset val="100"/>
        <c:baseTimeUnit val="years"/>
      </c:dateAx>
      <c:valAx>
        <c:axId val="487667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943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592.38</c:v>
                </c:pt>
                <c:pt idx="1">
                  <c:v>1255.33</c:v>
                </c:pt>
                <c:pt idx="2">
                  <c:v>1306.95</c:v>
                </c:pt>
                <c:pt idx="3">
                  <c:v>1313.9</c:v>
                </c:pt>
                <c:pt idx="4">
                  <c:v>1328.21</c:v>
                </c:pt>
              </c:numCache>
            </c:numRef>
          </c:val>
          <c:extLst xmlns:c16r2="http://schemas.microsoft.com/office/drawing/2015/06/chart">
            <c:ext xmlns:c16="http://schemas.microsoft.com/office/drawing/2014/chart" uri="{C3380CC4-5D6E-409C-BE32-E72D297353CC}">
              <c16:uniqueId val="{00000000-4B3F-4BCC-94D9-BA8B2AB77FBB}"/>
            </c:ext>
          </c:extLst>
        </c:ser>
        <c:dLbls>
          <c:showLegendKey val="0"/>
          <c:showVal val="0"/>
          <c:showCatName val="0"/>
          <c:showSerName val="0"/>
          <c:showPercent val="0"/>
          <c:showBubbleSize val="0"/>
        </c:dLbls>
        <c:gapWidth val="150"/>
        <c:axId val="487672376"/>
        <c:axId val="47333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4B3F-4BCC-94D9-BA8B2AB77FBB}"/>
            </c:ext>
          </c:extLst>
        </c:ser>
        <c:dLbls>
          <c:showLegendKey val="0"/>
          <c:showVal val="0"/>
          <c:showCatName val="0"/>
          <c:showSerName val="0"/>
          <c:showPercent val="0"/>
          <c:showBubbleSize val="0"/>
        </c:dLbls>
        <c:marker val="1"/>
        <c:smooth val="0"/>
        <c:axId val="487672376"/>
        <c:axId val="473332008"/>
      </c:lineChart>
      <c:dateAx>
        <c:axId val="487672376"/>
        <c:scaling>
          <c:orientation val="minMax"/>
        </c:scaling>
        <c:delete val="1"/>
        <c:axPos val="b"/>
        <c:numFmt formatCode="&quot;H&quot;yy" sourceLinked="1"/>
        <c:majorTickMark val="none"/>
        <c:minorTickMark val="none"/>
        <c:tickLblPos val="none"/>
        <c:crossAx val="473332008"/>
        <c:crosses val="autoZero"/>
        <c:auto val="1"/>
        <c:lblOffset val="100"/>
        <c:baseTimeUnit val="years"/>
      </c:dateAx>
      <c:valAx>
        <c:axId val="473332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67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77.06</c:v>
                </c:pt>
                <c:pt idx="1">
                  <c:v>58.48</c:v>
                </c:pt>
                <c:pt idx="2">
                  <c:v>58.66</c:v>
                </c:pt>
                <c:pt idx="3">
                  <c:v>61.05</c:v>
                </c:pt>
                <c:pt idx="4">
                  <c:v>60.32</c:v>
                </c:pt>
              </c:numCache>
            </c:numRef>
          </c:val>
          <c:extLst xmlns:c16r2="http://schemas.microsoft.com/office/drawing/2015/06/chart">
            <c:ext xmlns:c16="http://schemas.microsoft.com/office/drawing/2014/chart" uri="{C3380CC4-5D6E-409C-BE32-E72D297353CC}">
              <c16:uniqueId val="{00000000-2FD9-4295-9EB6-19D591C4164A}"/>
            </c:ext>
          </c:extLst>
        </c:ser>
        <c:dLbls>
          <c:showLegendKey val="0"/>
          <c:showVal val="0"/>
          <c:showCatName val="0"/>
          <c:showSerName val="0"/>
          <c:showPercent val="0"/>
          <c:showBubbleSize val="0"/>
        </c:dLbls>
        <c:gapWidth val="150"/>
        <c:axId val="473328088"/>
        <c:axId val="48777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2FD9-4295-9EB6-19D591C4164A}"/>
            </c:ext>
          </c:extLst>
        </c:ser>
        <c:dLbls>
          <c:showLegendKey val="0"/>
          <c:showVal val="0"/>
          <c:showCatName val="0"/>
          <c:showSerName val="0"/>
          <c:showPercent val="0"/>
          <c:showBubbleSize val="0"/>
        </c:dLbls>
        <c:marker val="1"/>
        <c:smooth val="0"/>
        <c:axId val="473328088"/>
        <c:axId val="487774016"/>
      </c:lineChart>
      <c:dateAx>
        <c:axId val="473328088"/>
        <c:scaling>
          <c:orientation val="minMax"/>
        </c:scaling>
        <c:delete val="1"/>
        <c:axPos val="b"/>
        <c:numFmt formatCode="&quot;H&quot;yy" sourceLinked="1"/>
        <c:majorTickMark val="none"/>
        <c:minorTickMark val="none"/>
        <c:tickLblPos val="none"/>
        <c:crossAx val="487774016"/>
        <c:crosses val="autoZero"/>
        <c:auto val="1"/>
        <c:lblOffset val="100"/>
        <c:baseTimeUnit val="years"/>
      </c:dateAx>
      <c:valAx>
        <c:axId val="4877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32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134.69999999999999</c:v>
                </c:pt>
                <c:pt idx="1">
                  <c:v>180.62</c:v>
                </c:pt>
                <c:pt idx="2">
                  <c:v>179.77</c:v>
                </c:pt>
                <c:pt idx="3">
                  <c:v>173.27</c:v>
                </c:pt>
                <c:pt idx="4">
                  <c:v>171.54</c:v>
                </c:pt>
              </c:numCache>
            </c:numRef>
          </c:val>
          <c:extLst xmlns:c16r2="http://schemas.microsoft.com/office/drawing/2015/06/chart">
            <c:ext xmlns:c16="http://schemas.microsoft.com/office/drawing/2014/chart" uri="{C3380CC4-5D6E-409C-BE32-E72D297353CC}">
              <c16:uniqueId val="{00000000-06B2-4C39-A6A3-82FB658677BC}"/>
            </c:ext>
          </c:extLst>
        </c:ser>
        <c:dLbls>
          <c:showLegendKey val="0"/>
          <c:showVal val="0"/>
          <c:showCatName val="0"/>
          <c:showSerName val="0"/>
          <c:showPercent val="0"/>
          <c:showBubbleSize val="0"/>
        </c:dLbls>
        <c:gapWidth val="150"/>
        <c:axId val="487677832"/>
        <c:axId val="4876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06B2-4C39-A6A3-82FB658677BC}"/>
            </c:ext>
          </c:extLst>
        </c:ser>
        <c:dLbls>
          <c:showLegendKey val="0"/>
          <c:showVal val="0"/>
          <c:showCatName val="0"/>
          <c:showSerName val="0"/>
          <c:showPercent val="0"/>
          <c:showBubbleSize val="0"/>
        </c:dLbls>
        <c:marker val="1"/>
        <c:smooth val="0"/>
        <c:axId val="487677832"/>
        <c:axId val="487679008"/>
      </c:lineChart>
      <c:dateAx>
        <c:axId val="487677832"/>
        <c:scaling>
          <c:orientation val="minMax"/>
        </c:scaling>
        <c:delete val="1"/>
        <c:axPos val="b"/>
        <c:numFmt formatCode="&quot;H&quot;yy" sourceLinked="1"/>
        <c:majorTickMark val="none"/>
        <c:minorTickMark val="none"/>
        <c:tickLblPos val="none"/>
        <c:crossAx val="487679008"/>
        <c:crosses val="autoZero"/>
        <c:auto val="1"/>
        <c:lblOffset val="100"/>
        <c:baseTimeUnit val="years"/>
      </c:dateAx>
      <c:valAx>
        <c:axId val="4876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67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鳥取県　伯耆町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10861</v>
      </c>
      <c r="AM8" s="71"/>
      <c r="AN8" s="71"/>
      <c r="AO8" s="71"/>
      <c r="AP8" s="71"/>
      <c r="AQ8" s="71"/>
      <c r="AR8" s="71"/>
      <c r="AS8" s="71"/>
      <c r="AT8" s="67">
        <f>データ!$S$6</f>
        <v>139.44</v>
      </c>
      <c r="AU8" s="68"/>
      <c r="AV8" s="68"/>
      <c r="AW8" s="68"/>
      <c r="AX8" s="68"/>
      <c r="AY8" s="68"/>
      <c r="AZ8" s="68"/>
      <c r="BA8" s="68"/>
      <c r="BB8" s="70">
        <f>データ!$T$6</f>
        <v>77.89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59.11</v>
      </c>
      <c r="J10" s="68"/>
      <c r="K10" s="68"/>
      <c r="L10" s="68"/>
      <c r="M10" s="68"/>
      <c r="N10" s="68"/>
      <c r="O10" s="69"/>
      <c r="P10" s="70">
        <f>データ!$P$6</f>
        <v>94.88</v>
      </c>
      <c r="Q10" s="70"/>
      <c r="R10" s="70"/>
      <c r="S10" s="70"/>
      <c r="T10" s="70"/>
      <c r="U10" s="70"/>
      <c r="V10" s="70"/>
      <c r="W10" s="71">
        <f>データ!$Q$6</f>
        <v>2160</v>
      </c>
      <c r="X10" s="71"/>
      <c r="Y10" s="71"/>
      <c r="Z10" s="71"/>
      <c r="AA10" s="71"/>
      <c r="AB10" s="71"/>
      <c r="AC10" s="71"/>
      <c r="AD10" s="2"/>
      <c r="AE10" s="2"/>
      <c r="AF10" s="2"/>
      <c r="AG10" s="2"/>
      <c r="AH10" s="4"/>
      <c r="AI10" s="4"/>
      <c r="AJ10" s="4"/>
      <c r="AK10" s="4"/>
      <c r="AL10" s="71">
        <f>データ!$U$6</f>
        <v>10281</v>
      </c>
      <c r="AM10" s="71"/>
      <c r="AN10" s="71"/>
      <c r="AO10" s="71"/>
      <c r="AP10" s="71"/>
      <c r="AQ10" s="71"/>
      <c r="AR10" s="71"/>
      <c r="AS10" s="71"/>
      <c r="AT10" s="67">
        <f>データ!$V$6</f>
        <v>28.27</v>
      </c>
      <c r="AU10" s="68"/>
      <c r="AV10" s="68"/>
      <c r="AW10" s="68"/>
      <c r="AX10" s="68"/>
      <c r="AY10" s="68"/>
      <c r="AZ10" s="68"/>
      <c r="BA10" s="68"/>
      <c r="BB10" s="70">
        <f>データ!$W$6</f>
        <v>363.67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ON0+jXsFJY7nMWiRP6kRXi7V2uVNt+xKYst0d5Koo7ZFS9dNbIrFavzJqBH95lNWAtpGjTf+Uymcf4gqSUR9A==" saltValue="WpYG0KAZx5UVxPq8/yDR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313904</v>
      </c>
      <c r="D6" s="34">
        <f t="shared" si="3"/>
        <v>46</v>
      </c>
      <c r="E6" s="34">
        <f t="shared" si="3"/>
        <v>1</v>
      </c>
      <c r="F6" s="34">
        <f t="shared" si="3"/>
        <v>0</v>
      </c>
      <c r="G6" s="34">
        <f t="shared" si="3"/>
        <v>1</v>
      </c>
      <c r="H6" s="34" t="str">
        <f t="shared" si="3"/>
        <v>鳥取県　伯耆町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59.11</v>
      </c>
      <c r="P6" s="35">
        <f t="shared" si="3"/>
        <v>94.88</v>
      </c>
      <c r="Q6" s="35">
        <f t="shared" si="3"/>
        <v>2160</v>
      </c>
      <c r="R6" s="35">
        <f t="shared" si="3"/>
        <v>10861</v>
      </c>
      <c r="S6" s="35">
        <f t="shared" si="3"/>
        <v>139.44</v>
      </c>
      <c r="T6" s="35">
        <f t="shared" si="3"/>
        <v>77.89</v>
      </c>
      <c r="U6" s="35">
        <f t="shared" si="3"/>
        <v>10281</v>
      </c>
      <c r="V6" s="35">
        <f t="shared" si="3"/>
        <v>28.27</v>
      </c>
      <c r="W6" s="35">
        <f t="shared" si="3"/>
        <v>363.67</v>
      </c>
      <c r="X6" s="36">
        <f>IF(X7="",NA(),X7)</f>
        <v>99.76</v>
      </c>
      <c r="Y6" s="36">
        <f t="shared" ref="Y6:AG6" si="4">IF(Y7="",NA(),Y7)</f>
        <v>84.92</v>
      </c>
      <c r="Z6" s="36">
        <f t="shared" si="4"/>
        <v>82.57</v>
      </c>
      <c r="AA6" s="36">
        <f t="shared" si="4"/>
        <v>84.57</v>
      </c>
      <c r="AB6" s="36">
        <f t="shared" si="4"/>
        <v>86.73</v>
      </c>
      <c r="AC6" s="36">
        <f t="shared" si="4"/>
        <v>106.62</v>
      </c>
      <c r="AD6" s="36">
        <f t="shared" si="4"/>
        <v>111.34</v>
      </c>
      <c r="AE6" s="36">
        <f t="shared" si="4"/>
        <v>110.02</v>
      </c>
      <c r="AF6" s="36">
        <f t="shared" si="4"/>
        <v>108.76</v>
      </c>
      <c r="AG6" s="36">
        <f t="shared" si="4"/>
        <v>108.46</v>
      </c>
      <c r="AH6" s="35" t="str">
        <f>IF(AH7="","",IF(AH7="-","【-】","【"&amp;SUBSTITUTE(TEXT(AH7,"#,##0.00"),"-","△")&amp;"】"))</f>
        <v>【112.01】</v>
      </c>
      <c r="AI6" s="36">
        <f>IF(AI7="",NA(),AI7)</f>
        <v>166.66</v>
      </c>
      <c r="AJ6" s="36">
        <f t="shared" ref="AJ6:AR6" si="5">IF(AJ7="",NA(),AJ7)</f>
        <v>107.22</v>
      </c>
      <c r="AK6" s="36">
        <f t="shared" si="5"/>
        <v>148.13</v>
      </c>
      <c r="AL6" s="36">
        <f t="shared" si="5"/>
        <v>180</v>
      </c>
      <c r="AM6" s="36">
        <f t="shared" si="5"/>
        <v>221.31</v>
      </c>
      <c r="AN6" s="36">
        <f t="shared" si="5"/>
        <v>12.59</v>
      </c>
      <c r="AO6" s="36">
        <f t="shared" si="5"/>
        <v>10.130000000000001</v>
      </c>
      <c r="AP6" s="36">
        <f t="shared" si="5"/>
        <v>7.31</v>
      </c>
      <c r="AQ6" s="36">
        <f t="shared" si="5"/>
        <v>7.48</v>
      </c>
      <c r="AR6" s="36">
        <f t="shared" si="5"/>
        <v>11.94</v>
      </c>
      <c r="AS6" s="35" t="str">
        <f>IF(AS7="","",IF(AS7="-","【-】","【"&amp;SUBSTITUTE(TEXT(AS7,"#,##0.00"),"-","△")&amp;"】"))</f>
        <v>【1.08】</v>
      </c>
      <c r="AT6" s="36">
        <f>IF(AT7="",NA(),AT7)</f>
        <v>221.04</v>
      </c>
      <c r="AU6" s="36">
        <f t="shared" ref="AU6:BC6" si="6">IF(AU7="",NA(),AU7)</f>
        <v>61.81</v>
      </c>
      <c r="AV6" s="36">
        <f t="shared" si="6"/>
        <v>87.25</v>
      </c>
      <c r="AW6" s="36">
        <f t="shared" si="6"/>
        <v>97.5</v>
      </c>
      <c r="AX6" s="36">
        <f t="shared" si="6"/>
        <v>82.36</v>
      </c>
      <c r="AY6" s="36">
        <f t="shared" si="6"/>
        <v>416.14</v>
      </c>
      <c r="AZ6" s="36">
        <f t="shared" si="6"/>
        <v>388.67</v>
      </c>
      <c r="BA6" s="36">
        <f t="shared" si="6"/>
        <v>355.27</v>
      </c>
      <c r="BB6" s="36">
        <f t="shared" si="6"/>
        <v>359.7</v>
      </c>
      <c r="BC6" s="36">
        <f t="shared" si="6"/>
        <v>362.93</v>
      </c>
      <c r="BD6" s="35" t="str">
        <f>IF(BD7="","",IF(BD7="-","【-】","【"&amp;SUBSTITUTE(TEXT(BD7,"#,##0.00"),"-","△")&amp;"】"))</f>
        <v>【264.97】</v>
      </c>
      <c r="BE6" s="36">
        <f>IF(BE7="",NA(),BE7)</f>
        <v>592.38</v>
      </c>
      <c r="BF6" s="36">
        <f t="shared" ref="BF6:BN6" si="7">IF(BF7="",NA(),BF7)</f>
        <v>1255.33</v>
      </c>
      <c r="BG6" s="36">
        <f t="shared" si="7"/>
        <v>1306.95</v>
      </c>
      <c r="BH6" s="36">
        <f t="shared" si="7"/>
        <v>1313.9</v>
      </c>
      <c r="BI6" s="36">
        <f t="shared" si="7"/>
        <v>1328.21</v>
      </c>
      <c r="BJ6" s="36">
        <f t="shared" si="7"/>
        <v>487.22</v>
      </c>
      <c r="BK6" s="36">
        <f t="shared" si="7"/>
        <v>422.5</v>
      </c>
      <c r="BL6" s="36">
        <f t="shared" si="7"/>
        <v>458.27</v>
      </c>
      <c r="BM6" s="36">
        <f t="shared" si="7"/>
        <v>447.01</v>
      </c>
      <c r="BN6" s="36">
        <f t="shared" si="7"/>
        <v>439.05</v>
      </c>
      <c r="BO6" s="35" t="str">
        <f>IF(BO7="","",IF(BO7="-","【-】","【"&amp;SUBSTITUTE(TEXT(BO7,"#,##0.00"),"-","△")&amp;"】"))</f>
        <v>【266.61】</v>
      </c>
      <c r="BP6" s="36">
        <f>IF(BP7="",NA(),BP7)</f>
        <v>77.06</v>
      </c>
      <c r="BQ6" s="36">
        <f t="shared" ref="BQ6:BY6" si="8">IF(BQ7="",NA(),BQ7)</f>
        <v>58.48</v>
      </c>
      <c r="BR6" s="36">
        <f t="shared" si="8"/>
        <v>58.66</v>
      </c>
      <c r="BS6" s="36">
        <f t="shared" si="8"/>
        <v>61.05</v>
      </c>
      <c r="BT6" s="36">
        <f t="shared" si="8"/>
        <v>60.32</v>
      </c>
      <c r="BU6" s="36">
        <f t="shared" si="8"/>
        <v>92.76</v>
      </c>
      <c r="BV6" s="36">
        <f t="shared" si="8"/>
        <v>101.64</v>
      </c>
      <c r="BW6" s="36">
        <f t="shared" si="8"/>
        <v>96.77</v>
      </c>
      <c r="BX6" s="36">
        <f t="shared" si="8"/>
        <v>95.81</v>
      </c>
      <c r="BY6" s="36">
        <f t="shared" si="8"/>
        <v>95.26</v>
      </c>
      <c r="BZ6" s="35" t="str">
        <f>IF(BZ7="","",IF(BZ7="-","【-】","【"&amp;SUBSTITUTE(TEXT(BZ7,"#,##0.00"),"-","△")&amp;"】"))</f>
        <v>【103.24】</v>
      </c>
      <c r="CA6" s="36">
        <f>IF(CA7="",NA(),CA7)</f>
        <v>134.69999999999999</v>
      </c>
      <c r="CB6" s="36">
        <f t="shared" ref="CB6:CJ6" si="9">IF(CB7="",NA(),CB7)</f>
        <v>180.62</v>
      </c>
      <c r="CC6" s="36">
        <f t="shared" si="9"/>
        <v>179.77</v>
      </c>
      <c r="CD6" s="36">
        <f t="shared" si="9"/>
        <v>173.27</v>
      </c>
      <c r="CE6" s="36">
        <f t="shared" si="9"/>
        <v>171.54</v>
      </c>
      <c r="CF6" s="36">
        <f t="shared" si="9"/>
        <v>208.67</v>
      </c>
      <c r="CG6" s="36">
        <f t="shared" si="9"/>
        <v>179.16</v>
      </c>
      <c r="CH6" s="36">
        <f t="shared" si="9"/>
        <v>187.18</v>
      </c>
      <c r="CI6" s="36">
        <f t="shared" si="9"/>
        <v>189.58</v>
      </c>
      <c r="CJ6" s="36">
        <f t="shared" si="9"/>
        <v>192.82</v>
      </c>
      <c r="CK6" s="35" t="str">
        <f>IF(CK7="","",IF(CK7="-","【-】","【"&amp;SUBSTITUTE(TEXT(CK7,"#,##0.00"),"-","△")&amp;"】"))</f>
        <v>【168.38】</v>
      </c>
      <c r="CL6" s="36">
        <f>IF(CL7="",NA(),CL7)</f>
        <v>54.09</v>
      </c>
      <c r="CM6" s="36">
        <f t="shared" ref="CM6:CU6" si="10">IF(CM7="",NA(),CM7)</f>
        <v>66.489999999999995</v>
      </c>
      <c r="CN6" s="36">
        <f t="shared" si="10"/>
        <v>64.930000000000007</v>
      </c>
      <c r="CO6" s="36">
        <f t="shared" si="10"/>
        <v>64.89</v>
      </c>
      <c r="CP6" s="36">
        <f t="shared" si="10"/>
        <v>63.56</v>
      </c>
      <c r="CQ6" s="36">
        <f t="shared" si="10"/>
        <v>49.08</v>
      </c>
      <c r="CR6" s="36">
        <f t="shared" si="10"/>
        <v>54.24</v>
      </c>
      <c r="CS6" s="36">
        <f t="shared" si="10"/>
        <v>55.88</v>
      </c>
      <c r="CT6" s="36">
        <f t="shared" si="10"/>
        <v>55.22</v>
      </c>
      <c r="CU6" s="36">
        <f t="shared" si="10"/>
        <v>54.05</v>
      </c>
      <c r="CV6" s="35" t="str">
        <f>IF(CV7="","",IF(CV7="-","【-】","【"&amp;SUBSTITUTE(TEXT(CV7,"#,##0.00"),"-","△")&amp;"】"))</f>
        <v>【60.00】</v>
      </c>
      <c r="CW6" s="36">
        <f>IF(CW7="",NA(),CW7)</f>
        <v>91.74</v>
      </c>
      <c r="CX6" s="36">
        <f t="shared" ref="CX6:DF6" si="11">IF(CX7="",NA(),CX7)</f>
        <v>92.1</v>
      </c>
      <c r="CY6" s="36">
        <f t="shared" si="11"/>
        <v>92.2</v>
      </c>
      <c r="CZ6" s="36">
        <f t="shared" si="11"/>
        <v>92.3</v>
      </c>
      <c r="DA6" s="36">
        <f t="shared" si="11"/>
        <v>92.4</v>
      </c>
      <c r="DB6" s="36">
        <f t="shared" si="11"/>
        <v>79.3</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48.35</v>
      </c>
      <c r="DI6" s="36">
        <f t="shared" ref="DI6:DQ6" si="12">IF(DI7="",NA(),DI7)</f>
        <v>18.62</v>
      </c>
      <c r="DJ6" s="36">
        <f t="shared" si="12"/>
        <v>21.16</v>
      </c>
      <c r="DK6" s="36">
        <f t="shared" si="12"/>
        <v>23.51</v>
      </c>
      <c r="DL6" s="36">
        <f t="shared" si="12"/>
        <v>25.71</v>
      </c>
      <c r="DM6" s="36">
        <f t="shared" si="12"/>
        <v>47.44</v>
      </c>
      <c r="DN6" s="36">
        <f t="shared" si="12"/>
        <v>48.14</v>
      </c>
      <c r="DO6" s="36">
        <f t="shared" si="12"/>
        <v>46.61</v>
      </c>
      <c r="DP6" s="36">
        <f t="shared" si="12"/>
        <v>47.97</v>
      </c>
      <c r="DQ6" s="36">
        <f t="shared" si="12"/>
        <v>49.12</v>
      </c>
      <c r="DR6" s="35" t="str">
        <f>IF(DR7="","",IF(DR7="-","【-】","【"&amp;SUBSTITUTE(TEXT(DR7,"#,##0.00"),"-","△")&amp;"】"))</f>
        <v>【49.59】</v>
      </c>
      <c r="DS6" s="36">
        <f>IF(DS7="",NA(),DS7)</f>
        <v>17.079999999999998</v>
      </c>
      <c r="DT6" s="36">
        <f t="shared" ref="DT6:EB6" si="13">IF(DT7="",NA(),DT7)</f>
        <v>4.43</v>
      </c>
      <c r="DU6" s="36">
        <f t="shared" si="13"/>
        <v>3.36</v>
      </c>
      <c r="DV6" s="36">
        <f t="shared" si="13"/>
        <v>2.3199999999999998</v>
      </c>
      <c r="DW6" s="36">
        <f t="shared" si="13"/>
        <v>2.0299999999999998</v>
      </c>
      <c r="DX6" s="36">
        <f t="shared" si="13"/>
        <v>11.16</v>
      </c>
      <c r="DY6" s="36">
        <f t="shared" si="13"/>
        <v>11.13</v>
      </c>
      <c r="DZ6" s="36">
        <f t="shared" si="13"/>
        <v>10.84</v>
      </c>
      <c r="EA6" s="36">
        <f t="shared" si="13"/>
        <v>15.33</v>
      </c>
      <c r="EB6" s="36">
        <f t="shared" si="13"/>
        <v>16.760000000000002</v>
      </c>
      <c r="EC6" s="35" t="str">
        <f>IF(EC7="","",IF(EC7="-","【-】","【"&amp;SUBSTITUTE(TEXT(EC7,"#,##0.00"),"-","△")&amp;"】"))</f>
        <v>【19.44】</v>
      </c>
      <c r="ED6" s="36">
        <f>IF(ED7="",NA(),ED7)</f>
        <v>0.79</v>
      </c>
      <c r="EE6" s="36">
        <f t="shared" ref="EE6:EM6" si="14">IF(EE7="",NA(),EE7)</f>
        <v>0.76</v>
      </c>
      <c r="EF6" s="36">
        <f t="shared" si="14"/>
        <v>1.32</v>
      </c>
      <c r="EG6" s="36">
        <f t="shared" si="14"/>
        <v>0.99</v>
      </c>
      <c r="EH6" s="36">
        <f t="shared" si="14"/>
        <v>1.24</v>
      </c>
      <c r="EI6" s="36">
        <f t="shared" si="14"/>
        <v>0.65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313904</v>
      </c>
      <c r="D7" s="38">
        <v>46</v>
      </c>
      <c r="E7" s="38">
        <v>1</v>
      </c>
      <c r="F7" s="38">
        <v>0</v>
      </c>
      <c r="G7" s="38">
        <v>1</v>
      </c>
      <c r="H7" s="38" t="s">
        <v>93</v>
      </c>
      <c r="I7" s="38" t="s">
        <v>94</v>
      </c>
      <c r="J7" s="38" t="s">
        <v>95</v>
      </c>
      <c r="K7" s="38" t="s">
        <v>96</v>
      </c>
      <c r="L7" s="38" t="s">
        <v>97</v>
      </c>
      <c r="M7" s="38" t="s">
        <v>98</v>
      </c>
      <c r="N7" s="39" t="s">
        <v>99</v>
      </c>
      <c r="O7" s="39">
        <v>59.11</v>
      </c>
      <c r="P7" s="39">
        <v>94.88</v>
      </c>
      <c r="Q7" s="39">
        <v>2160</v>
      </c>
      <c r="R7" s="39">
        <v>10861</v>
      </c>
      <c r="S7" s="39">
        <v>139.44</v>
      </c>
      <c r="T7" s="39">
        <v>77.89</v>
      </c>
      <c r="U7" s="39">
        <v>10281</v>
      </c>
      <c r="V7" s="39">
        <v>28.27</v>
      </c>
      <c r="W7" s="39">
        <v>363.67</v>
      </c>
      <c r="X7" s="39">
        <v>99.76</v>
      </c>
      <c r="Y7" s="39">
        <v>84.92</v>
      </c>
      <c r="Z7" s="39">
        <v>82.57</v>
      </c>
      <c r="AA7" s="39">
        <v>84.57</v>
      </c>
      <c r="AB7" s="39">
        <v>86.73</v>
      </c>
      <c r="AC7" s="39">
        <v>106.62</v>
      </c>
      <c r="AD7" s="39">
        <v>111.34</v>
      </c>
      <c r="AE7" s="39">
        <v>110.02</v>
      </c>
      <c r="AF7" s="39">
        <v>108.76</v>
      </c>
      <c r="AG7" s="39">
        <v>108.46</v>
      </c>
      <c r="AH7" s="39">
        <v>112.01</v>
      </c>
      <c r="AI7" s="39">
        <v>166.66</v>
      </c>
      <c r="AJ7" s="39">
        <v>107.22</v>
      </c>
      <c r="AK7" s="39">
        <v>148.13</v>
      </c>
      <c r="AL7" s="39">
        <v>180</v>
      </c>
      <c r="AM7" s="39">
        <v>221.31</v>
      </c>
      <c r="AN7" s="39">
        <v>12.59</v>
      </c>
      <c r="AO7" s="39">
        <v>10.130000000000001</v>
      </c>
      <c r="AP7" s="39">
        <v>7.31</v>
      </c>
      <c r="AQ7" s="39">
        <v>7.48</v>
      </c>
      <c r="AR7" s="39">
        <v>11.94</v>
      </c>
      <c r="AS7" s="39">
        <v>1.08</v>
      </c>
      <c r="AT7" s="39">
        <v>221.04</v>
      </c>
      <c r="AU7" s="39">
        <v>61.81</v>
      </c>
      <c r="AV7" s="39">
        <v>87.25</v>
      </c>
      <c r="AW7" s="39">
        <v>97.5</v>
      </c>
      <c r="AX7" s="39">
        <v>82.36</v>
      </c>
      <c r="AY7" s="39">
        <v>416.14</v>
      </c>
      <c r="AZ7" s="39">
        <v>388.67</v>
      </c>
      <c r="BA7" s="39">
        <v>355.27</v>
      </c>
      <c r="BB7" s="39">
        <v>359.7</v>
      </c>
      <c r="BC7" s="39">
        <v>362.93</v>
      </c>
      <c r="BD7" s="39">
        <v>264.97000000000003</v>
      </c>
      <c r="BE7" s="39">
        <v>592.38</v>
      </c>
      <c r="BF7" s="39">
        <v>1255.33</v>
      </c>
      <c r="BG7" s="39">
        <v>1306.95</v>
      </c>
      <c r="BH7" s="39">
        <v>1313.9</v>
      </c>
      <c r="BI7" s="39">
        <v>1328.21</v>
      </c>
      <c r="BJ7" s="39">
        <v>487.22</v>
      </c>
      <c r="BK7" s="39">
        <v>422.5</v>
      </c>
      <c r="BL7" s="39">
        <v>458.27</v>
      </c>
      <c r="BM7" s="39">
        <v>447.01</v>
      </c>
      <c r="BN7" s="39">
        <v>439.05</v>
      </c>
      <c r="BO7" s="39">
        <v>266.61</v>
      </c>
      <c r="BP7" s="39">
        <v>77.06</v>
      </c>
      <c r="BQ7" s="39">
        <v>58.48</v>
      </c>
      <c r="BR7" s="39">
        <v>58.66</v>
      </c>
      <c r="BS7" s="39">
        <v>61.05</v>
      </c>
      <c r="BT7" s="39">
        <v>60.32</v>
      </c>
      <c r="BU7" s="39">
        <v>92.76</v>
      </c>
      <c r="BV7" s="39">
        <v>101.64</v>
      </c>
      <c r="BW7" s="39">
        <v>96.77</v>
      </c>
      <c r="BX7" s="39">
        <v>95.81</v>
      </c>
      <c r="BY7" s="39">
        <v>95.26</v>
      </c>
      <c r="BZ7" s="39">
        <v>103.24</v>
      </c>
      <c r="CA7" s="39">
        <v>134.69999999999999</v>
      </c>
      <c r="CB7" s="39">
        <v>180.62</v>
      </c>
      <c r="CC7" s="39">
        <v>179.77</v>
      </c>
      <c r="CD7" s="39">
        <v>173.27</v>
      </c>
      <c r="CE7" s="39">
        <v>171.54</v>
      </c>
      <c r="CF7" s="39">
        <v>208.67</v>
      </c>
      <c r="CG7" s="39">
        <v>179.16</v>
      </c>
      <c r="CH7" s="39">
        <v>187.18</v>
      </c>
      <c r="CI7" s="39">
        <v>189.58</v>
      </c>
      <c r="CJ7" s="39">
        <v>192.82</v>
      </c>
      <c r="CK7" s="39">
        <v>168.38</v>
      </c>
      <c r="CL7" s="39">
        <v>54.09</v>
      </c>
      <c r="CM7" s="39">
        <v>66.489999999999995</v>
      </c>
      <c r="CN7" s="39">
        <v>64.930000000000007</v>
      </c>
      <c r="CO7" s="39">
        <v>64.89</v>
      </c>
      <c r="CP7" s="39">
        <v>63.56</v>
      </c>
      <c r="CQ7" s="39">
        <v>49.08</v>
      </c>
      <c r="CR7" s="39">
        <v>54.24</v>
      </c>
      <c r="CS7" s="39">
        <v>55.88</v>
      </c>
      <c r="CT7" s="39">
        <v>55.22</v>
      </c>
      <c r="CU7" s="39">
        <v>54.05</v>
      </c>
      <c r="CV7" s="39">
        <v>60</v>
      </c>
      <c r="CW7" s="39">
        <v>91.74</v>
      </c>
      <c r="CX7" s="39">
        <v>92.1</v>
      </c>
      <c r="CY7" s="39">
        <v>92.2</v>
      </c>
      <c r="CZ7" s="39">
        <v>92.3</v>
      </c>
      <c r="DA7" s="39">
        <v>92.4</v>
      </c>
      <c r="DB7" s="39">
        <v>79.3</v>
      </c>
      <c r="DC7" s="39">
        <v>81.680000000000007</v>
      </c>
      <c r="DD7" s="39">
        <v>80.989999999999995</v>
      </c>
      <c r="DE7" s="39">
        <v>80.930000000000007</v>
      </c>
      <c r="DF7" s="39">
        <v>80.510000000000005</v>
      </c>
      <c r="DG7" s="39">
        <v>89.8</v>
      </c>
      <c r="DH7" s="39">
        <v>48.35</v>
      </c>
      <c r="DI7" s="39">
        <v>18.62</v>
      </c>
      <c r="DJ7" s="39">
        <v>21.16</v>
      </c>
      <c r="DK7" s="39">
        <v>23.51</v>
      </c>
      <c r="DL7" s="39">
        <v>25.71</v>
      </c>
      <c r="DM7" s="39">
        <v>47.44</v>
      </c>
      <c r="DN7" s="39">
        <v>48.14</v>
      </c>
      <c r="DO7" s="39">
        <v>46.61</v>
      </c>
      <c r="DP7" s="39">
        <v>47.97</v>
      </c>
      <c r="DQ7" s="39">
        <v>49.12</v>
      </c>
      <c r="DR7" s="39">
        <v>49.59</v>
      </c>
      <c r="DS7" s="39">
        <v>17.079999999999998</v>
      </c>
      <c r="DT7" s="39">
        <v>4.43</v>
      </c>
      <c r="DU7" s="39">
        <v>3.36</v>
      </c>
      <c r="DV7" s="39">
        <v>2.3199999999999998</v>
      </c>
      <c r="DW7" s="39">
        <v>2.0299999999999998</v>
      </c>
      <c r="DX7" s="39">
        <v>11.16</v>
      </c>
      <c r="DY7" s="39">
        <v>11.13</v>
      </c>
      <c r="DZ7" s="39">
        <v>10.84</v>
      </c>
      <c r="EA7" s="39">
        <v>15.33</v>
      </c>
      <c r="EB7" s="39">
        <v>16.760000000000002</v>
      </c>
      <c r="EC7" s="39">
        <v>19.440000000000001</v>
      </c>
      <c r="ED7" s="39">
        <v>0.79</v>
      </c>
      <c r="EE7" s="39">
        <v>0.76</v>
      </c>
      <c r="EF7" s="39">
        <v>1.32</v>
      </c>
      <c r="EG7" s="39">
        <v>0.99</v>
      </c>
      <c r="EH7" s="39">
        <v>1.24</v>
      </c>
      <c r="EI7" s="39">
        <v>0.65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cp:lastPrinted>2021-01-26T04:37:04Z</cp:lastPrinted>
  <dcterms:created xsi:type="dcterms:W3CDTF">2020-12-04T02:12:59Z</dcterms:created>
  <dcterms:modified xsi:type="dcterms:W3CDTF">2021-01-26T04:47:03Z</dcterms:modified>
  <cp:category/>
</cp:coreProperties>
</file>