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10.241.255.115\soumu\KAG\財政\公営企業関係\210115　公営企業に係る経営比較分析表（令和元年度決算）の分析等について\03　回答（財政→県）\"/>
    </mc:Choice>
  </mc:AlternateContent>
  <xr:revisionPtr revIDLastSave="0" documentId="13_ncr:1_{5C50F25A-32AC-4F5F-A796-705CC8BFBB41}" xr6:coauthVersionLast="40" xr6:coauthVersionMax="41" xr10:uidLastSave="{00000000-0000-0000-0000-000000000000}"/>
  <workbookProtection workbookAlgorithmName="SHA-512" workbookHashValue="19+tNvf/oSWOgW7aRECMsKyhITRF/jB3NzRhLpV3DmCvcOuyysQTBafF3aMUU72TEzZDW9VYDCK2boRv1xtE7w==" workbookSaltValue="3uFPrcinGJGGDXwyzGNdqg==" workbookSpinCount="100000" lockStructure="1"/>
  <bookViews>
    <workbookView xWindow="0" yWindow="0" windowWidth="20490" windowHeight="895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AD10" i="4" s="1"/>
  <c r="Q6" i="5"/>
  <c r="P6" i="5"/>
  <c r="O6" i="5"/>
  <c r="N6" i="5"/>
  <c r="B10" i="4" s="1"/>
  <c r="M6" i="5"/>
  <c r="AD8" i="4" s="1"/>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BB10" i="4"/>
  <c r="AT10" i="4"/>
  <c r="W10" i="4"/>
  <c r="P10" i="4"/>
  <c r="I10" i="4"/>
  <c r="AL8" i="4"/>
  <c r="P8" i="4"/>
  <c r="I8" i="4"/>
  <c r="B6"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<sst xmlns="http://schemas.openxmlformats.org/spreadsheetml/2006/main" count="236" uniqueCount="122">
  <si>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</si>
  <si>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</si>
  <si>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</si>
  <si>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</si>
  <si>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</si>
  <si>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</si>
  <si>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</si>
  <si>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</si>
  <si>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</si>
  <si>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</si>
  <si>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</si>
  <si>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</si>
  <si>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</si>
  <si>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</si>
  <si>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</si>
  <si>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</si>
  <si>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</si>
  <si>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</si>
  <si>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</si>
  <si>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</si>
  <si>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</si>
  <si>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</si>
  <si>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</si>
  <si>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</si>
  <si>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</si>
  <si>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</si>
  <si>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</si>
  <si>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</si>
  <si>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</si>
  <si>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</si>
  <si>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</si>
  <si>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</si>
  <si>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</si>
  <si>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</si>
  <si>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</si>
  <si>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</si>
  <si>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</si>
  <si>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</si>
  <si>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</si>
  <si>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</si>
  <si>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</si>
  <si>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</si>
  <si>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</si>
  <si>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</si>
  <si>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</si>
  <si>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</si>
  <si>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</si>
  <si>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</si>
  <si>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</si>
  <si>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</si>
  <si>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</si>
  <si>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</si>
  <si>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</si>
  <si>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</si>
  <si>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</si>
  <si>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</si>
  <si>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</si>
  <si>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</si>
  <si>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</si>
  <si>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</si>
  <si>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</si>
  <si>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</si>
  <si>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</si>
  <si>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</si>
  <si>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</si>
  <si>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</si>
  <si>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</si>
  <si>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</si>
  <si>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</si>
  <si>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</si>
  <si>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</si>
  <si>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</si>
  <si>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</si>
  <si>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</si>
  <si>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</si>
  <si>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</si>
  <si>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</si>
  <si>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</si>
  <si>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</si>
  <si>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</si>
  <si>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</si>
  <si>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</si>
  <si>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</si>
  <si>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</si>
  <si>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</si>
  <si>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</si>
  <si>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</si>
  <si>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</si>
  <si>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</si>
  <si>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</si>
  <si>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</si>
  <si>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</si>
  <si>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</si>
  <si>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</si>
  <si>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</si>
  <si>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</si>
  <si>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</si>
  <si>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</si>
  <si>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</si>
  <si>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</si>
  <si>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</si>
  <si>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</si>
  <si>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</si>
  <si>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</si>
  <si>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</si>
  <si>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</si>
  <si>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</si>
  <si>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</si>
  <si>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</si>
  <si>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</si>
  <si>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</si>
  <si>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</si>
  <si>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</si>
  <si>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</si>
  <si>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</si>
  <si>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</si>
  <si>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</si>
  <si>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</si>
  <si>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</si>
  <si>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収益収支比率はH28年度からH30年度まで100％であったが0.52％減少し99.48％となっており、経営改善に取り組まなければならない。今後も収入財源に占める一般会計繰入金の割合を適正にするため使用料の改定等による増収が必要である。④近年、公債費は計画的な償還によりピークが過ぎて比率は年々減少してきたが、機器更新等で新たに借入を行ったことにより、企業債残高対事業規模比率が昨年度から15.91％増加した。今後は施設老朽化により新たな借入が必要なる可能性があることから、来年度以降も借入比率が上昇することが見込まれる。このため、財政状況に応じて使用料の引き上げを検討する必要がある。⑤経費回収率はH29年度からH30年度まで100％となっていたが、昨年度から1.47％減少し98.53％となっており、徴収体制の強化及び未収金の早期対応等による使用料収入の確保や汚水処理費の経費削減が必要である。⑥汚水処理費原価は類似団体の平均値より下回っているが2.92円上昇。引き続き維持管理費の経費削減や効率化、接続率の向上に努める必要がある。⑧水洗化率は昨年度より1％上昇し、類似団体の平均値よりも上回った。本町は人口規模が小さい為、１人当たりの変動に影響を受けやすい状況になっているが引き続き新規接続件数の増加を推進していく。本町の農業集落排水処理区の区域整備は完了しているため、区域内の新規接続が年々増加することはなく今後も人口減少が見込まれる状況である。今後も厳しい経営状況が続くことが予想されるため、経営の健全化を図るため維持管理の効率化等による経費削減に努めなければならない。</t>
    <rPh sb="11" eb="13">
      <t>ネンド</t>
    </rPh>
    <rPh sb="18" eb="20">
      <t>ネンド</t>
    </rPh>
    <rPh sb="155" eb="157">
      <t>キキ</t>
    </rPh>
    <rPh sb="157" eb="159">
      <t>コウシン</t>
    </rPh>
    <rPh sb="159" eb="160">
      <t>ナド</t>
    </rPh>
    <rPh sb="205" eb="207">
      <t>コンゴ</t>
    </rPh>
    <rPh sb="208" eb="210">
      <t>シセツ</t>
    </rPh>
    <rPh sb="210" eb="213">
      <t>ロウキュウカ</t>
    </rPh>
    <rPh sb="216" eb="217">
      <t>アラ</t>
    </rPh>
    <rPh sb="219" eb="221">
      <t>カリイレ</t>
    </rPh>
    <rPh sb="222" eb="224">
      <t>ヒツヨウ</t>
    </rPh>
    <rPh sb="226" eb="229">
      <t>カノウセイ</t>
    </rPh>
    <rPh sb="303" eb="305">
      <t>ネンド</t>
    </rPh>
    <rPh sb="310" eb="312">
      <t>ネンド</t>
    </rPh>
    <rPh sb="429" eb="430">
      <t>エン</t>
    </rPh>
    <rPh sb="430" eb="432">
      <t>ジョウショウ</t>
    </rPh>
    <rPh sb="433" eb="434">
      <t>ヒ</t>
    </rPh>
    <rPh sb="435" eb="436">
      <t>ツヅ</t>
    </rPh>
    <rPh sb="474" eb="477">
      <t>サクネンド</t>
    </rPh>
    <rPh sb="481" eb="483">
      <t>ジョウショウ</t>
    </rPh>
    <rPh sb="564" eb="566">
      <t>ノウギョウ</t>
    </rPh>
    <rPh sb="566" eb="568">
      <t>シュウラク</t>
    </rPh>
    <rPh sb="568" eb="570">
      <t>ハイスイ</t>
    </rPh>
    <phoneticPr fontId="4"/>
  </si>
  <si>
    <t>供用開始から約20年が経過し3処理区の施設老朽化が進んでいる。2処理区については近隣であるため処理区統合を進めるとともに統合後の処理場改築を検討していく。処理区の整備は完了していることから維持管理及び老朽化施設の改築を計画的に行う必要がある。なお、人口減少が予想されるため単町での施設更新は多額の費用を要することから、本町の下水道への統合のほか近隣町村及び県下市町村との施設統合等の広域化についても協議を進めていく必要がある。</t>
    <phoneticPr fontId="4"/>
  </si>
  <si>
    <t>整備計画は既に完了しているため、施設の適正な維持管理を行っている。供用開始から約20年が経過しており施設老朽化が問題となっている。財源である使用料は人口減少により今後の増加が見込まれないことから経費削減や計画的な施設改築が必要であるとともに使用料の増額改定を検討しなければならない。町内には３処理区があり、２処理区は近隣であるため処理区統合に向けて検討していく。令和６年度に公営企業会計（法適用化）へ移行する。</t>
    <rPh sb="5" eb="6">
      <t>スデ</t>
    </rPh>
    <rPh sb="16" eb="18">
      <t>シセツ</t>
    </rPh>
    <rPh sb="39" eb="40">
      <t>ヤク</t>
    </rPh>
    <rPh sb="129" eb="131">
      <t>ケントウ</t>
    </rPh>
    <rPh sb="181" eb="183">
      <t>レイワ</t>
    </rPh>
    <rPh sb="184" eb="18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</si>
</sst>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FE-4A52-A5BB-6AA3FF22745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AFE-4A52-A5BB-6AA3FF22745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35.340000000000003</c:v>
                </c:pt>
                <c:pt idx="1">
                  <c:v>35.340000000000003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4D7-4156-9D8B-9A6BC962D7F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64D7-4156-9D8B-9A6BC962D7F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82.23</c:v>
                </c:pt>
                <c:pt idx="1">
                  <c:v>81.489999999999995</c:v>
                </c:pt>
                <c:pt idx="2">
                  <c:v>83.93</c:v>
                </c:pt>
                <c:pt idx="3">
                  <c:v>84.51</c:v>
                </c:pt>
                <c:pt idx="4">
                  <c:v>85.51</c:v>
                </c:pt>
              </c:numCache>
            </c:numRef>
          </c:val>
          <c:extLst>
            <c:ext xmlns:c16="http://schemas.microsoft.com/office/drawing/2014/chart" uri="{C3380CC4-5D6E-409C-BE32-E72D297353CC}">
              <c16:uniqueId val="{00000000-F0CF-4EF5-A48A-92946BE2E5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F0CF-4EF5-A48A-92946BE2E5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87.15</c:v>
                </c:pt>
                <c:pt idx="1">
                  <c:v>100</c:v>
                </c:pt>
                <c:pt idx="2">
                  <c:v>100</c:v>
                </c:pt>
                <c:pt idx="3">
                  <c:v>100</c:v>
                </c:pt>
                <c:pt idx="4">
                  <c:v>99.48</c:v>
                </c:pt>
              </c:numCache>
            </c:numRef>
          </c:val>
          <c:extLst>
            <c:ext xmlns:c16="http://schemas.microsoft.com/office/drawing/2014/chart" uri="{C3380CC4-5D6E-409C-BE32-E72D297353CC}">
              <c16:uniqueId val="{00000000-A9CF-4464-A8B3-42F6B7EB5EE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CF-4464-A8B3-42F6B7EB5EE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C7-4939-A430-3360F9F8156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C7-4939-A430-3360F9F8156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F3-4192-82F3-F3F7CC05AA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F3-4192-82F3-F3F7CC05AA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4B-4488-8AC5-FC695FC62F3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4B-4488-8AC5-FC695FC62F3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46-4774-AD6F-BCDDA9E41CB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46-4774-AD6F-BCDDA9E41CB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427.97</c:v>
                </c:pt>
                <c:pt idx="2" formatCode="#,##0.00;&quot;△&quot;#,##0.00">
                  <c:v>0</c:v>
                </c:pt>
                <c:pt idx="3" formatCode="#,##0.00;&quot;△&quot;#,##0.00">
                  <c:v>0</c:v>
                </c:pt>
                <c:pt idx="4">
                  <c:v>15.91</c:v>
                </c:pt>
              </c:numCache>
            </c:numRef>
          </c:val>
          <c:extLst>
            <c:ext xmlns:c16="http://schemas.microsoft.com/office/drawing/2014/chart" uri="{C3380CC4-5D6E-409C-BE32-E72D297353CC}">
              <c16:uniqueId val="{00000000-CA49-46EB-B3D8-C628E8E485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A49-46EB-B3D8-C628E8E485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69.8</c:v>
                </c:pt>
                <c:pt idx="1">
                  <c:v>99.77</c:v>
                </c:pt>
                <c:pt idx="2">
                  <c:v>100</c:v>
                </c:pt>
                <c:pt idx="3">
                  <c:v>100</c:v>
                </c:pt>
                <c:pt idx="4">
                  <c:v>98.53</c:v>
                </c:pt>
              </c:numCache>
            </c:numRef>
          </c:val>
          <c:extLst>
            <c:ext xmlns:c16="http://schemas.microsoft.com/office/drawing/2014/chart" uri="{C3380CC4-5D6E-409C-BE32-E72D297353CC}">
              <c16:uniqueId val="{00000000-F1DD-44DA-90E7-67D079E3F46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F1DD-44DA-90E7-67D079E3F46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337.86</c:v>
                </c:pt>
                <c:pt idx="1">
                  <c:v>234.77</c:v>
                </c:pt>
                <c:pt idx="2">
                  <c:v>230.8</c:v>
                </c:pt>
                <c:pt idx="3">
                  <c:v>233.95</c:v>
                </c:pt>
                <c:pt idx="4">
                  <c:v>236.87</c:v>
                </c:pt>
              </c:numCache>
            </c:numRef>
          </c:val>
          <c:extLst>
            <c:ext xmlns:c16="http://schemas.microsoft.com/office/drawing/2014/chart" uri="{C3380CC4-5D6E-409C-BE32-E72D297353CC}">
              <c16:uniqueId val="{00000000-19C5-4D19-A362-7CB60809B8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19C5-4D19-A362-7CB60809B8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日野町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3054</v>
      </c>
      <c r="AM8" s="51"/>
      <c r="AN8" s="51"/>
      <c r="AO8" s="51"/>
      <c r="AP8" s="51"/>
      <c r="AQ8" s="51"/>
      <c r="AR8" s="51"/>
      <c r="AS8" s="51"/>
      <c r="AT8" s="46">
        <f>データ!T6</f>
        <v>133.97999999999999</v>
      </c>
      <c r="AU8" s="46"/>
      <c r="AV8" s="46"/>
      <c r="AW8" s="46"/>
      <c r="AX8" s="46"/>
      <c r="AY8" s="46"/>
      <c r="AZ8" s="46"/>
      <c r="BA8" s="46"/>
      <c r="BB8" s="46">
        <f>データ!U6</f>
        <v>22.79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23.24</v>
      </c>
      <c r="Q10" s="46"/>
      <c r="R10" s="46"/>
      <c r="S10" s="46"/>
      <c r="T10" s="46"/>
      <c r="U10" s="46"/>
      <c r="V10" s="46"/>
      <c r="W10" s="46">
        <f>データ!Q6</f>
        <v>100</v>
      </c>
      <c r="X10" s="46"/>
      <c r="Y10" s="46"/>
      <c r="Z10" s="46"/>
      <c r="AA10" s="46"/>
      <c r="AB10" s="46"/>
      <c r="AC10" s="46"/>
      <c r="AD10" s="51">
        <f>データ!R6</f>
        <v>4120</v>
      </c>
      <c r="AE10" s="51"/>
      <c r="AF10" s="51"/>
      <c r="AG10" s="51"/>
      <c r="AH10" s="51"/>
      <c r="AI10" s="51"/>
      <c r="AJ10" s="51"/>
      <c r="AK10" s="2"/>
      <c r="AL10" s="51">
        <f>データ!V6</f>
        <v>704</v>
      </c>
      <c r="AM10" s="51"/>
      <c r="AN10" s="51"/>
      <c r="AO10" s="51"/>
      <c r="AP10" s="51"/>
      <c r="AQ10" s="51"/>
      <c r="AR10" s="51"/>
      <c r="AS10" s="51"/>
      <c r="AT10" s="46">
        <f>データ!W6</f>
        <v>0.67</v>
      </c>
      <c r="AU10" s="46"/>
      <c r="AV10" s="46"/>
      <c r="AW10" s="46"/>
      <c r="AX10" s="46"/>
      <c r="AY10" s="46"/>
      <c r="AZ10" s="46"/>
      <c r="BA10" s="46"/>
      <c r="BB10" s="46">
        <f>データ!X6</f>
        <v>1050.75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ttaXgTPP4wQTZv1csgKkAGd916HHIoElxihZqpATOdYrMq3eFswOzYcPjwAqu/K8D87uiz8b0fLfUf2ubwGw/Q==" saltValue="Pj2SXhnM4iWM/U7E94j9B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314021</v>
      </c>
      <c r="D6" s="33">
        <f t="shared" si="3"/>
        <v>47</v>
      </c>
      <c r="E6" s="33">
        <f t="shared" si="3"/>
        <v>17</v>
      </c>
      <c r="F6" s="33">
        <f t="shared" si="3"/>
        <v>5</v>
      </c>
      <c r="G6" s="33">
        <f t="shared" si="3"/>
        <v>0</v>
      </c>
      <c r="H6" s="33" t="str">
        <f t="shared" si="3"/>
        <v>鳥取県　日野町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23.24</v>
      </c>
      <c r="Q6" s="34">
        <f t="shared" si="3"/>
        <v>100</v>
      </c>
      <c r="R6" s="34">
        <f t="shared" si="3"/>
        <v>4120</v>
      </c>
      <c r="S6" s="34">
        <f t="shared" si="3"/>
        <v>3054</v>
      </c>
      <c r="T6" s="34">
        <f t="shared" si="3"/>
        <v>133.97999999999999</v>
      </c>
      <c r="U6" s="34">
        <f t="shared" si="3"/>
        <v>22.79</v>
      </c>
      <c r="V6" s="34">
        <f t="shared" si="3"/>
        <v>704</v>
      </c>
      <c r="W6" s="34">
        <f t="shared" si="3"/>
        <v>0.67</v>
      </c>
      <c r="X6" s="34">
        <f t="shared" si="3"/>
        <v>1050.75</v>
      </c>
      <c r="Y6" s="35">
        <f>IF(Y7="",NA(),Y7)</f>
        <v>87.15</v>
      </c>
      <c r="Z6" s="35">
        <f t="shared" ref="Z6:AH6" si="4">IF(Z7="",NA(),Z7)</f>
        <v>100</v>
      </c>
      <c r="AA6" s="35">
        <f t="shared" si="4"/>
        <v>100</v>
      </c>
      <c r="AB6" s="35">
        <f t="shared" si="4"/>
        <v>100</v>
      </c>
      <c r="AC6" s="35">
        <f t="shared" si="4"/>
        <v>99.48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427.97</v>
      </c>
      <c r="BH6" s="34">
        <f t="shared" si="7"/>
        <v>0</v>
      </c>
      <c r="BI6" s="34">
        <f t="shared" si="7"/>
        <v>0</v>
      </c>
      <c r="BJ6" s="35">
        <f t="shared" si="7"/>
        <v>15.91</v>
      </c>
      <c r="BK6" s="35">
        <f t="shared" si="7"/>
        <v>1081.8</v>
      </c>
      <c r="BL6" s="35">
        <f t="shared" si="7"/>
        <v>974.93</v>
      </c>
      <c r="BM6" s="35">
        <f t="shared" si="7"/>
        <v>855.8</v>
      </c>
      <c r="BN6" s="35">
        <f t="shared" si="7"/>
        <v>789.46</v>
      </c>
      <c r="BO6" s="35">
        <f t="shared" si="7"/>
        <v>826.83</v>
      </c>
      <c r="BP6" s="34" t="str">
        <f>IF(BP7="","",IF(BP7="-","【-】","【"&amp;SUBSTITUTE(TEXT(BP7,"#,##0.00"),"-","△")&amp;"】"))</f>
        <v>【765.47】</v>
      </c>
      <c r="BQ6" s="35">
        <f>IF(BQ7="",NA(),BQ7)</f>
        <v>69.8</v>
      </c>
      <c r="BR6" s="35">
        <f t="shared" ref="BR6:BZ6" si="8">IF(BR7="",NA(),BR7)</f>
        <v>99.77</v>
      </c>
      <c r="BS6" s="35">
        <f t="shared" si="8"/>
        <v>100</v>
      </c>
      <c r="BT6" s="35">
        <f t="shared" si="8"/>
        <v>100</v>
      </c>
      <c r="BU6" s="35">
        <f t="shared" si="8"/>
        <v>98.53</v>
      </c>
      <c r="BV6" s="35">
        <f t="shared" si="8"/>
        <v>52.19</v>
      </c>
      <c r="BW6" s="35">
        <f t="shared" si="8"/>
        <v>55.32</v>
      </c>
      <c r="BX6" s="35">
        <f t="shared" si="8"/>
        <v>59.8</v>
      </c>
      <c r="BY6" s="35">
        <f t="shared" si="8"/>
        <v>57.77</v>
      </c>
      <c r="BZ6" s="35">
        <f t="shared" si="8"/>
        <v>57.31</v>
      </c>
      <c r="CA6" s="34" t="str">
        <f>IF(CA7="","",IF(CA7="-","【-】","【"&amp;SUBSTITUTE(TEXT(CA7,"#,##0.00"),"-","△")&amp;"】"))</f>
        <v>【59.59】</v>
      </c>
      <c r="CB6" s="35">
        <f>IF(CB7="",NA(),CB7)</f>
        <v>337.86</v>
      </c>
      <c r="CC6" s="35">
        <f t="shared" ref="CC6:CK6" si="9">IF(CC7="",NA(),CC7)</f>
        <v>234.77</v>
      </c>
      <c r="CD6" s="35">
        <f t="shared" si="9"/>
        <v>230.8</v>
      </c>
      <c r="CE6" s="35">
        <f t="shared" si="9"/>
        <v>233.95</v>
      </c>
      <c r="CF6" s="35">
        <f t="shared" si="9"/>
        <v>236.87</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35.340000000000003</v>
      </c>
      <c r="CN6" s="35">
        <f t="shared" ref="CN6:CV6" si="10">IF(CN7="",NA(),CN7)</f>
        <v>35.340000000000003</v>
      </c>
      <c r="CO6" s="34">
        <f t="shared" si="10"/>
        <v>0</v>
      </c>
      <c r="CP6" s="34">
        <f t="shared" si="10"/>
        <v>0</v>
      </c>
      <c r="CQ6" s="34">
        <f t="shared" si="10"/>
        <v>0</v>
      </c>
      <c r="CR6" s="35">
        <f t="shared" si="10"/>
        <v>52.31</v>
      </c>
      <c r="CS6" s="35">
        <f t="shared" si="10"/>
        <v>60.65</v>
      </c>
      <c r="CT6" s="35">
        <f t="shared" si="10"/>
        <v>51.75</v>
      </c>
      <c r="CU6" s="35">
        <f t="shared" si="10"/>
        <v>50.68</v>
      </c>
      <c r="CV6" s="35">
        <f t="shared" si="10"/>
        <v>50.14</v>
      </c>
      <c r="CW6" s="34" t="str">
        <f>IF(CW7="","",IF(CW7="-","【-】","【"&amp;SUBSTITUTE(TEXT(CW7,"#,##0.00"),"-","△")&amp;"】"))</f>
        <v>【51.30】</v>
      </c>
      <c r="CX6" s="35">
        <f>IF(CX7="",NA(),CX7)</f>
        <v>82.23</v>
      </c>
      <c r="CY6" s="35">
        <f t="shared" ref="CY6:DG6" si="11">IF(CY7="",NA(),CY7)</f>
        <v>81.489999999999995</v>
      </c>
      <c r="CZ6" s="35">
        <f t="shared" si="11"/>
        <v>83.93</v>
      </c>
      <c r="DA6" s="35">
        <f t="shared" si="11"/>
        <v>84.51</v>
      </c>
      <c r="DB6" s="35">
        <f t="shared" si="11"/>
        <v>85.51</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314021</v>
      </c>
      <c r="D7" s="37">
        <v>47</v>
      </c>
      <c r="E7" s="37">
        <v>17</v>
      </c>
      <c r="F7" s="37">
        <v>5</v>
      </c>
      <c r="G7" s="37">
        <v>0</v>
      </c>
      <c r="H7" s="37" t="s">
        <v>99</v>
      </c>
      <c r="I7" s="37" t="s">
        <v>100</v>
      </c>
      <c r="J7" s="37" t="s">
        <v>101</v>
      </c>
      <c r="K7" s="37" t="s">
        <v>102</v>
      </c>
      <c r="L7" s="37" t="s">
        <v>103</v>
      </c>
      <c r="M7" s="37" t="s">
        <v>104</v>
      </c>
      <c r="N7" s="38" t="s">
        <v>105</v>
      </c>
      <c r="O7" s="38" t="s">
        <v>106</v>
      </c>
      <c r="P7" s="38">
        <v>23.24</v>
      </c>
      <c r="Q7" s="38">
        <v>100</v>
      </c>
      <c r="R7" s="38">
        <v>4120</v>
      </c>
      <c r="S7" s="38">
        <v>3054</v>
      </c>
      <c r="T7" s="38">
        <v>133.97999999999999</v>
      </c>
      <c r="U7" s="38">
        <v>22.79</v>
      </c>
      <c r="V7" s="38">
        <v>704</v>
      </c>
      <c r="W7" s="38">
        <v>0.67</v>
      </c>
      <c r="X7" s="38">
        <v>1050.75</v>
      </c>
      <c r="Y7" s="38">
        <v>87.15</v>
      </c>
      <c r="Z7" s="38">
        <v>100</v>
      </c>
      <c r="AA7" s="38">
        <v>100</v>
      </c>
      <c r="AB7" s="38">
        <v>100</v>
      </c>
      <c r="AC7" s="38">
        <v>99.48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427.97</v>
      </c>
      <c r="BH7" s="38">
        <v>0</v>
      </c>
      <c r="BI7" s="38">
        <v>0</v>
      </c>
      <c r="BJ7" s="38">
        <v>15.91</v>
      </c>
      <c r="BK7" s="38">
        <v>1081.8</v>
      </c>
      <c r="BL7" s="38">
        <v>974.93</v>
      </c>
      <c r="BM7" s="38">
        <v>855.8</v>
      </c>
      <c r="BN7" s="38">
        <v>789.46</v>
      </c>
      <c r="BO7" s="38">
        <v>826.83</v>
      </c>
      <c r="BP7" s="38">
        <v>765.47</v>
      </c>
      <c r="BQ7" s="38">
        <v>69.8</v>
      </c>
      <c r="BR7" s="38">
        <v>99.77</v>
      </c>
      <c r="BS7" s="38">
        <v>100</v>
      </c>
      <c r="BT7" s="38">
        <v>100</v>
      </c>
      <c r="BU7" s="38">
        <v>98.53</v>
      </c>
      <c r="BV7" s="38">
        <v>52.19</v>
      </c>
      <c r="BW7" s="38">
        <v>55.32</v>
      </c>
      <c r="BX7" s="38">
        <v>59.8</v>
      </c>
      <c r="BY7" s="38">
        <v>57.77</v>
      </c>
      <c r="BZ7" s="38">
        <v>57.31</v>
      </c>
      <c r="CA7" s="38">
        <v>59.59</v>
      </c>
      <c r="CB7" s="38">
        <v>337.86</v>
      </c>
      <c r="CC7" s="38">
        <v>234.77</v>
      </c>
      <c r="CD7" s="38">
        <v>230.8</v>
      </c>
      <c r="CE7" s="38">
        <v>233.95</v>
      </c>
      <c r="CF7" s="38">
        <v>236.87</v>
      </c>
      <c r="CG7" s="38">
        <v>296.14</v>
      </c>
      <c r="CH7" s="38">
        <v>283.17</v>
      </c>
      <c r="CI7" s="38">
        <v>263.76</v>
      </c>
      <c r="CJ7" s="38">
        <v>274.35000000000002</v>
      </c>
      <c r="CK7" s="38">
        <v>273.52</v>
      </c>
      <c r="CL7" s="38">
        <v>257.86</v>
      </c>
      <c r="CM7" s="38">
        <v>35.340000000000003</v>
      </c>
      <c r="CN7" s="38">
        <v>35.340000000000003</v>
      </c>
      <c r="CO7" s="38">
        <v>0</v>
      </c>
      <c r="CP7" s="38">
        <v>0</v>
      </c>
      <c r="CQ7" s="38">
        <v>0</v>
      </c>
      <c r="CR7" s="38">
        <v>52.31</v>
      </c>
      <c r="CS7" s="38">
        <v>60.65</v>
      </c>
      <c r="CT7" s="38">
        <v>51.75</v>
      </c>
      <c r="CU7" s="38">
        <v>50.68</v>
      </c>
      <c r="CV7" s="38">
        <v>50.14</v>
      </c>
      <c r="CW7" s="38">
        <v>51.3</v>
      </c>
      <c r="CX7" s="38">
        <v>82.23</v>
      </c>
      <c r="CY7" s="38">
        <v>81.489999999999995</v>
      </c>
      <c r="CZ7" s="38">
        <v>83.93</v>
      </c>
      <c r="DA7" s="38">
        <v>84.51</v>
      </c>
      <c r="DB7" s="38">
        <v>85.51</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2021-01-14T05:13:07Z</cp:lastPrinted>
  <dcterms:created xsi:type="dcterms:W3CDTF">2020-12-04T03:06:47Z</dcterms:created>
  <dcterms:modified xsi:type="dcterms:W3CDTF">2021-01-15T07:38:34Z</dcterms:modified>
  <cp:category/>
</cp:coreProperties>
</file>