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59" activeTab="0"/>
  </bookViews>
  <sheets>
    <sheet name="05-01" sheetId="1" r:id="rId1"/>
    <sheet name="05-02" sheetId="2" r:id="rId2"/>
    <sheet name="05-03" sheetId="3" r:id="rId3"/>
    <sheet name="05-04" sheetId="4" r:id="rId4"/>
    <sheet name="05-05" sheetId="5" r:id="rId5"/>
    <sheet name="05-06" sheetId="6" r:id="rId6"/>
    <sheet name="05-07" sheetId="7" r:id="rId7"/>
    <sheet name="05-08" sheetId="8" r:id="rId8"/>
    <sheet name="05-09" sheetId="9" r:id="rId9"/>
    <sheet name="05-10" sheetId="10" r:id="rId10"/>
    <sheet name="05-11" sheetId="11" r:id="rId11"/>
    <sheet name="05-12" sheetId="12" r:id="rId12"/>
    <sheet name="05-13" sheetId="13" r:id="rId13"/>
  </sheets>
  <definedNames>
    <definedName name="_xlnm.Print_Area" localSheetId="1">'05-02'!$A:$IV</definedName>
    <definedName name="_xlnm.Print_Area" localSheetId="4">'05-05'!$A$1:$AD$17</definedName>
    <definedName name="_xlnm.Print_Area" localSheetId="5">'05-06'!$A$1:$J$30</definedName>
    <definedName name="_xlnm.Print_Area" localSheetId="6">'05-07'!$A$1:$V$31</definedName>
    <definedName name="_xlnm.Print_Area" localSheetId="7">'05-08'!$A$1:$V$29</definedName>
    <definedName name="_xlnm.Print_Area" localSheetId="8">'05-09'!$A$1:$AH$40</definedName>
    <definedName name="_xlnm.Print_Area" localSheetId="9">'05-10'!$A$1:$AK$43</definedName>
    <definedName name="_xlnm.Print_Area" localSheetId="10">'05-11'!$A$1:$J$35</definedName>
    <definedName name="_xlnm.Print_Area" localSheetId="11">'05-12'!$A$1:$G$32</definedName>
    <definedName name="_xlnm.Print_Area" localSheetId="12">'05-13'!$B$1:$AJ$41</definedName>
  </definedNames>
  <calcPr fullCalcOnLoad="1" refMode="R1C1"/>
</workbook>
</file>

<file path=xl/sharedStrings.xml><?xml version="1.0" encoding="utf-8"?>
<sst xmlns="http://schemas.openxmlformats.org/spreadsheetml/2006/main" count="685" uniqueCount="288">
  <si>
    <t xml:space="preserve">                                                                                                </t>
  </si>
  <si>
    <t>～</t>
  </si>
  <si>
    <t>本　校</t>
  </si>
  <si>
    <t>分　校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</si>
  <si>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</si>
  <si>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</si>
  <si>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</si>
  <si>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</si>
  <si>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</si>
  <si>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</si>
  <si>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</si>
  <si>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</si>
  <si>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</si>
  <si>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</si>
  <si>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</si>
  <si>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</si>
  <si>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</si>
  <si>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</si>
  <si>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</si>
  <si>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</si>
  <si>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</si>
  <si>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</si>
  <si>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準へき地</t>
  </si>
  <si>
    <t>１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</si>
  <si>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</si>
  <si>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</si>
  <si>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</si>
  <si>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</si>
  <si>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</si>
  <si>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</si>
  <si>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</si>
  <si>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</si>
  <si>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</si>
  <si>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</si>
  <si>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</si>
  <si>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</si>
  <si>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</si>
  <si>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知的障害</t>
  </si>
  <si>
    <t>肢体不自由</t>
  </si>
  <si>
    <t>弱　視</t>
  </si>
  <si>
    <t>難　聴</t>
  </si>
  <si>
    <t>言語障害</t>
  </si>
  <si>
    <t>情緒障害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</si>
  <si>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</si>
  <si>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</si>
  <si>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</si>
  <si>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</si>
  <si>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</si>
  <si>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養　護　教　諭</t>
  </si>
  <si>
    <t>養護助教諭</t>
  </si>
  <si>
    <t>講　　　師</t>
  </si>
  <si>
    <t xml:space="preserve">総数 </t>
  </si>
  <si>
    <t>総数</t>
  </si>
  <si>
    <t>女</t>
  </si>
  <si>
    <t>学校歯科医</t>
  </si>
  <si>
    <t>7人
以下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</si>
  <si>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</si>
  <si>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</si>
  <si>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</si>
  <si>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</si>
  <si>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</si>
  <si>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</si>
  <si>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</si>
  <si>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</si>
  <si>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</si>
  <si>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</si>
  <si>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</si>
  <si>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</si>
  <si>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</si>
  <si>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</si>
  <si>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</si>
  <si>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</si>
  <si>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</si>
  <si>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区　  分</t>
  </si>
  <si>
    <t>総数</t>
  </si>
  <si>
    <t>0学級</t>
  </si>
  <si>
    <t>26以上</t>
  </si>
  <si>
    <t>区　　分</t>
  </si>
  <si>
    <t>　 国    立</t>
  </si>
  <si>
    <t>　 国    立　</t>
  </si>
  <si>
    <t xml:space="preserve">   公    立</t>
  </si>
  <si>
    <t xml:space="preserve">   公    立　</t>
  </si>
  <si>
    <t>区　　　分</t>
  </si>
  <si>
    <t xml:space="preserve">区　　　分  </t>
  </si>
  <si>
    <t>学校薬剤師</t>
  </si>
  <si>
    <t xml:space="preserve">（単位：学級） </t>
  </si>
  <si>
    <t xml:space="preserve">（単位：人） </t>
  </si>
  <si>
    <t>区　　分</t>
  </si>
  <si>
    <t>区　　分</t>
  </si>
  <si>
    <t>区　　分</t>
  </si>
  <si>
    <t>学校栄養職員</t>
  </si>
  <si>
    <t>公　　立</t>
  </si>
  <si>
    <t>国　　立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</si>
  <si>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</si>
  <si>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</si>
  <si>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</si>
  <si>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</si>
  <si>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</si>
  <si>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</si>
  <si>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</si>
  <si>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総　　数</t>
  </si>
  <si>
    <t xml:space="preserve"> 琴 浦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</si>
  <si>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</si>
  <si>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</si>
  <si>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</si>
  <si>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</si>
  <si>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</si>
  <si>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</si>
  <si>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栄養教諭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</si>
  <si>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</si>
  <si>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</si>
  <si>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</si>
  <si>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</si>
  <si>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</si>
  <si>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</si>
  <si>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</si>
  <si>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複　式　学　級</t>
  </si>
  <si>
    <t>総　数</t>
  </si>
  <si>
    <t xml:space="preserve">（単位：校） </t>
  </si>
  <si>
    <t>国　立</t>
  </si>
  <si>
    <t>村　立</t>
  </si>
  <si>
    <t>平成22年度</t>
  </si>
  <si>
    <t xml:space="preserve"> 琴 浦 町</t>
  </si>
  <si>
    <t xml:space="preserve"> 南 部 町</t>
  </si>
  <si>
    <t xml:space="preserve"> 伯 耆 町</t>
  </si>
  <si>
    <t xml:space="preserve"> 琴 浦 町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</si>
  <si>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</si>
  <si>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</si>
  <si>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</si>
  <si>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</si>
  <si>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</si>
  <si>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</si>
  <si>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</si>
  <si>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</si>
  <si>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</si>
  <si>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>国    立</t>
  </si>
  <si>
    <t>公    立</t>
  </si>
  <si>
    <t>平成23年度</t>
  </si>
  <si>
    <t>800人
以上</t>
  </si>
  <si>
    <t>41人
以上</t>
  </si>
  <si>
    <t>総　   数</t>
  </si>
  <si>
    <t>総　　　数</t>
  </si>
  <si>
    <t>総     数</t>
  </si>
  <si>
    <t>本      校</t>
  </si>
  <si>
    <t>分      校</t>
  </si>
  <si>
    <t xml:space="preserve">国  　立 </t>
  </si>
  <si>
    <t xml:space="preserve">公　  立 </t>
  </si>
  <si>
    <t xml:space="preserve"> 公立(本校)</t>
  </si>
  <si>
    <t xml:space="preserve"> 公立(分校)</t>
  </si>
  <si>
    <t>国    立</t>
  </si>
  <si>
    <t>公    立</t>
  </si>
  <si>
    <t xml:space="preserve">総 　　 数 </t>
  </si>
  <si>
    <t xml:space="preserve">総 　 数 </t>
  </si>
  <si>
    <t>国 　立</t>
  </si>
  <si>
    <t>公　 立</t>
  </si>
  <si>
    <t>国　  立</t>
  </si>
  <si>
    <t>公  　立</t>
  </si>
  <si>
    <t>国　　立</t>
  </si>
  <si>
    <t>公　　立</t>
  </si>
  <si>
    <t>国     立</t>
  </si>
  <si>
    <t xml:space="preserve"> 大 山 町</t>
  </si>
  <si>
    <t xml:space="preserve"> 伯 耆 町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</si>
  <si>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</si>
  <si>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 xml:space="preserve">  分      校</t>
  </si>
  <si>
    <t xml:space="preserve">  本      校</t>
  </si>
  <si>
    <t xml:space="preserve">区　　分 </t>
  </si>
  <si>
    <t>２個学年</t>
  </si>
  <si>
    <t>学校図書館
事  務  員</t>
  </si>
  <si>
    <t>25年度</t>
  </si>
  <si>
    <t>26年度</t>
  </si>
  <si>
    <t>24年度</t>
  </si>
  <si>
    <t>25年度</t>
  </si>
  <si>
    <t>24年度</t>
  </si>
  <si>
    <t>平成24年度</t>
  </si>
  <si>
    <t>女</t>
  </si>
  <si>
    <t>女</t>
  </si>
  <si>
    <t>学 校 給 食
調理従事員</t>
  </si>
  <si>
    <t>（単位：校）</t>
  </si>
  <si>
    <t>799人</t>
  </si>
  <si>
    <t>40人</t>
  </si>
  <si>
    <t>平成25年度</t>
  </si>
  <si>
    <t>平成26年度</t>
  </si>
  <si>
    <t xml:space="preserve">第５－１表　　設置者別学校数            </t>
  </si>
  <si>
    <t>総　  数</t>
  </si>
  <si>
    <t xml:space="preserve"> 第５－３表　　市町村別へき地等指定学校数(公立） </t>
  </si>
  <si>
    <t>総　　数　</t>
  </si>
  <si>
    <t xml:space="preserve">第５－４表  市町村別へき地等指定学校児童数(公立） </t>
  </si>
  <si>
    <t xml:space="preserve">  総     数　</t>
  </si>
  <si>
    <t>　　第５－６表　　市町村別収容人員別学級数</t>
  </si>
  <si>
    <t>第５－５表　　学級数別学校数</t>
  </si>
  <si>
    <t xml:space="preserve">区　　分  </t>
  </si>
  <si>
    <t xml:space="preserve"> 第５－９表   　市町村別教員数（本務者） 　</t>
  </si>
  <si>
    <t xml:space="preserve">第５－１０表  市町村別職員数（本務者） </t>
  </si>
  <si>
    <t>その他の者　　　</t>
  </si>
  <si>
    <t xml:space="preserve"> その他の者</t>
  </si>
  <si>
    <t>第５－１２表　市町村別学校医等の数</t>
  </si>
  <si>
    <t>第５－５表 続き</t>
  </si>
  <si>
    <t>第５－７表　市町村別編制方式別学級数 　</t>
  </si>
  <si>
    <t>第５－７表　続き 　</t>
  </si>
  <si>
    <t>第５－８表　市町村別編制方式別児童数</t>
  </si>
  <si>
    <t>第５－８表　続き</t>
  </si>
  <si>
    <t xml:space="preserve"> 第５－９表  続き 　</t>
  </si>
  <si>
    <t>第５－１０表  続き</t>
  </si>
  <si>
    <t>＜小学校＞</t>
  </si>
  <si>
    <t xml:space="preserve"> 第５-１３表　市町村別学校数 、学級数、児童数及び教員数</t>
  </si>
  <si>
    <t xml:space="preserve"> 第５-１３表　続き</t>
  </si>
  <si>
    <t>区　　分</t>
  </si>
  <si>
    <t>学校数（校）</t>
  </si>
  <si>
    <t>学級数（学級）</t>
  </si>
  <si>
    <t>児童数（人）</t>
  </si>
  <si>
    <t>児童数（人）</t>
  </si>
  <si>
    <t xml:space="preserve"> 教員数（人）</t>
  </si>
  <si>
    <t>総　　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</si>
  <si>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</si>
  <si>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</si>
  <si>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</si>
  <si>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</si>
  <si>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</si>
  <si>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</si>
  <si>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 xml:space="preserve"> （本務者）</t>
  </si>
  <si>
    <t>本校</t>
  </si>
  <si>
    <t>分校</t>
  </si>
  <si>
    <t>総 数</t>
  </si>
  <si>
    <t>単 式</t>
  </si>
  <si>
    <t>複式</t>
  </si>
  <si>
    <t>特別
支援</t>
  </si>
  <si>
    <t>男</t>
  </si>
  <si>
    <t>県　　計</t>
  </si>
  <si>
    <t>市　　計</t>
  </si>
  <si>
    <t>市　　計</t>
  </si>
  <si>
    <t>郡　　計</t>
  </si>
  <si>
    <t>郡　　計</t>
  </si>
  <si>
    <t>鳥 取 市</t>
  </si>
  <si>
    <t>鳥 取 市</t>
  </si>
  <si>
    <t>米 子 市</t>
  </si>
  <si>
    <t>米 子 市</t>
  </si>
  <si>
    <t>倉 吉 市</t>
  </si>
  <si>
    <t>倉 吉 市</t>
  </si>
  <si>
    <t>境 港 市</t>
  </si>
  <si>
    <t>境 港 市</t>
  </si>
  <si>
    <t xml:space="preserve"> </t>
  </si>
  <si>
    <t>岩 美 郡</t>
  </si>
  <si>
    <t>岩 美 郡</t>
  </si>
  <si>
    <t>岩 美 町</t>
  </si>
  <si>
    <t>岩 美 町</t>
  </si>
  <si>
    <t>八 頭 郡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</si>
  <si>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</si>
  <si>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</si>
  <si>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</si>
  <si>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</si>
  <si>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</si>
  <si>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</si>
  <si>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</si>
  <si>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</si>
  <si>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</si>
  <si>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</si>
  <si>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西 伯 郡</t>
  </si>
  <si>
    <t>日吉津村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</si>
  <si>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</si>
  <si>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</si>
  <si>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</si>
  <si>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</si>
  <si>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</si>
  <si>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</si>
  <si>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</si>
  <si>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</si>
  <si>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>江 府 町</t>
  </si>
  <si>
    <t>第５－１１表　市町村別外国人児童数、帰国児童数</t>
  </si>
  <si>
    <t>平成28年度</t>
  </si>
  <si>
    <t>平成29年度</t>
  </si>
  <si>
    <t>(単位：校）</t>
  </si>
  <si>
    <t>（単位：人）</t>
  </si>
  <si>
    <t>第５－２表  　児童数別学校数　</t>
  </si>
  <si>
    <t>　(注)１　「単式学級」とは、同一学年の児童のみで編制している学級をいう</t>
  </si>
  <si>
    <t>　　　２　「複式学級」とは、２以上の学年の児童を１学級に編制している学級をいう</t>
  </si>
  <si>
    <t>　(注)児童数「０人」の学校とは、休校中の学校である</t>
  </si>
  <si>
    <t>　(注)「０学級」の学校とは、休校中の学校である</t>
  </si>
  <si>
    <t>　（注）１　「負担法による者」とは、公立学校の職員で「市町村立学校職員給与負担法」により都道府県費から給与が支給されているものをいう</t>
  </si>
  <si>
    <t>　　　　 ２　「「市町村別教員数（本務者）」以外の教員」とは、教員として発令されているが、関係諸法令に定める条件を満たさず市町村費により</t>
  </si>
  <si>
    <t>　　 　　　　給与が支給されている者をいう</t>
  </si>
  <si>
    <t>平成28年度</t>
  </si>
  <si>
    <t>平成30年度</t>
  </si>
  <si>
    <t>令和元年度</t>
  </si>
  <si>
    <t>令和２年度</t>
  </si>
  <si>
    <t>平成30年度</t>
  </si>
  <si>
    <t>令和元年度</t>
  </si>
  <si>
    <t>平成28年度</t>
  </si>
  <si>
    <t>平成29年度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</si>
</sst>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0_);[Red]\(0\)"/>
    <numFmt numFmtId="184" formatCode="#,##0_ "/>
    <numFmt numFmtId="185" formatCode="* #,##0;* \-#,##0;* &quot;-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0.7"/>
      <name val="ＭＳ Ｐ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b/>
      <sz val="10.5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1" fillId="0" borderId="13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1" fontId="8" fillId="0" borderId="16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41" fontId="12" fillId="0" borderId="0" xfId="49" applyNumberFormat="1" applyFont="1" applyBorder="1" applyAlignment="1">
      <alignment vertical="center"/>
    </xf>
    <xf numFmtId="41" fontId="12" fillId="0" borderId="11" xfId="49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182" fontId="8" fillId="0" borderId="16" xfId="0" applyNumberFormat="1" applyFont="1" applyBorder="1" applyAlignment="1">
      <alignment vertical="center" shrinkToFit="1"/>
    </xf>
    <xf numFmtId="182" fontId="8" fillId="0" borderId="16" xfId="0" applyNumberFormat="1" applyFont="1" applyBorder="1" applyAlignment="1">
      <alignment horizontal="center" vertical="center"/>
    </xf>
    <xf numFmtId="182" fontId="8" fillId="0" borderId="16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81" fontId="8" fillId="0" borderId="20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vertical="center" shrinkToFit="1"/>
    </xf>
    <xf numFmtId="181" fontId="8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1" fontId="8" fillId="0" borderId="0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shrinkToFit="1"/>
    </xf>
    <xf numFmtId="41" fontId="10" fillId="0" borderId="0" xfId="49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center" vertical="center"/>
    </xf>
    <xf numFmtId="41" fontId="10" fillId="0" borderId="16" xfId="49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182" fontId="10" fillId="0" borderId="14" xfId="0" applyNumberFormat="1" applyFont="1" applyBorder="1" applyAlignment="1">
      <alignment vertical="center" shrinkToFit="1"/>
    </xf>
    <xf numFmtId="41" fontId="8" fillId="0" borderId="0" xfId="49" applyNumberFormat="1" applyFont="1" applyBorder="1" applyAlignment="1">
      <alignment horizontal="right" vertical="center"/>
    </xf>
    <xf numFmtId="41" fontId="8" fillId="0" borderId="0" xfId="49" applyNumberFormat="1" applyFont="1" applyAlignment="1">
      <alignment horizontal="right" vertical="center"/>
    </xf>
    <xf numFmtId="41" fontId="8" fillId="0" borderId="0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41" fontId="8" fillId="0" borderId="16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41" fontId="11" fillId="0" borderId="11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11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11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22" fillId="0" borderId="1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 shrinkToFit="1"/>
    </xf>
    <xf numFmtId="41" fontId="8" fillId="0" borderId="27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41" fontId="12" fillId="0" borderId="0" xfId="0" applyNumberFormat="1" applyFont="1" applyAlignment="1">
      <alignment vertical="center" shrinkToFit="1"/>
    </xf>
    <xf numFmtId="41" fontId="8" fillId="0" borderId="0" xfId="61" applyNumberFormat="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41" fontId="8" fillId="0" borderId="0" xfId="61" applyNumberFormat="1" applyFont="1">
      <alignment vertical="center"/>
      <protection/>
    </xf>
    <xf numFmtId="41" fontId="14" fillId="0" borderId="0" xfId="0" applyNumberFormat="1" applyFont="1" applyAlignment="1">
      <alignment horizontal="center" vertical="center"/>
    </xf>
    <xf numFmtId="182" fontId="8" fillId="0" borderId="0" xfId="61" applyNumberFormat="1" applyFont="1" applyAlignment="1">
      <alignment vertical="center" shrinkToFit="1"/>
      <protection/>
    </xf>
    <xf numFmtId="182" fontId="8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vertical="center" shrinkToFit="1"/>
      <protection/>
    </xf>
    <xf numFmtId="181" fontId="8" fillId="0" borderId="18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horizontal="center" vertical="center" shrinkToFit="1"/>
      <protection/>
    </xf>
    <xf numFmtId="0" fontId="2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41" fontId="23" fillId="0" borderId="0" xfId="61" applyNumberFormat="1" applyFont="1" applyAlignment="1">
      <alignment vertical="center" shrinkToFit="1"/>
      <protection/>
    </xf>
    <xf numFmtId="41" fontId="12" fillId="0" borderId="0" xfId="0" applyNumberFormat="1" applyFont="1" applyFill="1" applyAlignment="1">
      <alignment vertical="center" shrinkToFit="1"/>
    </xf>
    <xf numFmtId="0" fontId="26" fillId="0" borderId="0" xfId="63" applyFont="1" applyAlignment="1">
      <alignment vertical="center"/>
      <protection/>
    </xf>
    <xf numFmtId="0" fontId="29" fillId="0" borderId="0" xfId="63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0" fontId="31" fillId="0" borderId="29" xfId="63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0" fontId="32" fillId="0" borderId="29" xfId="63" applyFont="1" applyBorder="1" applyAlignment="1">
      <alignment horizontal="right" vertical="center"/>
      <protection/>
    </xf>
    <xf numFmtId="0" fontId="31" fillId="0" borderId="0" xfId="63" applyFont="1" applyAlignment="1">
      <alignment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33" fillId="0" borderId="31" xfId="63" applyFont="1" applyBorder="1" applyAlignment="1">
      <alignment horizontal="center" vertical="center"/>
      <protection/>
    </xf>
    <xf numFmtId="0" fontId="33" fillId="0" borderId="32" xfId="63" applyFont="1" applyBorder="1" applyAlignment="1">
      <alignment horizontal="center"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33" fillId="0" borderId="34" xfId="63" applyFont="1" applyBorder="1" applyAlignment="1">
      <alignment horizontal="center" vertical="center"/>
      <protection/>
    </xf>
    <xf numFmtId="0" fontId="33" fillId="0" borderId="35" xfId="63" applyFont="1" applyFill="1" applyBorder="1" applyAlignment="1">
      <alignment horizontal="center" vertical="center" wrapText="1"/>
      <protection/>
    </xf>
    <xf numFmtId="0" fontId="33" fillId="0" borderId="36" xfId="63" applyFont="1" applyBorder="1" applyAlignment="1">
      <alignment horizontal="center" vertical="center"/>
      <protection/>
    </xf>
    <xf numFmtId="0" fontId="33" fillId="0" borderId="35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vertical="center"/>
      <protection/>
    </xf>
    <xf numFmtId="41" fontId="34" fillId="0" borderId="0" xfId="63" applyNumberFormat="1" applyFont="1" applyBorder="1" applyAlignment="1">
      <alignment vertical="center"/>
      <protection/>
    </xf>
    <xf numFmtId="41" fontId="34" fillId="0" borderId="11" xfId="63" applyNumberFormat="1" applyFont="1" applyBorder="1" applyAlignment="1">
      <alignment vertical="center"/>
      <protection/>
    </xf>
    <xf numFmtId="41" fontId="34" fillId="0" borderId="0" xfId="63" applyNumberFormat="1" applyFont="1" applyBorder="1" applyAlignment="1">
      <alignment horizontal="center" vertical="center"/>
      <protection/>
    </xf>
    <xf numFmtId="41" fontId="34" fillId="0" borderId="16" xfId="63" applyNumberFormat="1" applyFont="1" applyBorder="1" applyAlignment="1">
      <alignment vertical="center"/>
      <protection/>
    </xf>
    <xf numFmtId="0" fontId="34" fillId="0" borderId="16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0" fontId="35" fillId="0" borderId="14" xfId="63" applyFont="1" applyFill="1" applyBorder="1" applyAlignment="1">
      <alignment horizontal="center" vertical="center"/>
      <protection/>
    </xf>
    <xf numFmtId="41" fontId="36" fillId="0" borderId="0" xfId="63" applyNumberFormat="1" applyFont="1" applyFill="1" applyBorder="1" applyAlignment="1">
      <alignment vertical="center"/>
      <protection/>
    </xf>
    <xf numFmtId="41" fontId="36" fillId="0" borderId="11" xfId="63" applyNumberFormat="1" applyFont="1" applyFill="1" applyBorder="1" applyAlignment="1">
      <alignment vertical="center"/>
      <protection/>
    </xf>
    <xf numFmtId="41" fontId="36" fillId="0" borderId="16" xfId="63" applyNumberFormat="1" applyFont="1" applyFill="1" applyBorder="1" applyAlignment="1">
      <alignment vertical="center"/>
      <protection/>
    </xf>
    <xf numFmtId="0" fontId="35" fillId="0" borderId="16" xfId="63" applyFont="1" applyFill="1" applyBorder="1" applyAlignment="1">
      <alignment horizontal="center" vertical="center"/>
      <protection/>
    </xf>
    <xf numFmtId="0" fontId="36" fillId="0" borderId="0" xfId="63" applyFont="1" applyFill="1" applyAlignment="1">
      <alignment vertical="center"/>
      <protection/>
    </xf>
    <xf numFmtId="41" fontId="36" fillId="0" borderId="0" xfId="63" applyNumberFormat="1" applyFont="1" applyFill="1" applyBorder="1" applyAlignment="1">
      <alignment horizontal="right" vertical="center"/>
      <protection/>
    </xf>
    <xf numFmtId="0" fontId="34" fillId="0" borderId="14" xfId="63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vertical="center"/>
      <protection/>
    </xf>
    <xf numFmtId="41" fontId="34" fillId="0" borderId="11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center" vertical="center"/>
      <protection/>
    </xf>
    <xf numFmtId="41" fontId="34" fillId="0" borderId="16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right" vertical="center"/>
      <protection/>
    </xf>
    <xf numFmtId="0" fontId="34" fillId="0" borderId="16" xfId="63" applyFont="1" applyFill="1" applyBorder="1" applyAlignment="1">
      <alignment vertical="center"/>
      <protection/>
    </xf>
    <xf numFmtId="0" fontId="34" fillId="0" borderId="0" xfId="63" applyFont="1" applyFill="1" applyAlignment="1">
      <alignment vertical="center"/>
      <protection/>
    </xf>
    <xf numFmtId="0" fontId="37" fillId="0" borderId="14" xfId="63" applyFont="1" applyFill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vertical="center" shrinkToFit="1"/>
      <protection/>
    </xf>
    <xf numFmtId="41" fontId="8" fillId="0" borderId="0" xfId="61" applyNumberFormat="1" applyFont="1" applyBorder="1" applyAlignment="1">
      <alignment vertical="center" shrinkToFit="1"/>
      <protection/>
    </xf>
    <xf numFmtId="41" fontId="8" fillId="0" borderId="16" xfId="61" applyNumberFormat="1" applyFont="1" applyBorder="1" applyAlignment="1">
      <alignment vertical="center" shrinkToFit="1"/>
      <protection/>
    </xf>
    <xf numFmtId="41" fontId="8" fillId="0" borderId="0" xfId="62" applyNumberFormat="1" applyFont="1" applyAlignment="1">
      <alignment vertical="center" shrinkToFit="1"/>
      <protection/>
    </xf>
    <xf numFmtId="0" fontId="37" fillId="0" borderId="16" xfId="63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41" fontId="33" fillId="0" borderId="0" xfId="63" applyNumberFormat="1" applyFont="1" applyFill="1" applyBorder="1" applyAlignment="1">
      <alignment vertical="center"/>
      <protection/>
    </xf>
    <xf numFmtId="41" fontId="33" fillId="0" borderId="11" xfId="63" applyNumberFormat="1" applyFont="1" applyFill="1" applyBorder="1" applyAlignment="1">
      <alignment vertical="center"/>
      <protection/>
    </xf>
    <xf numFmtId="41" fontId="33" fillId="0" borderId="0" xfId="63" applyNumberFormat="1" applyFont="1" applyFill="1" applyBorder="1" applyAlignment="1">
      <alignment horizontal="center" vertical="center"/>
      <protection/>
    </xf>
    <xf numFmtId="41" fontId="33" fillId="0" borderId="16" xfId="63" applyNumberFormat="1" applyFont="1" applyFill="1" applyBorder="1" applyAlignment="1">
      <alignment vertical="center"/>
      <protection/>
    </xf>
    <xf numFmtId="0" fontId="34" fillId="0" borderId="16" xfId="63" applyFont="1" applyFill="1" applyBorder="1" applyAlignment="1">
      <alignment horizontal="center" vertical="center"/>
      <protection/>
    </xf>
    <xf numFmtId="0" fontId="35" fillId="13" borderId="14" xfId="63" applyFont="1" applyFill="1" applyBorder="1" applyAlignment="1">
      <alignment horizontal="center" vertical="center"/>
      <protection/>
    </xf>
    <xf numFmtId="41" fontId="39" fillId="13" borderId="0" xfId="63" applyNumberFormat="1" applyFont="1" applyFill="1" applyBorder="1" applyAlignment="1">
      <alignment vertical="center"/>
      <protection/>
    </xf>
    <xf numFmtId="41" fontId="39" fillId="13" borderId="11" xfId="63" applyNumberFormat="1" applyFont="1" applyFill="1" applyBorder="1" applyAlignment="1">
      <alignment vertical="center"/>
      <protection/>
    </xf>
    <xf numFmtId="41" fontId="39" fillId="13" borderId="16" xfId="63" applyNumberFormat="1" applyFont="1" applyFill="1" applyBorder="1" applyAlignment="1">
      <alignment vertical="center"/>
      <protection/>
    </xf>
    <xf numFmtId="0" fontId="35" fillId="13" borderId="16" xfId="63" applyFont="1" applyFill="1" applyBorder="1" applyAlignment="1">
      <alignment horizontal="center" vertical="center"/>
      <protection/>
    </xf>
    <xf numFmtId="41" fontId="8" fillId="0" borderId="0" xfId="62" applyNumberFormat="1" applyFont="1" applyBorder="1" applyAlignment="1">
      <alignment vertical="center" shrinkToFit="1"/>
      <protection/>
    </xf>
    <xf numFmtId="41" fontId="8" fillId="0" borderId="16" xfId="62" applyNumberFormat="1" applyFont="1" applyBorder="1" applyAlignment="1">
      <alignment vertical="center" shrinkToFit="1"/>
      <protection/>
    </xf>
    <xf numFmtId="41" fontId="33" fillId="0" borderId="0" xfId="63" applyNumberFormat="1" applyFont="1" applyFill="1" applyBorder="1" applyAlignment="1">
      <alignment horizontal="right" vertical="center"/>
      <protection/>
    </xf>
    <xf numFmtId="41" fontId="39" fillId="13" borderId="0" xfId="63" applyNumberFormat="1" applyFont="1" applyFill="1" applyBorder="1" applyAlignment="1">
      <alignment horizontal="center" vertical="center"/>
      <protection/>
    </xf>
    <xf numFmtId="0" fontId="37" fillId="0" borderId="14" xfId="63" applyFont="1" applyBorder="1" applyAlignment="1">
      <alignment horizontal="center" vertical="center"/>
      <protection/>
    </xf>
    <xf numFmtId="41" fontId="33" fillId="0" borderId="0" xfId="63" applyNumberFormat="1" applyFont="1" applyBorder="1" applyAlignment="1">
      <alignment vertical="center"/>
      <protection/>
    </xf>
    <xf numFmtId="0" fontId="37" fillId="0" borderId="16" xfId="63" applyFont="1" applyBorder="1" applyAlignment="1">
      <alignment horizontal="center" vertical="center"/>
      <protection/>
    </xf>
    <xf numFmtId="0" fontId="33" fillId="0" borderId="37" xfId="63" applyFont="1" applyBorder="1" applyAlignment="1">
      <alignment vertical="center"/>
      <protection/>
    </xf>
    <xf numFmtId="185" fontId="33" fillId="0" borderId="0" xfId="63" applyNumberFormat="1" applyFont="1" applyBorder="1" applyAlignment="1">
      <alignment vertical="center"/>
      <protection/>
    </xf>
    <xf numFmtId="185" fontId="33" fillId="0" borderId="13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horizontal="center" vertical="center"/>
      <protection/>
    </xf>
    <xf numFmtId="185" fontId="33" fillId="0" borderId="17" xfId="63" applyNumberFormat="1" applyFont="1" applyBorder="1" applyAlignment="1">
      <alignment vertical="center"/>
      <protection/>
    </xf>
    <xf numFmtId="0" fontId="33" fillId="0" borderId="16" xfId="63" applyFont="1" applyBorder="1" applyAlignment="1">
      <alignment vertical="center"/>
      <protection/>
    </xf>
    <xf numFmtId="0" fontId="31" fillId="0" borderId="38" xfId="63" applyFont="1" applyBorder="1" applyAlignment="1">
      <alignment vertical="center"/>
      <protection/>
    </xf>
    <xf numFmtId="0" fontId="40" fillId="0" borderId="0" xfId="63" applyFont="1" applyAlignment="1">
      <alignment vertical="center"/>
      <protection/>
    </xf>
    <xf numFmtId="0" fontId="15" fillId="0" borderId="11" xfId="0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9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21" fillId="0" borderId="22" xfId="0" applyNumberFormat="1" applyFont="1" applyFill="1" applyBorder="1" applyAlignment="1">
      <alignment horizontal="distributed" vertical="center" wrapText="1"/>
    </xf>
    <xf numFmtId="0" fontId="21" fillId="0" borderId="22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 wrapText="1"/>
    </xf>
    <xf numFmtId="0" fontId="11" fillId="0" borderId="24" xfId="0" applyNumberFormat="1" applyFont="1" applyFill="1" applyBorder="1" applyAlignment="1">
      <alignment horizontal="distributed" vertical="center" wrapText="1"/>
    </xf>
    <xf numFmtId="0" fontId="11" fillId="0" borderId="23" xfId="0" applyNumberFormat="1" applyFont="1" applyFill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distributed" vertical="center" wrapText="1"/>
    </xf>
    <xf numFmtId="0" fontId="5" fillId="0" borderId="21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41" fontId="19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 wrapText="1"/>
    </xf>
    <xf numFmtId="0" fontId="11" fillId="0" borderId="24" xfId="0" applyNumberFormat="1" applyFont="1" applyBorder="1" applyAlignment="1">
      <alignment horizontal="distributed" vertical="center"/>
    </xf>
    <xf numFmtId="0" fontId="11" fillId="0" borderId="23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3" fillId="0" borderId="31" xfId="63" applyFont="1" applyBorder="1" applyAlignment="1">
      <alignment horizontal="center" vertical="center"/>
      <protection/>
    </xf>
    <xf numFmtId="0" fontId="33" fillId="0" borderId="39" xfId="63" applyFont="1" applyBorder="1" applyAlignment="1">
      <alignment horizontal="center" vertical="center"/>
      <protection/>
    </xf>
    <xf numFmtId="0" fontId="33" fillId="0" borderId="40" xfId="63" applyFont="1" applyBorder="1" applyAlignment="1">
      <alignment horizontal="center" vertical="center"/>
      <protection/>
    </xf>
    <xf numFmtId="0" fontId="33" fillId="0" borderId="41" xfId="63" applyFont="1" applyBorder="1" applyAlignment="1">
      <alignment horizontal="center" vertical="center"/>
      <protection/>
    </xf>
    <xf numFmtId="0" fontId="33" fillId="0" borderId="42" xfId="63" applyFont="1" applyBorder="1" applyAlignment="1">
      <alignment horizontal="center" vertical="center"/>
      <protection/>
    </xf>
    <xf numFmtId="0" fontId="33" fillId="0" borderId="29" xfId="63" applyFont="1" applyBorder="1" applyAlignment="1">
      <alignment horizontal="center" vertical="center"/>
      <protection/>
    </xf>
    <xf numFmtId="0" fontId="33" fillId="0" borderId="43" xfId="63" applyFont="1" applyBorder="1" applyAlignment="1">
      <alignment horizontal="center" vertical="center"/>
      <protection/>
    </xf>
    <xf numFmtId="0" fontId="28" fillId="0" borderId="0" xfId="63" applyFont="1" applyAlignment="1">
      <alignment horizontal="center" vertical="center"/>
      <protection/>
    </xf>
    <xf numFmtId="0" fontId="26" fillId="0" borderId="0" xfId="63" applyFont="1" applyAlignment="1">
      <alignment horizontal="center" vertical="center"/>
      <protection/>
    </xf>
    <xf numFmtId="0" fontId="33" fillId="0" borderId="44" xfId="63" applyFont="1" applyBorder="1" applyAlignment="1">
      <alignment horizontal="center" vertical="center"/>
      <protection/>
    </xf>
    <xf numFmtId="0" fontId="33" fillId="0" borderId="45" xfId="63" applyFont="1" applyBorder="1" applyAlignment="1">
      <alignment horizontal="center"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33" fillId="0" borderId="46" xfId="63" applyFont="1" applyBorder="1" applyAlignment="1">
      <alignment horizontal="center" vertical="center"/>
      <protection/>
    </xf>
    <xf numFmtId="0" fontId="33" fillId="0" borderId="12" xfId="63" applyFont="1" applyBorder="1" applyAlignment="1">
      <alignment horizontal="center" vertical="center"/>
      <protection/>
    </xf>
    <xf numFmtId="0" fontId="33" fillId="0" borderId="19" xfId="63" applyFont="1" applyBorder="1" applyAlignment="1">
      <alignment horizontal="center" vertical="center"/>
      <protection/>
    </xf>
    <xf numFmtId="0" fontId="33" fillId="0" borderId="18" xfId="63" applyFont="1" applyBorder="1" applyAlignment="1">
      <alignment horizontal="center" vertical="center"/>
      <protection/>
    </xf>
    <xf numFmtId="0" fontId="33" fillId="0" borderId="16" xfId="63" applyFont="1" applyBorder="1" applyAlignment="1">
      <alignment horizontal="center" vertical="center"/>
      <protection/>
    </xf>
    <xf numFmtId="0" fontId="33" fillId="0" borderId="17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253906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2" spans="1:12" s="116" customFormat="1" ht="14.25">
      <c r="A2" s="169" t="s">
        <v>64</v>
      </c>
      <c r="B2" s="289" t="s">
        <v>182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s="2" customFormat="1" ht="13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9" t="s">
        <v>118</v>
      </c>
    </row>
    <row r="4" spans="1:12" s="123" customFormat="1" ht="16.5" customHeight="1">
      <c r="A4" s="170" t="s">
        <v>68</v>
      </c>
      <c r="B4" s="286" t="s">
        <v>69</v>
      </c>
      <c r="C4" s="287"/>
      <c r="D4" s="287"/>
      <c r="E4" s="174" t="s">
        <v>119</v>
      </c>
      <c r="F4" s="287" t="s">
        <v>65</v>
      </c>
      <c r="G4" s="287"/>
      <c r="H4" s="287"/>
      <c r="I4" s="286" t="s">
        <v>70</v>
      </c>
      <c r="J4" s="287"/>
      <c r="K4" s="288"/>
      <c r="L4" s="173" t="s">
        <v>120</v>
      </c>
    </row>
    <row r="5" spans="1:12" s="123" customFormat="1" ht="16.5" customHeight="1">
      <c r="A5" s="175"/>
      <c r="B5" s="171" t="s">
        <v>117</v>
      </c>
      <c r="C5" s="174" t="s">
        <v>2</v>
      </c>
      <c r="D5" s="171" t="s">
        <v>3</v>
      </c>
      <c r="E5" s="174" t="s">
        <v>2</v>
      </c>
      <c r="F5" s="172" t="s">
        <v>117</v>
      </c>
      <c r="G5" s="174" t="s">
        <v>2</v>
      </c>
      <c r="H5" s="171" t="s">
        <v>3</v>
      </c>
      <c r="I5" s="171" t="s">
        <v>117</v>
      </c>
      <c r="J5" s="174" t="s">
        <v>2</v>
      </c>
      <c r="K5" s="174" t="s">
        <v>3</v>
      </c>
      <c r="L5" s="173" t="s">
        <v>2</v>
      </c>
    </row>
    <row r="6" spans="1:12" s="2" customFormat="1" ht="3.75" customHeight="1">
      <c r="A6" s="27"/>
      <c r="B6" s="19"/>
      <c r="C6" s="58"/>
      <c r="D6" s="32"/>
      <c r="E6" s="176"/>
      <c r="F6" s="32"/>
      <c r="G6" s="32"/>
      <c r="H6" s="32"/>
      <c r="I6" s="18"/>
      <c r="J6" s="32"/>
      <c r="K6" s="40"/>
      <c r="L6" s="40"/>
    </row>
    <row r="7" spans="1:12" s="2" customFormat="1" ht="18" customHeight="1" hidden="1">
      <c r="A7" s="94" t="s">
        <v>121</v>
      </c>
      <c r="B7" s="117">
        <v>147</v>
      </c>
      <c r="C7" s="118">
        <v>140</v>
      </c>
      <c r="D7" s="118">
        <v>7</v>
      </c>
      <c r="E7" s="177">
        <v>1</v>
      </c>
      <c r="F7" s="118">
        <v>90</v>
      </c>
      <c r="G7" s="118">
        <v>88</v>
      </c>
      <c r="H7" s="118">
        <v>2</v>
      </c>
      <c r="I7" s="117">
        <v>55</v>
      </c>
      <c r="J7" s="118">
        <v>50</v>
      </c>
      <c r="K7" s="119">
        <v>5</v>
      </c>
      <c r="L7" s="119">
        <v>1</v>
      </c>
    </row>
    <row r="8" spans="1:12" s="2" customFormat="1" ht="18" customHeight="1" hidden="1">
      <c r="A8" s="164" t="s">
        <v>137</v>
      </c>
      <c r="B8" s="117">
        <v>147</v>
      </c>
      <c r="C8" s="118">
        <v>140</v>
      </c>
      <c r="D8" s="118">
        <v>7</v>
      </c>
      <c r="E8" s="177">
        <v>1</v>
      </c>
      <c r="F8" s="118">
        <v>90</v>
      </c>
      <c r="G8" s="118">
        <v>88</v>
      </c>
      <c r="H8" s="118">
        <v>2</v>
      </c>
      <c r="I8" s="117">
        <v>55</v>
      </c>
      <c r="J8" s="118">
        <v>50</v>
      </c>
      <c r="K8" s="119">
        <v>5</v>
      </c>
      <c r="L8" s="119">
        <v>1</v>
      </c>
    </row>
    <row r="9" spans="1:12" s="2" customFormat="1" ht="18" customHeight="1" hidden="1">
      <c r="A9" s="164" t="s">
        <v>173</v>
      </c>
      <c r="B9" s="20">
        <v>140</v>
      </c>
      <c r="C9" s="21">
        <v>135</v>
      </c>
      <c r="D9" s="21">
        <v>5</v>
      </c>
      <c r="E9" s="178">
        <v>1</v>
      </c>
      <c r="F9" s="21">
        <v>89</v>
      </c>
      <c r="G9" s="21">
        <v>88</v>
      </c>
      <c r="H9" s="21">
        <v>1</v>
      </c>
      <c r="I9" s="20">
        <v>49</v>
      </c>
      <c r="J9" s="21">
        <v>45</v>
      </c>
      <c r="K9" s="42">
        <v>4</v>
      </c>
      <c r="L9" s="42">
        <v>1</v>
      </c>
    </row>
    <row r="10" spans="1:12" s="2" customFormat="1" ht="18" customHeight="1" hidden="1">
      <c r="A10" s="164" t="s">
        <v>180</v>
      </c>
      <c r="B10" s="20">
        <v>138</v>
      </c>
      <c r="C10" s="21">
        <v>135</v>
      </c>
      <c r="D10" s="21">
        <v>3</v>
      </c>
      <c r="E10" s="178">
        <v>1</v>
      </c>
      <c r="F10" s="21">
        <v>89</v>
      </c>
      <c r="G10" s="21">
        <v>88</v>
      </c>
      <c r="H10" s="21">
        <v>1</v>
      </c>
      <c r="I10" s="20">
        <v>47</v>
      </c>
      <c r="J10" s="21">
        <v>45</v>
      </c>
      <c r="K10" s="42">
        <v>2</v>
      </c>
      <c r="L10" s="42">
        <v>1</v>
      </c>
    </row>
    <row r="11" spans="1:12" s="2" customFormat="1" ht="18" customHeight="1" hidden="1">
      <c r="A11" s="164" t="s">
        <v>181</v>
      </c>
      <c r="B11" s="20">
        <v>135</v>
      </c>
      <c r="C11" s="21">
        <v>132</v>
      </c>
      <c r="D11" s="21">
        <v>3</v>
      </c>
      <c r="E11" s="178">
        <v>1</v>
      </c>
      <c r="F11" s="21">
        <v>89</v>
      </c>
      <c r="G11" s="21">
        <v>88</v>
      </c>
      <c r="H11" s="21">
        <v>1</v>
      </c>
      <c r="I11" s="20">
        <v>44</v>
      </c>
      <c r="J11" s="21">
        <v>42</v>
      </c>
      <c r="K11" s="42">
        <v>2</v>
      </c>
      <c r="L11" s="42">
        <v>1</v>
      </c>
    </row>
    <row r="12" spans="1:21" s="116" customFormat="1" ht="18" customHeight="1">
      <c r="A12" s="164" t="s">
        <v>268</v>
      </c>
      <c r="B12" s="20">
        <v>132</v>
      </c>
      <c r="C12" s="21">
        <v>130</v>
      </c>
      <c r="D12" s="21">
        <v>2</v>
      </c>
      <c r="E12" s="178">
        <v>1</v>
      </c>
      <c r="F12" s="21">
        <v>88</v>
      </c>
      <c r="G12" s="21">
        <v>87</v>
      </c>
      <c r="H12" s="21">
        <v>1</v>
      </c>
      <c r="I12" s="20">
        <v>42</v>
      </c>
      <c r="J12" s="21">
        <v>41</v>
      </c>
      <c r="K12" s="42">
        <v>1</v>
      </c>
      <c r="L12" s="42">
        <v>1</v>
      </c>
      <c r="M12" s="75"/>
      <c r="N12" s="74"/>
      <c r="O12" s="74"/>
      <c r="P12" s="74"/>
      <c r="Q12" s="74"/>
      <c r="R12" s="74"/>
      <c r="S12" s="74"/>
      <c r="T12" s="74"/>
      <c r="U12" s="74"/>
    </row>
    <row r="13" spans="1:21" s="6" customFormat="1" ht="18" customHeight="1">
      <c r="A13" s="164" t="s">
        <v>269</v>
      </c>
      <c r="B13" s="20">
        <v>128</v>
      </c>
      <c r="C13" s="21">
        <v>126</v>
      </c>
      <c r="D13" s="21">
        <v>2</v>
      </c>
      <c r="E13" s="178">
        <v>1</v>
      </c>
      <c r="F13" s="21">
        <v>88</v>
      </c>
      <c r="G13" s="21">
        <v>87</v>
      </c>
      <c r="H13" s="21">
        <v>1</v>
      </c>
      <c r="I13" s="20">
        <v>38</v>
      </c>
      <c r="J13" s="21">
        <v>37</v>
      </c>
      <c r="K13" s="42">
        <v>1</v>
      </c>
      <c r="L13" s="42">
        <v>1</v>
      </c>
      <c r="M13" s="131"/>
      <c r="N13" s="132"/>
      <c r="O13" s="132"/>
      <c r="P13" s="132"/>
      <c r="Q13" s="132"/>
      <c r="R13" s="132"/>
      <c r="S13" s="132"/>
      <c r="T13" s="132"/>
      <c r="U13" s="132"/>
    </row>
    <row r="14" spans="1:21" s="6" customFormat="1" ht="18" customHeight="1">
      <c r="A14" s="164" t="s">
        <v>281</v>
      </c>
      <c r="B14" s="20">
        <v>125</v>
      </c>
      <c r="C14" s="21">
        <v>123</v>
      </c>
      <c r="D14" s="21">
        <v>2</v>
      </c>
      <c r="E14" s="178">
        <v>1</v>
      </c>
      <c r="F14" s="21">
        <v>85</v>
      </c>
      <c r="G14" s="21">
        <v>84</v>
      </c>
      <c r="H14" s="21">
        <v>1</v>
      </c>
      <c r="I14" s="20">
        <v>38</v>
      </c>
      <c r="J14" s="21">
        <v>37</v>
      </c>
      <c r="K14" s="42">
        <v>1</v>
      </c>
      <c r="L14" s="42">
        <v>1</v>
      </c>
      <c r="M14" s="165"/>
      <c r="N14" s="132"/>
      <c r="O14" s="132"/>
      <c r="P14" s="132"/>
      <c r="Q14" s="132"/>
      <c r="R14" s="132"/>
      <c r="S14" s="132"/>
      <c r="T14" s="132"/>
      <c r="U14" s="132"/>
    </row>
    <row r="15" spans="1:21" s="6" customFormat="1" ht="18" customHeight="1">
      <c r="A15" s="164" t="s">
        <v>282</v>
      </c>
      <c r="B15" s="20">
        <v>122</v>
      </c>
      <c r="C15" s="21">
        <v>121</v>
      </c>
      <c r="D15" s="21">
        <v>1</v>
      </c>
      <c r="E15" s="178">
        <v>1</v>
      </c>
      <c r="F15" s="21">
        <v>85</v>
      </c>
      <c r="G15" s="21">
        <v>84</v>
      </c>
      <c r="H15" s="21">
        <v>1</v>
      </c>
      <c r="I15" s="20">
        <v>35</v>
      </c>
      <c r="J15" s="21">
        <v>35</v>
      </c>
      <c r="K15" s="42">
        <v>0</v>
      </c>
      <c r="L15" s="42">
        <v>1</v>
      </c>
      <c r="M15" s="165"/>
      <c r="N15" s="132"/>
      <c r="O15" s="132"/>
      <c r="P15" s="132"/>
      <c r="Q15" s="132"/>
      <c r="R15" s="132"/>
      <c r="S15" s="132"/>
      <c r="T15" s="132"/>
      <c r="U15" s="132"/>
    </row>
    <row r="16" spans="1:21" s="6" customFormat="1" ht="18" customHeight="1">
      <c r="A16" s="277" t="s">
        <v>283</v>
      </c>
      <c r="B16" s="278">
        <f>C16+D16</f>
        <v>118</v>
      </c>
      <c r="C16" s="279">
        <v>118</v>
      </c>
      <c r="D16" s="279">
        <v>0</v>
      </c>
      <c r="E16" s="280">
        <v>1</v>
      </c>
      <c r="F16" s="279">
        <f>+G16+H16</f>
        <v>81</v>
      </c>
      <c r="G16" s="279">
        <v>81</v>
      </c>
      <c r="H16" s="279">
        <v>0</v>
      </c>
      <c r="I16" s="278">
        <v>35</v>
      </c>
      <c r="J16" s="279">
        <v>35</v>
      </c>
      <c r="K16" s="281">
        <v>0</v>
      </c>
      <c r="L16" s="281">
        <v>1</v>
      </c>
      <c r="M16" s="165"/>
      <c r="N16" s="132"/>
      <c r="O16" s="132"/>
      <c r="P16" s="132"/>
      <c r="Q16" s="132"/>
      <c r="R16" s="132"/>
      <c r="S16" s="132"/>
      <c r="T16" s="132"/>
      <c r="U16" s="132"/>
    </row>
    <row r="17" spans="1:12" s="5" customFormat="1" ht="4.5" customHeight="1">
      <c r="A17" s="61"/>
      <c r="B17" s="23"/>
      <c r="C17" s="24"/>
      <c r="D17" s="24"/>
      <c r="E17" s="179"/>
      <c r="F17" s="24"/>
      <c r="G17" s="24"/>
      <c r="H17" s="24"/>
      <c r="I17" s="23"/>
      <c r="J17" s="24"/>
      <c r="K17" s="62"/>
      <c r="L17" s="62"/>
    </row>
  </sheetData>
  <sheetProtection/>
  <mergeCells count="4">
    <mergeCell ref="B4:D4"/>
    <mergeCell ref="F4:H4"/>
    <mergeCell ref="I4:K4"/>
    <mergeCell ref="B2:L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3"/>
  <sheetViews>
    <sheetView showGridLines="0" zoomScaleSheetLayoutView="100" zoomScalePageLayoutView="0" workbookViewId="0" topLeftCell="A1">
      <pane xSplit="1" ySplit="5" topLeftCell="I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A2" sqref="A2"/>
    </sheetView>
  </sheetViews>
  <sheetFormatPr defaultColWidth="9.00390625" defaultRowHeight="13.5"/>
  <cols>
    <col min="1" max="1" width="12.625" style="1" customWidth="1"/>
    <col min="2" max="16" width="5.625" style="1" customWidth="1"/>
    <col min="17" max="17" width="3.00390625" style="1" customWidth="1"/>
    <col min="18" max="18" width="2.375" style="1" customWidth="1"/>
    <col min="19" max="21" width="5.125" style="1" customWidth="1"/>
    <col min="22" max="27" width="4.125" style="1" customWidth="1"/>
    <col min="28" max="30" width="5.25390625" style="1" customWidth="1"/>
    <col min="31" max="31" width="5.875" style="1" customWidth="1"/>
    <col min="32" max="32" width="5.25390625" style="1" customWidth="1"/>
    <col min="33" max="33" width="5.875" style="1" customWidth="1"/>
    <col min="34" max="34" width="5.875" style="1" bestFit="1" customWidth="1"/>
    <col min="35" max="36" width="4.875" style="1" customWidth="1"/>
    <col min="37" max="37" width="12.625" style="1" customWidth="1"/>
    <col min="38" max="16384" width="9.00390625" style="1" customWidth="1"/>
  </cols>
  <sheetData>
    <row r="1" spans="1:37" s="142" customFormat="1" ht="16.5" customHeight="1">
      <c r="A1" s="193" t="s">
        <v>19</v>
      </c>
      <c r="B1" s="335" t="s">
        <v>192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155"/>
      <c r="R1" s="155"/>
      <c r="S1" s="336" t="s">
        <v>202</v>
      </c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</row>
    <row r="2" spans="1:37" ht="11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6"/>
      <c r="R2" s="5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56" t="s">
        <v>43</v>
      </c>
    </row>
    <row r="3" spans="1:37" s="158" customFormat="1" ht="22.5" customHeight="1">
      <c r="A3" s="322" t="s">
        <v>88</v>
      </c>
      <c r="B3" s="340" t="s">
        <v>96</v>
      </c>
      <c r="C3" s="341"/>
      <c r="D3" s="341"/>
      <c r="E3" s="349" t="s">
        <v>97</v>
      </c>
      <c r="F3" s="347"/>
      <c r="G3" s="347"/>
      <c r="H3" s="347"/>
      <c r="I3" s="347"/>
      <c r="J3" s="348"/>
      <c r="K3" s="349" t="s">
        <v>193</v>
      </c>
      <c r="L3" s="347"/>
      <c r="M3" s="347"/>
      <c r="N3" s="347"/>
      <c r="O3" s="347"/>
      <c r="P3" s="347"/>
      <c r="Q3" s="157"/>
      <c r="R3" s="157"/>
      <c r="S3" s="347" t="s">
        <v>194</v>
      </c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8"/>
      <c r="AK3" s="322" t="s">
        <v>88</v>
      </c>
    </row>
    <row r="4" spans="1:37" s="158" customFormat="1" ht="27.75" customHeight="1">
      <c r="A4" s="323"/>
      <c r="B4" s="342"/>
      <c r="C4" s="343"/>
      <c r="D4" s="343"/>
      <c r="E4" s="325" t="s">
        <v>98</v>
      </c>
      <c r="F4" s="325"/>
      <c r="G4" s="325"/>
      <c r="H4" s="325" t="s">
        <v>90</v>
      </c>
      <c r="I4" s="325"/>
      <c r="J4" s="325"/>
      <c r="K4" s="326" t="s">
        <v>115</v>
      </c>
      <c r="L4" s="327"/>
      <c r="M4" s="327"/>
      <c r="N4" s="325" t="s">
        <v>56</v>
      </c>
      <c r="O4" s="325"/>
      <c r="P4" s="325"/>
      <c r="Q4" s="159"/>
      <c r="R4" s="160"/>
      <c r="S4" s="344" t="s">
        <v>167</v>
      </c>
      <c r="T4" s="345"/>
      <c r="U4" s="346"/>
      <c r="V4" s="328" t="s">
        <v>112</v>
      </c>
      <c r="W4" s="329"/>
      <c r="X4" s="330"/>
      <c r="Y4" s="332" t="s">
        <v>90</v>
      </c>
      <c r="Z4" s="333"/>
      <c r="AA4" s="334"/>
      <c r="AB4" s="331" t="s">
        <v>176</v>
      </c>
      <c r="AC4" s="325"/>
      <c r="AD4" s="325"/>
      <c r="AE4" s="337" t="s">
        <v>57</v>
      </c>
      <c r="AF4" s="338"/>
      <c r="AG4" s="339"/>
      <c r="AH4" s="325" t="s">
        <v>99</v>
      </c>
      <c r="AI4" s="325"/>
      <c r="AJ4" s="325"/>
      <c r="AK4" s="323"/>
    </row>
    <row r="5" spans="1:37" s="158" customFormat="1" ht="22.5" customHeight="1">
      <c r="A5" s="324"/>
      <c r="B5" s="161" t="s">
        <v>93</v>
      </c>
      <c r="C5" s="161" t="s">
        <v>94</v>
      </c>
      <c r="D5" s="161" t="s">
        <v>95</v>
      </c>
      <c r="E5" s="161" t="s">
        <v>93</v>
      </c>
      <c r="F5" s="161" t="s">
        <v>94</v>
      </c>
      <c r="G5" s="161" t="s">
        <v>95</v>
      </c>
      <c r="H5" s="161" t="s">
        <v>93</v>
      </c>
      <c r="I5" s="161" t="s">
        <v>94</v>
      </c>
      <c r="J5" s="161" t="s">
        <v>95</v>
      </c>
      <c r="K5" s="161" t="s">
        <v>93</v>
      </c>
      <c r="L5" s="161" t="s">
        <v>94</v>
      </c>
      <c r="M5" s="161" t="s">
        <v>95</v>
      </c>
      <c r="N5" s="161" t="s">
        <v>93</v>
      </c>
      <c r="O5" s="161" t="s">
        <v>94</v>
      </c>
      <c r="P5" s="161" t="s">
        <v>95</v>
      </c>
      <c r="Q5" s="162"/>
      <c r="R5" s="163"/>
      <c r="S5" s="161" t="s">
        <v>93</v>
      </c>
      <c r="T5" s="161" t="s">
        <v>94</v>
      </c>
      <c r="U5" s="161" t="s">
        <v>95</v>
      </c>
      <c r="V5" s="161" t="s">
        <v>93</v>
      </c>
      <c r="W5" s="161" t="s">
        <v>94</v>
      </c>
      <c r="X5" s="161" t="s">
        <v>95</v>
      </c>
      <c r="Y5" s="161" t="s">
        <v>93</v>
      </c>
      <c r="Z5" s="161" t="s">
        <v>94</v>
      </c>
      <c r="AA5" s="161" t="s">
        <v>95</v>
      </c>
      <c r="AB5" s="161" t="s">
        <v>93</v>
      </c>
      <c r="AC5" s="161" t="s">
        <v>94</v>
      </c>
      <c r="AD5" s="161" t="s">
        <v>95</v>
      </c>
      <c r="AE5" s="161" t="s">
        <v>93</v>
      </c>
      <c r="AF5" s="161" t="s">
        <v>94</v>
      </c>
      <c r="AG5" s="161" t="s">
        <v>95</v>
      </c>
      <c r="AH5" s="161" t="s">
        <v>93</v>
      </c>
      <c r="AI5" s="161" t="s">
        <v>94</v>
      </c>
      <c r="AJ5" s="161" t="s">
        <v>95</v>
      </c>
      <c r="AK5" s="324"/>
    </row>
    <row r="6" spans="1:37" s="2" customFormat="1" ht="3.75" customHeight="1">
      <c r="A6" s="7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40"/>
      <c r="AK6" s="72"/>
    </row>
    <row r="7" spans="1:37" s="2" customFormat="1" ht="22.5" customHeight="1" hidden="1">
      <c r="A7" s="97" t="s">
        <v>121</v>
      </c>
      <c r="B7" s="32">
        <v>548</v>
      </c>
      <c r="C7" s="32">
        <v>49</v>
      </c>
      <c r="D7" s="32">
        <v>499</v>
      </c>
      <c r="E7" s="32">
        <v>159</v>
      </c>
      <c r="F7" s="32">
        <v>19</v>
      </c>
      <c r="G7" s="32">
        <v>140</v>
      </c>
      <c r="H7" s="32">
        <v>30</v>
      </c>
      <c r="I7" s="32">
        <v>2</v>
      </c>
      <c r="J7" s="32">
        <v>28</v>
      </c>
      <c r="K7" s="32">
        <v>30</v>
      </c>
      <c r="L7" s="32">
        <v>7</v>
      </c>
      <c r="M7" s="32">
        <v>23</v>
      </c>
      <c r="N7" s="32">
        <v>0</v>
      </c>
      <c r="O7" s="32">
        <v>0</v>
      </c>
      <c r="P7" s="32">
        <v>0</v>
      </c>
      <c r="Q7" s="32"/>
      <c r="R7" s="32"/>
      <c r="S7" s="32">
        <v>108</v>
      </c>
      <c r="T7" s="32">
        <v>0</v>
      </c>
      <c r="U7" s="32">
        <v>108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28</v>
      </c>
      <c r="AC7" s="32">
        <v>1</v>
      </c>
      <c r="AD7" s="32">
        <v>27</v>
      </c>
      <c r="AE7" s="32">
        <v>135</v>
      </c>
      <c r="AF7" s="32">
        <v>15</v>
      </c>
      <c r="AG7" s="32">
        <v>120</v>
      </c>
      <c r="AH7" s="32">
        <v>58</v>
      </c>
      <c r="AI7" s="32">
        <v>5</v>
      </c>
      <c r="AJ7" s="40">
        <v>53</v>
      </c>
      <c r="AK7" s="97" t="s">
        <v>121</v>
      </c>
    </row>
    <row r="8" spans="1:37" s="123" customFormat="1" ht="22.5" customHeight="1" hidden="1">
      <c r="A8" s="103" t="s">
        <v>137</v>
      </c>
      <c r="B8" s="32">
        <v>564</v>
      </c>
      <c r="C8" s="32">
        <v>44</v>
      </c>
      <c r="D8" s="32">
        <v>520</v>
      </c>
      <c r="E8" s="32">
        <v>154</v>
      </c>
      <c r="F8" s="32">
        <v>18</v>
      </c>
      <c r="G8" s="32">
        <v>136</v>
      </c>
      <c r="H8" s="32">
        <v>29</v>
      </c>
      <c r="I8" s="32">
        <v>2</v>
      </c>
      <c r="J8" s="32">
        <v>27</v>
      </c>
      <c r="K8" s="32">
        <v>32</v>
      </c>
      <c r="L8" s="32">
        <v>4</v>
      </c>
      <c r="M8" s="32">
        <v>28</v>
      </c>
      <c r="N8" s="32">
        <v>0</v>
      </c>
      <c r="O8" s="32">
        <v>0</v>
      </c>
      <c r="P8" s="32">
        <v>0</v>
      </c>
      <c r="Q8" s="32"/>
      <c r="R8" s="32"/>
      <c r="S8" s="32">
        <v>112</v>
      </c>
      <c r="T8" s="32">
        <v>0</v>
      </c>
      <c r="U8" s="32">
        <v>112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29</v>
      </c>
      <c r="AC8" s="32">
        <v>1</v>
      </c>
      <c r="AD8" s="32">
        <v>28</v>
      </c>
      <c r="AE8" s="32">
        <v>135</v>
      </c>
      <c r="AF8" s="32">
        <v>11</v>
      </c>
      <c r="AG8" s="32">
        <v>124</v>
      </c>
      <c r="AH8" s="32">
        <v>73</v>
      </c>
      <c r="AI8" s="32">
        <v>8</v>
      </c>
      <c r="AJ8" s="40">
        <v>65</v>
      </c>
      <c r="AK8" s="103" t="s">
        <v>137</v>
      </c>
    </row>
    <row r="9" spans="1:37" s="123" customFormat="1" ht="22.5" customHeight="1" hidden="1">
      <c r="A9" s="103" t="s">
        <v>173</v>
      </c>
      <c r="B9" s="32">
        <v>546</v>
      </c>
      <c r="C9" s="32">
        <v>49</v>
      </c>
      <c r="D9" s="32">
        <v>497</v>
      </c>
      <c r="E9" s="32">
        <v>146</v>
      </c>
      <c r="F9" s="112">
        <v>19</v>
      </c>
      <c r="G9" s="112">
        <v>127</v>
      </c>
      <c r="H9" s="32">
        <v>28</v>
      </c>
      <c r="I9" s="112">
        <v>1</v>
      </c>
      <c r="J9" s="112">
        <v>27</v>
      </c>
      <c r="K9" s="32">
        <v>25</v>
      </c>
      <c r="L9" s="112">
        <v>10</v>
      </c>
      <c r="M9" s="112">
        <v>15</v>
      </c>
      <c r="N9" s="32">
        <v>0</v>
      </c>
      <c r="O9" s="112">
        <v>0</v>
      </c>
      <c r="P9" s="112">
        <v>0</v>
      </c>
      <c r="Q9" s="112"/>
      <c r="R9" s="112"/>
      <c r="S9" s="32">
        <v>110</v>
      </c>
      <c r="T9" s="112">
        <v>0</v>
      </c>
      <c r="U9" s="112">
        <v>110</v>
      </c>
      <c r="V9" s="32">
        <v>0</v>
      </c>
      <c r="W9" s="112">
        <v>0</v>
      </c>
      <c r="X9" s="112">
        <v>0</v>
      </c>
      <c r="Y9" s="32">
        <v>0</v>
      </c>
      <c r="Z9" s="112">
        <v>0</v>
      </c>
      <c r="AA9" s="112">
        <v>0</v>
      </c>
      <c r="AB9" s="32">
        <v>29</v>
      </c>
      <c r="AC9" s="112">
        <v>1</v>
      </c>
      <c r="AD9" s="112">
        <v>28</v>
      </c>
      <c r="AE9" s="32">
        <v>126</v>
      </c>
      <c r="AF9" s="112">
        <v>9</v>
      </c>
      <c r="AG9" s="112">
        <v>117</v>
      </c>
      <c r="AH9" s="32">
        <v>82</v>
      </c>
      <c r="AI9" s="112">
        <v>9</v>
      </c>
      <c r="AJ9" s="114">
        <v>73</v>
      </c>
      <c r="AK9" s="103" t="s">
        <v>172</v>
      </c>
    </row>
    <row r="10" spans="1:37" s="123" customFormat="1" ht="22.5" customHeight="1" hidden="1">
      <c r="A10" s="103" t="s">
        <v>168</v>
      </c>
      <c r="B10" s="32">
        <v>556</v>
      </c>
      <c r="C10" s="32">
        <v>52</v>
      </c>
      <c r="D10" s="32">
        <v>504</v>
      </c>
      <c r="E10" s="32">
        <v>146</v>
      </c>
      <c r="F10" s="112">
        <v>19</v>
      </c>
      <c r="G10" s="112">
        <v>127</v>
      </c>
      <c r="H10" s="32">
        <v>26</v>
      </c>
      <c r="I10" s="112">
        <v>1</v>
      </c>
      <c r="J10" s="112">
        <v>25</v>
      </c>
      <c r="K10" s="32">
        <v>26</v>
      </c>
      <c r="L10" s="112">
        <v>8</v>
      </c>
      <c r="M10" s="112">
        <v>18</v>
      </c>
      <c r="N10" s="32">
        <v>0</v>
      </c>
      <c r="O10" s="112">
        <v>0</v>
      </c>
      <c r="P10" s="112">
        <v>0</v>
      </c>
      <c r="Q10" s="112"/>
      <c r="R10" s="112"/>
      <c r="S10" s="32">
        <v>116</v>
      </c>
      <c r="T10" s="112">
        <v>0</v>
      </c>
      <c r="U10" s="112">
        <v>116</v>
      </c>
      <c r="V10" s="32">
        <v>0</v>
      </c>
      <c r="W10" s="112">
        <v>0</v>
      </c>
      <c r="X10" s="112">
        <v>0</v>
      </c>
      <c r="Y10" s="32">
        <v>0</v>
      </c>
      <c r="Z10" s="112">
        <v>0</v>
      </c>
      <c r="AA10" s="112">
        <v>0</v>
      </c>
      <c r="AB10" s="32">
        <v>29</v>
      </c>
      <c r="AC10" s="112">
        <v>1</v>
      </c>
      <c r="AD10" s="112">
        <v>28</v>
      </c>
      <c r="AE10" s="32">
        <v>127</v>
      </c>
      <c r="AF10" s="112">
        <v>10</v>
      </c>
      <c r="AG10" s="112">
        <v>117</v>
      </c>
      <c r="AH10" s="32">
        <v>86</v>
      </c>
      <c r="AI10" s="112">
        <v>13</v>
      </c>
      <c r="AJ10" s="114">
        <v>73</v>
      </c>
      <c r="AK10" s="103" t="s">
        <v>168</v>
      </c>
    </row>
    <row r="11" spans="1:37" s="123" customFormat="1" ht="22.5" customHeight="1" hidden="1">
      <c r="A11" s="103" t="s">
        <v>181</v>
      </c>
      <c r="B11" s="32">
        <v>553</v>
      </c>
      <c r="C11" s="32">
        <v>53</v>
      </c>
      <c r="D11" s="32">
        <v>500</v>
      </c>
      <c r="E11" s="32">
        <v>145</v>
      </c>
      <c r="F11" s="112">
        <v>23</v>
      </c>
      <c r="G11" s="112">
        <v>122</v>
      </c>
      <c r="H11" s="32">
        <v>27</v>
      </c>
      <c r="I11" s="112">
        <v>1</v>
      </c>
      <c r="J11" s="112">
        <v>26</v>
      </c>
      <c r="K11" s="32">
        <v>25</v>
      </c>
      <c r="L11" s="112">
        <v>11</v>
      </c>
      <c r="M11" s="112">
        <v>14</v>
      </c>
      <c r="N11" s="32">
        <v>0</v>
      </c>
      <c r="O11" s="112">
        <v>0</v>
      </c>
      <c r="P11" s="112">
        <v>0</v>
      </c>
      <c r="Q11" s="112"/>
      <c r="R11" s="112"/>
      <c r="S11" s="32">
        <v>115</v>
      </c>
      <c r="T11" s="112">
        <v>0</v>
      </c>
      <c r="U11" s="112">
        <v>115</v>
      </c>
      <c r="V11" s="32">
        <v>0</v>
      </c>
      <c r="W11" s="112">
        <v>0</v>
      </c>
      <c r="X11" s="112">
        <v>0</v>
      </c>
      <c r="Y11" s="32">
        <v>0</v>
      </c>
      <c r="Z11" s="112">
        <v>0</v>
      </c>
      <c r="AA11" s="112">
        <v>0</v>
      </c>
      <c r="AB11" s="32">
        <v>29</v>
      </c>
      <c r="AC11" s="112">
        <v>0</v>
      </c>
      <c r="AD11" s="112">
        <v>29</v>
      </c>
      <c r="AE11" s="32">
        <v>123</v>
      </c>
      <c r="AF11" s="112">
        <v>10</v>
      </c>
      <c r="AG11" s="112">
        <v>113</v>
      </c>
      <c r="AH11" s="32">
        <v>89</v>
      </c>
      <c r="AI11" s="112">
        <v>8</v>
      </c>
      <c r="AJ11" s="114">
        <v>81</v>
      </c>
      <c r="AK11" s="103" t="s">
        <v>169</v>
      </c>
    </row>
    <row r="12" spans="1:37" s="123" customFormat="1" ht="22.5" customHeight="1">
      <c r="A12" s="103" t="s">
        <v>280</v>
      </c>
      <c r="B12" s="76">
        <v>536</v>
      </c>
      <c r="C12" s="76">
        <v>67</v>
      </c>
      <c r="D12" s="76">
        <v>469</v>
      </c>
      <c r="E12" s="76">
        <v>139</v>
      </c>
      <c r="F12" s="76">
        <v>31</v>
      </c>
      <c r="G12" s="76">
        <v>108</v>
      </c>
      <c r="H12" s="76">
        <v>21</v>
      </c>
      <c r="I12" s="76">
        <v>1</v>
      </c>
      <c r="J12" s="76">
        <v>20</v>
      </c>
      <c r="K12" s="76">
        <v>24</v>
      </c>
      <c r="L12" s="76">
        <v>5</v>
      </c>
      <c r="M12" s="76">
        <v>19</v>
      </c>
      <c r="N12" s="76">
        <v>0</v>
      </c>
      <c r="O12" s="76">
        <v>0</v>
      </c>
      <c r="P12" s="76">
        <v>0</v>
      </c>
      <c r="Q12" s="112"/>
      <c r="R12" s="112"/>
      <c r="S12" s="76">
        <v>112</v>
      </c>
      <c r="T12" s="76">
        <v>2</v>
      </c>
      <c r="U12" s="76">
        <v>110</v>
      </c>
      <c r="V12" s="76">
        <v>1</v>
      </c>
      <c r="W12" s="76">
        <v>0</v>
      </c>
      <c r="X12" s="76">
        <v>1</v>
      </c>
      <c r="Y12" s="76">
        <v>2</v>
      </c>
      <c r="Z12" s="76">
        <v>1</v>
      </c>
      <c r="AA12" s="76">
        <v>1</v>
      </c>
      <c r="AB12" s="76">
        <v>8</v>
      </c>
      <c r="AC12" s="76">
        <v>0</v>
      </c>
      <c r="AD12" s="76">
        <v>8</v>
      </c>
      <c r="AE12" s="76">
        <v>119</v>
      </c>
      <c r="AF12" s="76">
        <v>14</v>
      </c>
      <c r="AG12" s="76">
        <v>105</v>
      </c>
      <c r="AH12" s="76">
        <v>110</v>
      </c>
      <c r="AI12" s="76">
        <v>13</v>
      </c>
      <c r="AJ12" s="76">
        <v>97</v>
      </c>
      <c r="AK12" s="103" t="s">
        <v>286</v>
      </c>
    </row>
    <row r="13" spans="1:37" s="149" customFormat="1" ht="22.5" customHeight="1">
      <c r="A13" s="103" t="s">
        <v>287</v>
      </c>
      <c r="B13" s="76">
        <v>534</v>
      </c>
      <c r="C13" s="76">
        <v>68</v>
      </c>
      <c r="D13" s="76">
        <v>466</v>
      </c>
      <c r="E13" s="76">
        <v>135</v>
      </c>
      <c r="F13" s="76">
        <v>37</v>
      </c>
      <c r="G13" s="76">
        <v>98</v>
      </c>
      <c r="H13" s="76">
        <v>22</v>
      </c>
      <c r="I13" s="76">
        <v>2</v>
      </c>
      <c r="J13" s="76">
        <v>20</v>
      </c>
      <c r="K13" s="76">
        <v>15</v>
      </c>
      <c r="L13" s="76">
        <v>3</v>
      </c>
      <c r="M13" s="76">
        <v>12</v>
      </c>
      <c r="N13" s="76">
        <v>0</v>
      </c>
      <c r="O13" s="76">
        <v>0</v>
      </c>
      <c r="P13" s="76">
        <v>0</v>
      </c>
      <c r="Q13" s="112"/>
      <c r="R13" s="112"/>
      <c r="S13" s="76">
        <v>111</v>
      </c>
      <c r="T13" s="76">
        <v>2</v>
      </c>
      <c r="U13" s="76">
        <v>109</v>
      </c>
      <c r="V13" s="76">
        <v>1</v>
      </c>
      <c r="W13" s="76">
        <v>0</v>
      </c>
      <c r="X13" s="76">
        <v>1</v>
      </c>
      <c r="Y13" s="76">
        <v>1</v>
      </c>
      <c r="Z13" s="76">
        <v>0</v>
      </c>
      <c r="AA13" s="76">
        <v>1</v>
      </c>
      <c r="AB13" s="76">
        <v>5</v>
      </c>
      <c r="AC13" s="76">
        <v>0</v>
      </c>
      <c r="AD13" s="76">
        <v>5</v>
      </c>
      <c r="AE13" s="76">
        <v>120</v>
      </c>
      <c r="AF13" s="76">
        <v>12</v>
      </c>
      <c r="AG13" s="76">
        <v>108</v>
      </c>
      <c r="AH13" s="76">
        <v>124</v>
      </c>
      <c r="AI13" s="76">
        <v>12</v>
      </c>
      <c r="AJ13" s="76">
        <v>112</v>
      </c>
      <c r="AK13" s="103" t="s">
        <v>287</v>
      </c>
    </row>
    <row r="14" spans="1:37" s="149" customFormat="1" ht="22.5" customHeight="1">
      <c r="A14" s="103" t="s">
        <v>281</v>
      </c>
      <c r="B14" s="93">
        <v>538</v>
      </c>
      <c r="C14" s="93">
        <v>73</v>
      </c>
      <c r="D14" s="93">
        <v>465</v>
      </c>
      <c r="E14" s="93">
        <v>134</v>
      </c>
      <c r="F14" s="93">
        <v>35</v>
      </c>
      <c r="G14" s="93">
        <v>99</v>
      </c>
      <c r="H14" s="93">
        <v>24</v>
      </c>
      <c r="I14" s="93">
        <v>1</v>
      </c>
      <c r="J14" s="93">
        <v>23</v>
      </c>
      <c r="K14" s="93">
        <v>20</v>
      </c>
      <c r="L14" s="93">
        <v>4</v>
      </c>
      <c r="M14" s="93">
        <v>16</v>
      </c>
      <c r="N14" s="93">
        <v>0</v>
      </c>
      <c r="O14" s="93">
        <v>0</v>
      </c>
      <c r="P14" s="93">
        <v>0</v>
      </c>
      <c r="Q14" s="112"/>
      <c r="R14" s="112"/>
      <c r="S14" s="93">
        <v>108</v>
      </c>
      <c r="T14" s="93">
        <v>4</v>
      </c>
      <c r="U14" s="93">
        <v>104</v>
      </c>
      <c r="V14" s="93">
        <v>1</v>
      </c>
      <c r="W14" s="93">
        <v>0</v>
      </c>
      <c r="X14" s="93">
        <v>1</v>
      </c>
      <c r="Y14" s="93">
        <v>0</v>
      </c>
      <c r="Z14" s="93">
        <v>0</v>
      </c>
      <c r="AA14" s="93">
        <v>0</v>
      </c>
      <c r="AB14" s="93">
        <v>5</v>
      </c>
      <c r="AC14" s="93">
        <v>0</v>
      </c>
      <c r="AD14" s="93">
        <v>5</v>
      </c>
      <c r="AE14" s="93">
        <v>117</v>
      </c>
      <c r="AF14" s="93">
        <v>14</v>
      </c>
      <c r="AG14" s="93">
        <v>103</v>
      </c>
      <c r="AH14" s="93">
        <v>129</v>
      </c>
      <c r="AI14" s="93">
        <v>15</v>
      </c>
      <c r="AJ14" s="93">
        <v>114</v>
      </c>
      <c r="AK14" s="103" t="s">
        <v>281</v>
      </c>
    </row>
    <row r="15" spans="1:37" s="149" customFormat="1" ht="22.5" customHeight="1">
      <c r="A15" s="103" t="s">
        <v>285</v>
      </c>
      <c r="B15" s="93">
        <v>548</v>
      </c>
      <c r="C15" s="93">
        <v>78</v>
      </c>
      <c r="D15" s="93">
        <v>470</v>
      </c>
      <c r="E15" s="93">
        <v>133</v>
      </c>
      <c r="F15" s="93">
        <v>36</v>
      </c>
      <c r="G15" s="93">
        <v>97</v>
      </c>
      <c r="H15" s="93">
        <v>22</v>
      </c>
      <c r="I15" s="93">
        <v>2</v>
      </c>
      <c r="J15" s="93">
        <v>20</v>
      </c>
      <c r="K15" s="93">
        <v>25</v>
      </c>
      <c r="L15" s="93">
        <v>6</v>
      </c>
      <c r="M15" s="93">
        <v>19</v>
      </c>
      <c r="N15" s="93">
        <v>2</v>
      </c>
      <c r="O15" s="93">
        <v>1</v>
      </c>
      <c r="P15" s="93">
        <v>1</v>
      </c>
      <c r="Q15" s="93"/>
      <c r="R15" s="93"/>
      <c r="S15" s="93">
        <v>106</v>
      </c>
      <c r="T15" s="93">
        <v>1</v>
      </c>
      <c r="U15" s="93">
        <v>105</v>
      </c>
      <c r="V15" s="93">
        <v>1</v>
      </c>
      <c r="W15" s="93">
        <v>0</v>
      </c>
      <c r="X15" s="93">
        <v>1</v>
      </c>
      <c r="Y15" s="93">
        <v>1</v>
      </c>
      <c r="Z15" s="93">
        <v>0</v>
      </c>
      <c r="AA15" s="93">
        <v>1</v>
      </c>
      <c r="AB15" s="93">
        <v>4</v>
      </c>
      <c r="AC15" s="93">
        <v>0</v>
      </c>
      <c r="AD15" s="93">
        <v>4</v>
      </c>
      <c r="AE15" s="93">
        <v>113</v>
      </c>
      <c r="AF15" s="93">
        <v>17</v>
      </c>
      <c r="AG15" s="93">
        <v>96</v>
      </c>
      <c r="AH15" s="93">
        <v>141</v>
      </c>
      <c r="AI15" s="93">
        <v>15</v>
      </c>
      <c r="AJ15" s="77">
        <v>126</v>
      </c>
      <c r="AK15" s="103" t="s">
        <v>285</v>
      </c>
    </row>
    <row r="16" spans="1:37" s="149" customFormat="1" ht="22.5" customHeight="1">
      <c r="A16" s="101" t="s">
        <v>283</v>
      </c>
      <c r="B16" s="104">
        <f aca="true" t="shared" si="0" ref="B16:P16">SUM(B18+B19)</f>
        <v>524</v>
      </c>
      <c r="C16" s="104">
        <f t="shared" si="0"/>
        <v>73</v>
      </c>
      <c r="D16" s="104">
        <f t="shared" si="0"/>
        <v>451</v>
      </c>
      <c r="E16" s="104">
        <f t="shared" si="0"/>
        <v>132</v>
      </c>
      <c r="F16" s="104">
        <f t="shared" si="0"/>
        <v>34</v>
      </c>
      <c r="G16" s="104">
        <f t="shared" si="0"/>
        <v>98</v>
      </c>
      <c r="H16" s="104">
        <f t="shared" si="0"/>
        <v>17</v>
      </c>
      <c r="I16" s="104">
        <f t="shared" si="0"/>
        <v>2</v>
      </c>
      <c r="J16" s="104">
        <f t="shared" si="0"/>
        <v>15</v>
      </c>
      <c r="K16" s="104">
        <f t="shared" si="0"/>
        <v>14</v>
      </c>
      <c r="L16" s="104">
        <f t="shared" si="0"/>
        <v>5</v>
      </c>
      <c r="M16" s="104">
        <f t="shared" si="0"/>
        <v>9</v>
      </c>
      <c r="N16" s="104">
        <f t="shared" si="0"/>
        <v>0</v>
      </c>
      <c r="O16" s="104">
        <f t="shared" si="0"/>
        <v>0</v>
      </c>
      <c r="P16" s="104">
        <f t="shared" si="0"/>
        <v>0</v>
      </c>
      <c r="Q16" s="104"/>
      <c r="R16" s="104"/>
      <c r="S16" s="104">
        <f aca="true" t="shared" si="1" ref="S16:AJ16">SUM(S18+S19)</f>
        <v>105</v>
      </c>
      <c r="T16" s="104">
        <f t="shared" si="1"/>
        <v>2</v>
      </c>
      <c r="U16" s="104">
        <f t="shared" si="1"/>
        <v>103</v>
      </c>
      <c r="V16" s="104">
        <f t="shared" si="1"/>
        <v>0</v>
      </c>
      <c r="W16" s="104">
        <f t="shared" si="1"/>
        <v>0</v>
      </c>
      <c r="X16" s="104">
        <f t="shared" si="1"/>
        <v>0</v>
      </c>
      <c r="Y16" s="104">
        <f t="shared" si="1"/>
        <v>1</v>
      </c>
      <c r="Z16" s="104">
        <f t="shared" si="1"/>
        <v>0</v>
      </c>
      <c r="AA16" s="104">
        <f t="shared" si="1"/>
        <v>1</v>
      </c>
      <c r="AB16" s="104">
        <f t="shared" si="1"/>
        <v>4</v>
      </c>
      <c r="AC16" s="104">
        <f t="shared" si="1"/>
        <v>0</v>
      </c>
      <c r="AD16" s="104">
        <f t="shared" si="1"/>
        <v>4</v>
      </c>
      <c r="AE16" s="104">
        <f t="shared" si="1"/>
        <v>101</v>
      </c>
      <c r="AF16" s="104">
        <f t="shared" si="1"/>
        <v>16</v>
      </c>
      <c r="AG16" s="104">
        <f t="shared" si="1"/>
        <v>85</v>
      </c>
      <c r="AH16" s="104">
        <f t="shared" si="1"/>
        <v>150</v>
      </c>
      <c r="AI16" s="104">
        <f t="shared" si="1"/>
        <v>14</v>
      </c>
      <c r="AJ16" s="100">
        <f t="shared" si="1"/>
        <v>136</v>
      </c>
      <c r="AK16" s="101" t="s">
        <v>283</v>
      </c>
    </row>
    <row r="17" spans="1:37" s="16" customFormat="1" ht="6.75" customHeight="1">
      <c r="A17" s="96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7"/>
      <c r="AK17" s="96"/>
    </row>
    <row r="18" spans="1:37" s="123" customFormat="1" ht="22.5" customHeight="1">
      <c r="A18" s="106" t="s">
        <v>155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21"/>
      <c r="R18" s="21"/>
      <c r="S18" s="76">
        <v>0</v>
      </c>
      <c r="T18" s="76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106" t="s">
        <v>135</v>
      </c>
    </row>
    <row r="19" spans="1:37" s="123" customFormat="1" ht="22.5" customHeight="1">
      <c r="A19" s="106" t="s">
        <v>156</v>
      </c>
      <c r="B19" s="76">
        <f>SUM(B21:B39)</f>
        <v>524</v>
      </c>
      <c r="C19" s="76">
        <f aca="true" t="shared" si="2" ref="C19:AJ19">SUM(C21:C39)</f>
        <v>73</v>
      </c>
      <c r="D19" s="76">
        <f t="shared" si="2"/>
        <v>451</v>
      </c>
      <c r="E19" s="76">
        <f t="shared" si="2"/>
        <v>132</v>
      </c>
      <c r="F19" s="76">
        <f t="shared" si="2"/>
        <v>34</v>
      </c>
      <c r="G19" s="76">
        <f t="shared" si="2"/>
        <v>98</v>
      </c>
      <c r="H19" s="76">
        <f t="shared" si="2"/>
        <v>17</v>
      </c>
      <c r="I19" s="76">
        <f t="shared" si="2"/>
        <v>2</v>
      </c>
      <c r="J19" s="76">
        <f t="shared" si="2"/>
        <v>15</v>
      </c>
      <c r="K19" s="76">
        <f t="shared" si="2"/>
        <v>14</v>
      </c>
      <c r="L19" s="76">
        <f t="shared" si="2"/>
        <v>5</v>
      </c>
      <c r="M19" s="76">
        <f t="shared" si="2"/>
        <v>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/>
      <c r="R19" s="76"/>
      <c r="S19" s="76">
        <f t="shared" si="2"/>
        <v>105</v>
      </c>
      <c r="T19" s="76">
        <f t="shared" si="2"/>
        <v>2</v>
      </c>
      <c r="U19" s="76">
        <f t="shared" si="2"/>
        <v>103</v>
      </c>
      <c r="V19" s="76">
        <f t="shared" si="2"/>
        <v>0</v>
      </c>
      <c r="W19" s="76">
        <f t="shared" si="2"/>
        <v>0</v>
      </c>
      <c r="X19" s="76">
        <f t="shared" si="2"/>
        <v>0</v>
      </c>
      <c r="Y19" s="76">
        <f t="shared" si="2"/>
        <v>1</v>
      </c>
      <c r="Z19" s="76">
        <f t="shared" si="2"/>
        <v>0</v>
      </c>
      <c r="AA19" s="76">
        <f t="shared" si="2"/>
        <v>1</v>
      </c>
      <c r="AB19" s="76">
        <f t="shared" si="2"/>
        <v>4</v>
      </c>
      <c r="AC19" s="76">
        <f t="shared" si="2"/>
        <v>0</v>
      </c>
      <c r="AD19" s="76">
        <f t="shared" si="2"/>
        <v>4</v>
      </c>
      <c r="AE19" s="76">
        <f t="shared" si="2"/>
        <v>101</v>
      </c>
      <c r="AF19" s="76">
        <f t="shared" si="2"/>
        <v>16</v>
      </c>
      <c r="AG19" s="76">
        <f t="shared" si="2"/>
        <v>85</v>
      </c>
      <c r="AH19" s="76">
        <f t="shared" si="2"/>
        <v>150</v>
      </c>
      <c r="AI19" s="76">
        <f t="shared" si="2"/>
        <v>14</v>
      </c>
      <c r="AJ19" s="76">
        <f t="shared" si="2"/>
        <v>136</v>
      </c>
      <c r="AK19" s="106" t="s">
        <v>136</v>
      </c>
    </row>
    <row r="20" spans="1:37" s="123" customFormat="1" ht="7.5" customHeight="1">
      <c r="A20" s="10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5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42"/>
      <c r="AK20" s="106"/>
    </row>
    <row r="21" spans="1:37" s="123" customFormat="1" ht="22.5" customHeight="1">
      <c r="A21" s="106" t="s">
        <v>6</v>
      </c>
      <c r="B21" s="203">
        <f aca="true" t="shared" si="3" ref="B21:B39">E21+H21+K21+N21+S21+V21+Y21+AB21+AE21+AH21</f>
        <v>175</v>
      </c>
      <c r="C21" s="203">
        <f aca="true" t="shared" si="4" ref="C21:D36">F21+I21+L21+O21+T21+W21+Z21+AC21+AF21+AI21</f>
        <v>28</v>
      </c>
      <c r="D21" s="203">
        <f t="shared" si="4"/>
        <v>147</v>
      </c>
      <c r="E21" s="203">
        <v>40</v>
      </c>
      <c r="F21" s="203">
        <v>13</v>
      </c>
      <c r="G21" s="203">
        <v>27</v>
      </c>
      <c r="H21" s="203">
        <v>4</v>
      </c>
      <c r="I21" s="203">
        <v>0</v>
      </c>
      <c r="J21" s="203">
        <v>4</v>
      </c>
      <c r="K21" s="203">
        <v>9</v>
      </c>
      <c r="L21" s="203">
        <v>5</v>
      </c>
      <c r="M21" s="203">
        <v>4</v>
      </c>
      <c r="N21" s="76">
        <v>0</v>
      </c>
      <c r="O21" s="76">
        <v>0</v>
      </c>
      <c r="P21" s="76">
        <v>0</v>
      </c>
      <c r="Q21" s="21"/>
      <c r="R21" s="21"/>
      <c r="S21" s="190">
        <v>39</v>
      </c>
      <c r="T21" s="190">
        <v>0</v>
      </c>
      <c r="U21" s="190">
        <v>39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0">
        <v>0</v>
      </c>
      <c r="AC21" s="190">
        <v>0</v>
      </c>
      <c r="AD21" s="190">
        <v>0</v>
      </c>
      <c r="AE21" s="190">
        <v>39</v>
      </c>
      <c r="AF21" s="190">
        <v>7</v>
      </c>
      <c r="AG21" s="190">
        <v>32</v>
      </c>
      <c r="AH21" s="190">
        <v>44</v>
      </c>
      <c r="AI21" s="190">
        <v>3</v>
      </c>
      <c r="AJ21" s="190">
        <v>41</v>
      </c>
      <c r="AK21" s="106" t="s">
        <v>6</v>
      </c>
    </row>
    <row r="22" spans="1:37" s="123" customFormat="1" ht="22.5" customHeight="1">
      <c r="A22" s="106" t="s">
        <v>7</v>
      </c>
      <c r="B22" s="203">
        <f t="shared" si="3"/>
        <v>81</v>
      </c>
      <c r="C22" s="203">
        <f t="shared" si="4"/>
        <v>15</v>
      </c>
      <c r="D22" s="203">
        <f t="shared" si="4"/>
        <v>66</v>
      </c>
      <c r="E22" s="203">
        <v>29</v>
      </c>
      <c r="F22" s="203">
        <v>5</v>
      </c>
      <c r="G22" s="203">
        <v>24</v>
      </c>
      <c r="H22" s="203">
        <v>6</v>
      </c>
      <c r="I22" s="203">
        <v>1</v>
      </c>
      <c r="J22" s="203">
        <v>5</v>
      </c>
      <c r="K22" s="203">
        <v>0</v>
      </c>
      <c r="L22" s="203">
        <v>0</v>
      </c>
      <c r="M22" s="203">
        <v>0</v>
      </c>
      <c r="N22" s="76">
        <v>0</v>
      </c>
      <c r="O22" s="76">
        <v>0</v>
      </c>
      <c r="P22" s="76">
        <v>0</v>
      </c>
      <c r="Q22" s="21"/>
      <c r="R22" s="21"/>
      <c r="S22" s="190">
        <v>23</v>
      </c>
      <c r="T22" s="190">
        <v>1</v>
      </c>
      <c r="U22" s="190">
        <v>22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22</v>
      </c>
      <c r="AF22" s="190">
        <v>8</v>
      </c>
      <c r="AG22" s="190">
        <v>14</v>
      </c>
      <c r="AH22" s="190">
        <v>1</v>
      </c>
      <c r="AI22" s="190">
        <v>0</v>
      </c>
      <c r="AJ22" s="190">
        <v>1</v>
      </c>
      <c r="AK22" s="106" t="s">
        <v>7</v>
      </c>
    </row>
    <row r="23" spans="1:37" s="123" customFormat="1" ht="22.5" customHeight="1">
      <c r="A23" s="106" t="s">
        <v>8</v>
      </c>
      <c r="B23" s="203">
        <f t="shared" si="3"/>
        <v>41</v>
      </c>
      <c r="C23" s="203">
        <f t="shared" si="4"/>
        <v>7</v>
      </c>
      <c r="D23" s="203">
        <f t="shared" si="4"/>
        <v>34</v>
      </c>
      <c r="E23" s="203">
        <v>14</v>
      </c>
      <c r="F23" s="203">
        <v>6</v>
      </c>
      <c r="G23" s="203">
        <v>8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76">
        <v>0</v>
      </c>
      <c r="O23" s="76">
        <v>0</v>
      </c>
      <c r="P23" s="76">
        <v>0</v>
      </c>
      <c r="Q23" s="21"/>
      <c r="R23" s="21"/>
      <c r="S23" s="190">
        <v>12</v>
      </c>
      <c r="T23" s="190">
        <v>0</v>
      </c>
      <c r="U23" s="190">
        <v>12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190">
        <v>0</v>
      </c>
      <c r="AD23" s="190">
        <v>0</v>
      </c>
      <c r="AE23" s="190">
        <v>13</v>
      </c>
      <c r="AF23" s="190">
        <v>1</v>
      </c>
      <c r="AG23" s="190">
        <v>12</v>
      </c>
      <c r="AH23" s="190">
        <v>2</v>
      </c>
      <c r="AI23" s="190">
        <v>0</v>
      </c>
      <c r="AJ23" s="190">
        <v>2</v>
      </c>
      <c r="AK23" s="106" t="s">
        <v>8</v>
      </c>
    </row>
    <row r="24" spans="1:37" s="123" customFormat="1" ht="22.5" customHeight="1">
      <c r="A24" s="106" t="s">
        <v>9</v>
      </c>
      <c r="B24" s="203">
        <f t="shared" si="3"/>
        <v>32</v>
      </c>
      <c r="C24" s="203">
        <f t="shared" si="4"/>
        <v>5</v>
      </c>
      <c r="D24" s="203">
        <f t="shared" si="4"/>
        <v>27</v>
      </c>
      <c r="E24" s="203">
        <v>7</v>
      </c>
      <c r="F24" s="203">
        <v>2</v>
      </c>
      <c r="G24" s="203">
        <v>5</v>
      </c>
      <c r="H24" s="203">
        <v>1</v>
      </c>
      <c r="I24" s="203">
        <v>1</v>
      </c>
      <c r="J24" s="203">
        <v>0</v>
      </c>
      <c r="K24" s="203">
        <v>0</v>
      </c>
      <c r="L24" s="203">
        <v>0</v>
      </c>
      <c r="M24" s="203">
        <v>0</v>
      </c>
      <c r="N24" s="76">
        <v>0</v>
      </c>
      <c r="O24" s="76">
        <v>0</v>
      </c>
      <c r="P24" s="76">
        <v>0</v>
      </c>
      <c r="Q24" s="21"/>
      <c r="R24" s="21"/>
      <c r="S24" s="190">
        <v>6</v>
      </c>
      <c r="T24" s="190">
        <v>0</v>
      </c>
      <c r="U24" s="190">
        <v>6</v>
      </c>
      <c r="V24" s="190">
        <v>0</v>
      </c>
      <c r="W24" s="190">
        <v>0</v>
      </c>
      <c r="X24" s="190">
        <v>0</v>
      </c>
      <c r="Y24" s="190">
        <v>0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90">
        <v>0</v>
      </c>
      <c r="AH24" s="190">
        <v>18</v>
      </c>
      <c r="AI24" s="190">
        <v>2</v>
      </c>
      <c r="AJ24" s="190">
        <v>16</v>
      </c>
      <c r="AK24" s="106" t="s">
        <v>9</v>
      </c>
    </row>
    <row r="25" spans="1:37" s="123" customFormat="1" ht="22.5" customHeight="1">
      <c r="A25" s="106" t="s">
        <v>10</v>
      </c>
      <c r="B25" s="203">
        <f t="shared" si="3"/>
        <v>12</v>
      </c>
      <c r="C25" s="203">
        <f t="shared" si="4"/>
        <v>1</v>
      </c>
      <c r="D25" s="203">
        <f t="shared" si="4"/>
        <v>11</v>
      </c>
      <c r="E25" s="203">
        <v>3</v>
      </c>
      <c r="F25" s="203">
        <v>0</v>
      </c>
      <c r="G25" s="203">
        <v>3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76">
        <v>0</v>
      </c>
      <c r="O25" s="76">
        <v>0</v>
      </c>
      <c r="P25" s="76">
        <v>0</v>
      </c>
      <c r="Q25" s="21"/>
      <c r="R25" s="21"/>
      <c r="S25" s="190">
        <v>3</v>
      </c>
      <c r="T25" s="190">
        <v>0</v>
      </c>
      <c r="U25" s="190">
        <v>3</v>
      </c>
      <c r="V25" s="190">
        <v>0</v>
      </c>
      <c r="W25" s="190">
        <v>0</v>
      </c>
      <c r="X25" s="190">
        <v>0</v>
      </c>
      <c r="Y25" s="190">
        <v>0</v>
      </c>
      <c r="Z25" s="190">
        <v>0</v>
      </c>
      <c r="AA25" s="190">
        <v>0</v>
      </c>
      <c r="AB25" s="190">
        <v>0</v>
      </c>
      <c r="AC25" s="190">
        <v>0</v>
      </c>
      <c r="AD25" s="190">
        <v>0</v>
      </c>
      <c r="AE25" s="190">
        <v>3</v>
      </c>
      <c r="AF25" s="190">
        <v>0</v>
      </c>
      <c r="AG25" s="190">
        <v>3</v>
      </c>
      <c r="AH25" s="190">
        <v>3</v>
      </c>
      <c r="AI25" s="190">
        <v>1</v>
      </c>
      <c r="AJ25" s="190">
        <v>2</v>
      </c>
      <c r="AK25" s="106" t="s">
        <v>10</v>
      </c>
    </row>
    <row r="26" spans="1:37" s="123" customFormat="1" ht="22.5" customHeight="1">
      <c r="A26" s="106" t="s">
        <v>11</v>
      </c>
      <c r="B26" s="203">
        <f t="shared" si="3"/>
        <v>6</v>
      </c>
      <c r="C26" s="203">
        <f t="shared" si="4"/>
        <v>2</v>
      </c>
      <c r="D26" s="203">
        <f t="shared" si="4"/>
        <v>4</v>
      </c>
      <c r="E26" s="203">
        <v>1</v>
      </c>
      <c r="F26" s="203">
        <v>1</v>
      </c>
      <c r="G26" s="203">
        <v>0</v>
      </c>
      <c r="H26" s="203">
        <v>0</v>
      </c>
      <c r="I26" s="203">
        <v>0</v>
      </c>
      <c r="J26" s="203">
        <v>0</v>
      </c>
      <c r="K26" s="203">
        <v>1</v>
      </c>
      <c r="L26" s="203">
        <v>0</v>
      </c>
      <c r="M26" s="203">
        <v>1</v>
      </c>
      <c r="N26" s="76">
        <v>0</v>
      </c>
      <c r="O26" s="76">
        <v>0</v>
      </c>
      <c r="P26" s="76">
        <v>0</v>
      </c>
      <c r="Q26" s="21"/>
      <c r="R26" s="21"/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0">
        <v>0</v>
      </c>
      <c r="AA26" s="190">
        <v>0</v>
      </c>
      <c r="AB26" s="190">
        <v>0</v>
      </c>
      <c r="AC26" s="190">
        <v>0</v>
      </c>
      <c r="AD26" s="190">
        <v>0</v>
      </c>
      <c r="AE26" s="190">
        <v>0</v>
      </c>
      <c r="AF26" s="190">
        <v>0</v>
      </c>
      <c r="AG26" s="190">
        <v>0</v>
      </c>
      <c r="AH26" s="190">
        <v>4</v>
      </c>
      <c r="AI26" s="190">
        <v>1</v>
      </c>
      <c r="AJ26" s="190">
        <v>3</v>
      </c>
      <c r="AK26" s="106" t="s">
        <v>11</v>
      </c>
    </row>
    <row r="27" spans="1:37" s="123" customFormat="1" ht="22.5" customHeight="1">
      <c r="A27" s="106" t="s">
        <v>12</v>
      </c>
      <c r="B27" s="203">
        <f t="shared" si="3"/>
        <v>11</v>
      </c>
      <c r="C27" s="203">
        <f t="shared" si="4"/>
        <v>1</v>
      </c>
      <c r="D27" s="203">
        <f t="shared" si="4"/>
        <v>10</v>
      </c>
      <c r="E27" s="203">
        <v>2</v>
      </c>
      <c r="F27" s="203">
        <v>0</v>
      </c>
      <c r="G27" s="203">
        <v>2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76">
        <v>0</v>
      </c>
      <c r="O27" s="76">
        <v>0</v>
      </c>
      <c r="P27" s="76">
        <v>0</v>
      </c>
      <c r="Q27" s="21"/>
      <c r="R27" s="21"/>
      <c r="S27" s="190">
        <v>1</v>
      </c>
      <c r="T27" s="190">
        <v>0</v>
      </c>
      <c r="U27" s="190">
        <v>1</v>
      </c>
      <c r="V27" s="190">
        <v>0</v>
      </c>
      <c r="W27" s="190">
        <v>0</v>
      </c>
      <c r="X27" s="190">
        <v>0</v>
      </c>
      <c r="Y27" s="190">
        <v>0</v>
      </c>
      <c r="Z27" s="190">
        <v>0</v>
      </c>
      <c r="AA27" s="190">
        <v>0</v>
      </c>
      <c r="AB27" s="190">
        <v>0</v>
      </c>
      <c r="AC27" s="190">
        <v>0</v>
      </c>
      <c r="AD27" s="190">
        <v>0</v>
      </c>
      <c r="AE27" s="190">
        <v>1</v>
      </c>
      <c r="AF27" s="190">
        <v>0</v>
      </c>
      <c r="AG27" s="190">
        <v>1</v>
      </c>
      <c r="AH27" s="190">
        <v>7</v>
      </c>
      <c r="AI27" s="190">
        <v>1</v>
      </c>
      <c r="AJ27" s="190">
        <v>6</v>
      </c>
      <c r="AK27" s="106" t="s">
        <v>12</v>
      </c>
    </row>
    <row r="28" spans="1:37" s="123" customFormat="1" ht="22.5" customHeight="1">
      <c r="A28" s="106" t="s">
        <v>133</v>
      </c>
      <c r="B28" s="203">
        <f t="shared" si="3"/>
        <v>28</v>
      </c>
      <c r="C28" s="203">
        <f t="shared" si="4"/>
        <v>3</v>
      </c>
      <c r="D28" s="203">
        <f t="shared" si="4"/>
        <v>25</v>
      </c>
      <c r="E28" s="203">
        <v>4</v>
      </c>
      <c r="F28" s="203">
        <v>3</v>
      </c>
      <c r="G28" s="203">
        <v>1</v>
      </c>
      <c r="H28" s="203">
        <v>1</v>
      </c>
      <c r="I28" s="203">
        <v>0</v>
      </c>
      <c r="J28" s="203">
        <v>1</v>
      </c>
      <c r="K28" s="203">
        <v>0</v>
      </c>
      <c r="L28" s="203">
        <v>0</v>
      </c>
      <c r="M28" s="203">
        <v>0</v>
      </c>
      <c r="N28" s="76">
        <v>0</v>
      </c>
      <c r="O28" s="76">
        <v>0</v>
      </c>
      <c r="P28" s="76">
        <v>0</v>
      </c>
      <c r="Q28" s="21"/>
      <c r="R28" s="21"/>
      <c r="S28" s="190">
        <v>4</v>
      </c>
      <c r="T28" s="190">
        <v>0</v>
      </c>
      <c r="U28" s="190">
        <v>4</v>
      </c>
      <c r="V28" s="190">
        <v>0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3</v>
      </c>
      <c r="AF28" s="190">
        <v>0</v>
      </c>
      <c r="AG28" s="190">
        <v>3</v>
      </c>
      <c r="AH28" s="190">
        <v>16</v>
      </c>
      <c r="AI28" s="190">
        <v>0</v>
      </c>
      <c r="AJ28" s="190">
        <v>16</v>
      </c>
      <c r="AK28" s="106" t="s">
        <v>133</v>
      </c>
    </row>
    <row r="29" spans="1:37" s="123" customFormat="1" ht="22.5" customHeight="1">
      <c r="A29" s="106" t="s">
        <v>13</v>
      </c>
      <c r="B29" s="203">
        <f t="shared" si="3"/>
        <v>8</v>
      </c>
      <c r="C29" s="203">
        <f t="shared" si="4"/>
        <v>0</v>
      </c>
      <c r="D29" s="203">
        <f t="shared" si="4"/>
        <v>8</v>
      </c>
      <c r="E29" s="203">
        <v>2</v>
      </c>
      <c r="F29" s="203">
        <v>0</v>
      </c>
      <c r="G29" s="203">
        <v>2</v>
      </c>
      <c r="H29" s="203">
        <v>0</v>
      </c>
      <c r="I29" s="203">
        <v>0</v>
      </c>
      <c r="J29" s="203">
        <v>0</v>
      </c>
      <c r="K29" s="203">
        <v>0</v>
      </c>
      <c r="L29" s="203">
        <v>0</v>
      </c>
      <c r="M29" s="203">
        <v>0</v>
      </c>
      <c r="N29" s="76">
        <v>0</v>
      </c>
      <c r="O29" s="76">
        <v>0</v>
      </c>
      <c r="P29" s="76">
        <v>0</v>
      </c>
      <c r="Q29" s="21"/>
      <c r="R29" s="21"/>
      <c r="S29" s="190">
        <v>1</v>
      </c>
      <c r="T29" s="190">
        <v>0</v>
      </c>
      <c r="U29" s="190">
        <v>1</v>
      </c>
      <c r="V29" s="190">
        <v>0</v>
      </c>
      <c r="W29" s="190">
        <v>0</v>
      </c>
      <c r="X29" s="190">
        <v>0</v>
      </c>
      <c r="Y29" s="190">
        <v>0</v>
      </c>
      <c r="Z29" s="190">
        <v>0</v>
      </c>
      <c r="AA29" s="190">
        <v>0</v>
      </c>
      <c r="AB29" s="190">
        <v>0</v>
      </c>
      <c r="AC29" s="190">
        <v>0</v>
      </c>
      <c r="AD29" s="190">
        <v>0</v>
      </c>
      <c r="AE29" s="190">
        <v>1</v>
      </c>
      <c r="AF29" s="190">
        <v>0</v>
      </c>
      <c r="AG29" s="190">
        <v>1</v>
      </c>
      <c r="AH29" s="190">
        <v>4</v>
      </c>
      <c r="AI29" s="190">
        <v>0</v>
      </c>
      <c r="AJ29" s="190">
        <v>4</v>
      </c>
      <c r="AK29" s="106" t="s">
        <v>13</v>
      </c>
    </row>
    <row r="30" spans="1:37" s="123" customFormat="1" ht="22.5" customHeight="1">
      <c r="A30" s="106" t="s">
        <v>129</v>
      </c>
      <c r="B30" s="203">
        <f t="shared" si="3"/>
        <v>6</v>
      </c>
      <c r="C30" s="203">
        <f t="shared" si="4"/>
        <v>0</v>
      </c>
      <c r="D30" s="203">
        <f t="shared" si="4"/>
        <v>6</v>
      </c>
      <c r="E30" s="203">
        <v>3</v>
      </c>
      <c r="F30" s="203">
        <v>0</v>
      </c>
      <c r="G30" s="203">
        <v>3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76">
        <v>0</v>
      </c>
      <c r="O30" s="76">
        <v>0</v>
      </c>
      <c r="P30" s="76">
        <v>0</v>
      </c>
      <c r="Q30" s="21"/>
      <c r="R30" s="21"/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3</v>
      </c>
      <c r="AF30" s="190">
        <v>0</v>
      </c>
      <c r="AG30" s="190">
        <v>3</v>
      </c>
      <c r="AH30" s="190">
        <v>0</v>
      </c>
      <c r="AI30" s="190">
        <v>0</v>
      </c>
      <c r="AJ30" s="190">
        <v>0</v>
      </c>
      <c r="AK30" s="106" t="s">
        <v>129</v>
      </c>
    </row>
    <row r="31" spans="1:37" s="123" customFormat="1" ht="22.5" customHeight="1">
      <c r="A31" s="106" t="s">
        <v>125</v>
      </c>
      <c r="B31" s="203">
        <f t="shared" si="3"/>
        <v>17</v>
      </c>
      <c r="C31" s="203">
        <f t="shared" si="4"/>
        <v>2</v>
      </c>
      <c r="D31" s="203">
        <f t="shared" si="4"/>
        <v>15</v>
      </c>
      <c r="E31" s="203">
        <v>5</v>
      </c>
      <c r="F31" s="203">
        <v>2</v>
      </c>
      <c r="G31" s="203">
        <v>3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76">
        <v>0</v>
      </c>
      <c r="O31" s="76">
        <v>0</v>
      </c>
      <c r="P31" s="76">
        <v>0</v>
      </c>
      <c r="Q31" s="21"/>
      <c r="R31" s="21"/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190">
        <v>0</v>
      </c>
      <c r="AD31" s="190">
        <v>0</v>
      </c>
      <c r="AE31" s="190">
        <v>5</v>
      </c>
      <c r="AF31" s="190">
        <v>0</v>
      </c>
      <c r="AG31" s="190">
        <v>5</v>
      </c>
      <c r="AH31" s="190">
        <v>7</v>
      </c>
      <c r="AI31" s="190">
        <v>0</v>
      </c>
      <c r="AJ31" s="190">
        <v>7</v>
      </c>
      <c r="AK31" s="106" t="s">
        <v>122</v>
      </c>
    </row>
    <row r="32" spans="1:37" s="123" customFormat="1" ht="22.5" customHeight="1">
      <c r="A32" s="106" t="s">
        <v>130</v>
      </c>
      <c r="B32" s="203">
        <f t="shared" si="3"/>
        <v>20</v>
      </c>
      <c r="C32" s="203">
        <f t="shared" si="4"/>
        <v>1</v>
      </c>
      <c r="D32" s="203">
        <f t="shared" si="4"/>
        <v>19</v>
      </c>
      <c r="E32" s="203">
        <v>3</v>
      </c>
      <c r="F32" s="203">
        <v>0</v>
      </c>
      <c r="G32" s="203">
        <v>3</v>
      </c>
      <c r="H32" s="203">
        <v>1</v>
      </c>
      <c r="I32" s="203">
        <v>0</v>
      </c>
      <c r="J32" s="203">
        <v>1</v>
      </c>
      <c r="K32" s="203">
        <v>2</v>
      </c>
      <c r="L32" s="203">
        <v>0</v>
      </c>
      <c r="M32" s="203">
        <v>2</v>
      </c>
      <c r="N32" s="76">
        <v>0</v>
      </c>
      <c r="O32" s="76">
        <v>0</v>
      </c>
      <c r="P32" s="76">
        <v>0</v>
      </c>
      <c r="Q32" s="21"/>
      <c r="R32" s="21"/>
      <c r="S32" s="190">
        <v>2</v>
      </c>
      <c r="T32" s="190">
        <v>1</v>
      </c>
      <c r="U32" s="190">
        <v>1</v>
      </c>
      <c r="V32" s="190">
        <v>0</v>
      </c>
      <c r="W32" s="190">
        <v>0</v>
      </c>
      <c r="X32" s="190">
        <v>0</v>
      </c>
      <c r="Y32" s="190">
        <v>0</v>
      </c>
      <c r="Z32" s="190">
        <v>0</v>
      </c>
      <c r="AA32" s="190">
        <v>0</v>
      </c>
      <c r="AB32" s="190">
        <v>0</v>
      </c>
      <c r="AC32" s="190">
        <v>0</v>
      </c>
      <c r="AD32" s="190">
        <v>0</v>
      </c>
      <c r="AE32" s="190">
        <v>2</v>
      </c>
      <c r="AF32" s="190">
        <v>0</v>
      </c>
      <c r="AG32" s="190">
        <v>2</v>
      </c>
      <c r="AH32" s="190">
        <v>10</v>
      </c>
      <c r="AI32" s="190">
        <v>0</v>
      </c>
      <c r="AJ32" s="190">
        <v>10</v>
      </c>
      <c r="AK32" s="106" t="s">
        <v>130</v>
      </c>
    </row>
    <row r="33" spans="1:37" s="123" customFormat="1" ht="22.5" customHeight="1">
      <c r="A33" s="106" t="s">
        <v>14</v>
      </c>
      <c r="B33" s="203">
        <f t="shared" si="3"/>
        <v>11</v>
      </c>
      <c r="C33" s="203">
        <f t="shared" si="4"/>
        <v>1</v>
      </c>
      <c r="D33" s="203">
        <f t="shared" si="4"/>
        <v>10</v>
      </c>
      <c r="E33" s="203">
        <v>1</v>
      </c>
      <c r="F33" s="203">
        <v>0</v>
      </c>
      <c r="G33" s="203">
        <v>1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76">
        <v>0</v>
      </c>
      <c r="O33" s="76">
        <v>0</v>
      </c>
      <c r="P33" s="76">
        <v>0</v>
      </c>
      <c r="Q33" s="21"/>
      <c r="R33" s="21"/>
      <c r="S33" s="190">
        <v>1</v>
      </c>
      <c r="T33" s="190">
        <v>0</v>
      </c>
      <c r="U33" s="190">
        <v>1</v>
      </c>
      <c r="V33" s="190">
        <v>0</v>
      </c>
      <c r="W33" s="190">
        <v>0</v>
      </c>
      <c r="X33" s="190">
        <v>0</v>
      </c>
      <c r="Y33" s="190">
        <v>0</v>
      </c>
      <c r="Z33" s="190">
        <v>0</v>
      </c>
      <c r="AA33" s="190">
        <v>0</v>
      </c>
      <c r="AB33" s="190">
        <v>4</v>
      </c>
      <c r="AC33" s="190">
        <v>0</v>
      </c>
      <c r="AD33" s="190">
        <v>4</v>
      </c>
      <c r="AE33" s="190">
        <v>0</v>
      </c>
      <c r="AF33" s="190">
        <v>0</v>
      </c>
      <c r="AG33" s="190">
        <v>0</v>
      </c>
      <c r="AH33" s="190">
        <v>5</v>
      </c>
      <c r="AI33" s="190">
        <v>1</v>
      </c>
      <c r="AJ33" s="190">
        <v>4</v>
      </c>
      <c r="AK33" s="106" t="s">
        <v>14</v>
      </c>
    </row>
    <row r="34" spans="1:37" s="123" customFormat="1" ht="22.5" customHeight="1">
      <c r="A34" s="106" t="s">
        <v>15</v>
      </c>
      <c r="B34" s="203">
        <f t="shared" si="3"/>
        <v>18</v>
      </c>
      <c r="C34" s="203">
        <f t="shared" si="4"/>
        <v>1</v>
      </c>
      <c r="D34" s="203">
        <f t="shared" si="4"/>
        <v>17</v>
      </c>
      <c r="E34" s="203">
        <v>5</v>
      </c>
      <c r="F34" s="203">
        <v>1</v>
      </c>
      <c r="G34" s="203">
        <v>4</v>
      </c>
      <c r="H34" s="203">
        <v>1</v>
      </c>
      <c r="I34" s="203">
        <v>0</v>
      </c>
      <c r="J34" s="203">
        <v>1</v>
      </c>
      <c r="K34" s="203">
        <v>0</v>
      </c>
      <c r="L34" s="203">
        <v>0</v>
      </c>
      <c r="M34" s="203">
        <v>0</v>
      </c>
      <c r="N34" s="76">
        <v>0</v>
      </c>
      <c r="O34" s="76">
        <v>0</v>
      </c>
      <c r="P34" s="76">
        <v>0</v>
      </c>
      <c r="Q34" s="21"/>
      <c r="R34" s="21"/>
      <c r="S34" s="190">
        <v>4</v>
      </c>
      <c r="T34" s="190">
        <v>0</v>
      </c>
      <c r="U34" s="190">
        <v>4</v>
      </c>
      <c r="V34" s="190">
        <v>0</v>
      </c>
      <c r="W34" s="190">
        <v>0</v>
      </c>
      <c r="X34" s="190">
        <v>0</v>
      </c>
      <c r="Y34" s="190">
        <v>0</v>
      </c>
      <c r="Z34" s="190">
        <v>0</v>
      </c>
      <c r="AA34" s="190">
        <v>0</v>
      </c>
      <c r="AB34" s="190">
        <v>0</v>
      </c>
      <c r="AC34" s="190">
        <v>0</v>
      </c>
      <c r="AD34" s="190">
        <v>0</v>
      </c>
      <c r="AE34" s="190">
        <v>4</v>
      </c>
      <c r="AF34" s="190">
        <v>0</v>
      </c>
      <c r="AG34" s="190">
        <v>4</v>
      </c>
      <c r="AH34" s="190">
        <v>4</v>
      </c>
      <c r="AI34" s="190">
        <v>0</v>
      </c>
      <c r="AJ34" s="190">
        <v>4</v>
      </c>
      <c r="AK34" s="106" t="s">
        <v>15</v>
      </c>
    </row>
    <row r="35" spans="1:37" s="123" customFormat="1" ht="22.5" customHeight="1">
      <c r="A35" s="106" t="s">
        <v>123</v>
      </c>
      <c r="B35" s="203">
        <f t="shared" si="3"/>
        <v>14</v>
      </c>
      <c r="C35" s="203">
        <f t="shared" si="4"/>
        <v>0</v>
      </c>
      <c r="D35" s="203">
        <f t="shared" si="4"/>
        <v>14</v>
      </c>
      <c r="E35" s="203">
        <v>4</v>
      </c>
      <c r="F35" s="203">
        <v>0</v>
      </c>
      <c r="G35" s="203">
        <v>4</v>
      </c>
      <c r="H35" s="203">
        <v>2</v>
      </c>
      <c r="I35" s="203">
        <v>0</v>
      </c>
      <c r="J35" s="203">
        <v>2</v>
      </c>
      <c r="K35" s="203">
        <v>2</v>
      </c>
      <c r="L35" s="203">
        <v>0</v>
      </c>
      <c r="M35" s="203">
        <v>2</v>
      </c>
      <c r="N35" s="76">
        <v>0</v>
      </c>
      <c r="O35" s="76">
        <v>0</v>
      </c>
      <c r="P35" s="76">
        <v>0</v>
      </c>
      <c r="Q35" s="21"/>
      <c r="R35" s="21"/>
      <c r="S35" s="190">
        <v>3</v>
      </c>
      <c r="T35" s="190">
        <v>0</v>
      </c>
      <c r="U35" s="190">
        <v>3</v>
      </c>
      <c r="V35" s="190">
        <v>0</v>
      </c>
      <c r="W35" s="190">
        <v>0</v>
      </c>
      <c r="X35" s="190">
        <v>0</v>
      </c>
      <c r="Y35" s="190">
        <v>0</v>
      </c>
      <c r="Z35" s="190">
        <v>0</v>
      </c>
      <c r="AA35" s="190">
        <v>0</v>
      </c>
      <c r="AB35" s="190">
        <v>0</v>
      </c>
      <c r="AC35" s="190">
        <v>0</v>
      </c>
      <c r="AD35" s="190">
        <v>0</v>
      </c>
      <c r="AE35" s="190">
        <v>1</v>
      </c>
      <c r="AF35" s="190">
        <v>0</v>
      </c>
      <c r="AG35" s="190">
        <v>1</v>
      </c>
      <c r="AH35" s="190">
        <v>2</v>
      </c>
      <c r="AI35" s="190">
        <v>0</v>
      </c>
      <c r="AJ35" s="190">
        <v>2</v>
      </c>
      <c r="AK35" s="106" t="s">
        <v>123</v>
      </c>
    </row>
    <row r="36" spans="1:37" s="123" customFormat="1" ht="22.5" customHeight="1">
      <c r="A36" s="106" t="s">
        <v>124</v>
      </c>
      <c r="B36" s="203">
        <f t="shared" si="3"/>
        <v>27</v>
      </c>
      <c r="C36" s="203">
        <f t="shared" si="4"/>
        <v>3</v>
      </c>
      <c r="D36" s="203">
        <f t="shared" si="4"/>
        <v>24</v>
      </c>
      <c r="E36" s="203">
        <v>5</v>
      </c>
      <c r="F36" s="203">
        <v>0</v>
      </c>
      <c r="G36" s="203">
        <v>5</v>
      </c>
      <c r="H36" s="203">
        <v>1</v>
      </c>
      <c r="I36" s="203">
        <v>0</v>
      </c>
      <c r="J36" s="203">
        <v>1</v>
      </c>
      <c r="K36" s="203">
        <v>0</v>
      </c>
      <c r="L36" s="203">
        <v>0</v>
      </c>
      <c r="M36" s="203">
        <v>0</v>
      </c>
      <c r="N36" s="76">
        <v>0</v>
      </c>
      <c r="O36" s="76">
        <v>0</v>
      </c>
      <c r="P36" s="76">
        <v>0</v>
      </c>
      <c r="Q36" s="21"/>
      <c r="R36" s="21"/>
      <c r="S36" s="190">
        <v>4</v>
      </c>
      <c r="T36" s="190">
        <v>0</v>
      </c>
      <c r="U36" s="190">
        <v>4</v>
      </c>
      <c r="V36" s="190">
        <v>0</v>
      </c>
      <c r="W36" s="190">
        <v>0</v>
      </c>
      <c r="X36" s="190">
        <v>0</v>
      </c>
      <c r="Y36" s="190">
        <v>1</v>
      </c>
      <c r="Z36" s="190">
        <v>0</v>
      </c>
      <c r="AA36" s="190">
        <v>1</v>
      </c>
      <c r="AB36" s="190">
        <v>0</v>
      </c>
      <c r="AC36" s="190">
        <v>0</v>
      </c>
      <c r="AD36" s="190">
        <v>0</v>
      </c>
      <c r="AE36" s="190">
        <v>3</v>
      </c>
      <c r="AF36" s="190">
        <v>0</v>
      </c>
      <c r="AG36" s="190">
        <v>3</v>
      </c>
      <c r="AH36" s="190">
        <v>13</v>
      </c>
      <c r="AI36" s="190">
        <v>3</v>
      </c>
      <c r="AJ36" s="190">
        <v>10</v>
      </c>
      <c r="AK36" s="106" t="s">
        <v>124</v>
      </c>
    </row>
    <row r="37" spans="1:37" s="123" customFormat="1" ht="22.5" customHeight="1">
      <c r="A37" s="106" t="s">
        <v>16</v>
      </c>
      <c r="B37" s="203">
        <f t="shared" si="3"/>
        <v>8</v>
      </c>
      <c r="C37" s="203">
        <f aca="true" t="shared" si="5" ref="C37:D39">F37+I37+L37+O37+T37+W37+Z37+AC37+AF37+AI37</f>
        <v>1</v>
      </c>
      <c r="D37" s="203">
        <f t="shared" si="5"/>
        <v>7</v>
      </c>
      <c r="E37" s="203">
        <v>1</v>
      </c>
      <c r="F37" s="203">
        <v>0</v>
      </c>
      <c r="G37" s="203">
        <v>1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76">
        <v>0</v>
      </c>
      <c r="O37" s="76">
        <v>0</v>
      </c>
      <c r="P37" s="76">
        <v>0</v>
      </c>
      <c r="Q37" s="21"/>
      <c r="R37" s="21"/>
      <c r="S37" s="190">
        <v>1</v>
      </c>
      <c r="T37" s="190">
        <v>0</v>
      </c>
      <c r="U37" s="190">
        <v>1</v>
      </c>
      <c r="V37" s="190">
        <v>0</v>
      </c>
      <c r="W37" s="190">
        <v>0</v>
      </c>
      <c r="X37" s="190">
        <v>0</v>
      </c>
      <c r="Y37" s="190">
        <v>0</v>
      </c>
      <c r="Z37" s="190">
        <v>0</v>
      </c>
      <c r="AA37" s="190">
        <v>0</v>
      </c>
      <c r="AB37" s="190">
        <v>0</v>
      </c>
      <c r="AC37" s="190">
        <v>0</v>
      </c>
      <c r="AD37" s="190">
        <v>0</v>
      </c>
      <c r="AE37" s="190">
        <v>0</v>
      </c>
      <c r="AF37" s="190">
        <v>0</v>
      </c>
      <c r="AG37" s="190">
        <v>0</v>
      </c>
      <c r="AH37" s="190">
        <v>6</v>
      </c>
      <c r="AI37" s="190">
        <v>1</v>
      </c>
      <c r="AJ37" s="190">
        <v>5</v>
      </c>
      <c r="AK37" s="106" t="s">
        <v>16</v>
      </c>
    </row>
    <row r="38" spans="1:37" s="123" customFormat="1" ht="22.5" customHeight="1">
      <c r="A38" s="106" t="s">
        <v>17</v>
      </c>
      <c r="B38" s="203">
        <f t="shared" si="3"/>
        <v>5</v>
      </c>
      <c r="C38" s="203">
        <f t="shared" si="5"/>
        <v>1</v>
      </c>
      <c r="D38" s="203">
        <f t="shared" si="5"/>
        <v>4</v>
      </c>
      <c r="E38" s="203">
        <v>2</v>
      </c>
      <c r="F38" s="203">
        <v>1</v>
      </c>
      <c r="G38" s="203">
        <v>1</v>
      </c>
      <c r="H38" s="203">
        <v>0</v>
      </c>
      <c r="I38" s="203">
        <v>0</v>
      </c>
      <c r="J38" s="203">
        <v>0</v>
      </c>
      <c r="K38" s="203">
        <v>0</v>
      </c>
      <c r="L38" s="203">
        <v>0</v>
      </c>
      <c r="M38" s="203">
        <v>0</v>
      </c>
      <c r="N38" s="76">
        <v>0</v>
      </c>
      <c r="O38" s="76">
        <v>0</v>
      </c>
      <c r="P38" s="76">
        <v>0</v>
      </c>
      <c r="Q38" s="21"/>
      <c r="R38" s="21"/>
      <c r="S38" s="190">
        <v>1</v>
      </c>
      <c r="T38" s="190">
        <v>0</v>
      </c>
      <c r="U38" s="190">
        <v>1</v>
      </c>
      <c r="V38" s="190">
        <v>0</v>
      </c>
      <c r="W38" s="190">
        <v>0</v>
      </c>
      <c r="X38" s="190">
        <v>0</v>
      </c>
      <c r="Y38" s="190">
        <v>0</v>
      </c>
      <c r="Z38" s="190">
        <v>0</v>
      </c>
      <c r="AA38" s="190">
        <v>0</v>
      </c>
      <c r="AB38" s="190">
        <v>0</v>
      </c>
      <c r="AC38" s="190">
        <v>0</v>
      </c>
      <c r="AD38" s="190">
        <v>0</v>
      </c>
      <c r="AE38" s="190">
        <v>0</v>
      </c>
      <c r="AF38" s="190">
        <v>0</v>
      </c>
      <c r="AG38" s="190">
        <v>0</v>
      </c>
      <c r="AH38" s="190">
        <v>2</v>
      </c>
      <c r="AI38" s="190">
        <v>0</v>
      </c>
      <c r="AJ38" s="190">
        <v>2</v>
      </c>
      <c r="AK38" s="106" t="s">
        <v>17</v>
      </c>
    </row>
    <row r="39" spans="1:37" s="123" customFormat="1" ht="22.5" customHeight="1">
      <c r="A39" s="106" t="s">
        <v>18</v>
      </c>
      <c r="B39" s="203">
        <f t="shared" si="3"/>
        <v>4</v>
      </c>
      <c r="C39" s="203">
        <f t="shared" si="5"/>
        <v>1</v>
      </c>
      <c r="D39" s="203">
        <f t="shared" si="5"/>
        <v>3</v>
      </c>
      <c r="E39" s="203">
        <v>1</v>
      </c>
      <c r="F39" s="203">
        <v>0</v>
      </c>
      <c r="G39" s="203">
        <v>1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  <c r="N39" s="76">
        <v>0</v>
      </c>
      <c r="O39" s="76">
        <v>0</v>
      </c>
      <c r="P39" s="76">
        <v>0</v>
      </c>
      <c r="Q39" s="21"/>
      <c r="R39" s="21"/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1</v>
      </c>
      <c r="AF39" s="190">
        <v>0</v>
      </c>
      <c r="AG39" s="190">
        <v>1</v>
      </c>
      <c r="AH39" s="190">
        <v>2</v>
      </c>
      <c r="AI39" s="190">
        <v>1</v>
      </c>
      <c r="AJ39" s="190">
        <v>1</v>
      </c>
      <c r="AK39" s="106" t="s">
        <v>18</v>
      </c>
    </row>
    <row r="40" spans="1:37" ht="3" customHeight="1">
      <c r="A40" s="71"/>
      <c r="B40" s="41"/>
      <c r="C40" s="41"/>
      <c r="D40" s="41"/>
      <c r="E40" s="41"/>
      <c r="F40" s="31"/>
      <c r="G40" s="31"/>
      <c r="H40" s="41"/>
      <c r="I40" s="41"/>
      <c r="J40" s="31"/>
      <c r="K40" s="41"/>
      <c r="L40" s="41"/>
      <c r="M40" s="31"/>
      <c r="N40" s="41"/>
      <c r="O40" s="41"/>
      <c r="P40" s="41"/>
      <c r="Q40" s="21"/>
      <c r="R40" s="21"/>
      <c r="S40" s="41"/>
      <c r="T40" s="41"/>
      <c r="U40" s="3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8"/>
      <c r="AK40" s="71"/>
    </row>
    <row r="41" spans="1:37" s="44" customFormat="1" ht="15" customHeight="1">
      <c r="A41" s="284" t="s">
        <v>277</v>
      </c>
      <c r="B41" s="284"/>
      <c r="C41" s="28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s="44" customFormat="1" ht="11.25">
      <c r="A42" s="285" t="s">
        <v>278</v>
      </c>
      <c r="B42" s="45"/>
      <c r="C42" s="45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" ht="13.5">
      <c r="A43" s="285" t="s">
        <v>279</v>
      </c>
      <c r="B43" s="123"/>
      <c r="C43" s="123"/>
    </row>
  </sheetData>
  <sheetProtection/>
  <mergeCells count="18">
    <mergeCell ref="B1:P1"/>
    <mergeCell ref="S1:AK1"/>
    <mergeCell ref="AE4:AG4"/>
    <mergeCell ref="B3:D4"/>
    <mergeCell ref="S4:U4"/>
    <mergeCell ref="S3:AJ3"/>
    <mergeCell ref="K3:P3"/>
    <mergeCell ref="E3:J3"/>
    <mergeCell ref="A3:A5"/>
    <mergeCell ref="AK3:AK5"/>
    <mergeCell ref="E4:G4"/>
    <mergeCell ref="H4:J4"/>
    <mergeCell ref="K4:M4"/>
    <mergeCell ref="AH4:AJ4"/>
    <mergeCell ref="N4:P4"/>
    <mergeCell ref="V4:X4"/>
    <mergeCell ref="AB4:AD4"/>
    <mergeCell ref="Y4:AA4"/>
  </mergeCells>
  <printOptions/>
  <pageMargins left="0.31496062992125984" right="0.1968503937007874" top="0.5905511811023623" bottom="0.5118110236220472" header="0.1968503937007874" footer="0.5118110236220472"/>
  <pageSetup firstPageNumber="31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1" manualBreakCount="1">
    <brk id="1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E30"/>
  <sheetViews>
    <sheetView showGridLines="0" zoomScaleSheetLayoutView="100" zoomScalePageLayoutView="0" workbookViewId="0" topLeftCell="A1">
      <selection activeCell="B2" sqref="B2:D2"/>
    </sheetView>
  </sheetViews>
  <sheetFormatPr defaultColWidth="9.00390625" defaultRowHeight="13.5"/>
  <cols>
    <col min="1" max="1" width="5.00390625" style="1" customWidth="1"/>
    <col min="2" max="2" width="14.375" style="1" customWidth="1"/>
    <col min="3" max="4" width="18.75390625" style="1" customWidth="1"/>
    <col min="5" max="16384" width="9.00390625" style="1" customWidth="1"/>
  </cols>
  <sheetData>
    <row r="1" s="122" customFormat="1" ht="13.5">
      <c r="B1" s="188" t="s">
        <v>66</v>
      </c>
    </row>
    <row r="2" spans="2:4" s="122" customFormat="1" ht="13.5">
      <c r="B2" s="350" t="s">
        <v>267</v>
      </c>
      <c r="C2" s="350"/>
      <c r="D2" s="350"/>
    </row>
    <row r="3" ht="13.5">
      <c r="D3" s="130" t="s">
        <v>59</v>
      </c>
    </row>
    <row r="4" spans="2:5" s="123" customFormat="1" ht="24" customHeight="1">
      <c r="B4" s="125" t="s">
        <v>89</v>
      </c>
      <c r="C4" s="126" t="s">
        <v>63</v>
      </c>
      <c r="D4" s="127" t="s">
        <v>109</v>
      </c>
      <c r="E4" s="54"/>
    </row>
    <row r="5" spans="2:5" ht="6.75" customHeight="1">
      <c r="B5" s="27"/>
      <c r="C5" s="86"/>
      <c r="D5" s="84"/>
      <c r="E5" s="49"/>
    </row>
    <row r="6" spans="2:5" ht="24" customHeight="1">
      <c r="B6" s="95" t="s">
        <v>100</v>
      </c>
      <c r="C6" s="50">
        <f>C9</f>
        <v>51</v>
      </c>
      <c r="D6" s="50">
        <f>D9</f>
        <v>24</v>
      </c>
      <c r="E6" s="49"/>
    </row>
    <row r="7" spans="2:5" ht="7.5" customHeight="1">
      <c r="B7" s="96"/>
      <c r="C7" s="50"/>
      <c r="D7" s="50"/>
      <c r="E7" s="49"/>
    </row>
    <row r="8" spans="2:5" ht="24" customHeight="1">
      <c r="B8" s="94" t="s">
        <v>157</v>
      </c>
      <c r="C8" s="51">
        <v>0</v>
      </c>
      <c r="D8" s="85">
        <v>2</v>
      </c>
      <c r="E8" s="49"/>
    </row>
    <row r="9" spans="2:5" ht="24" customHeight="1">
      <c r="B9" s="94" t="s">
        <v>158</v>
      </c>
      <c r="C9" s="51">
        <f>SUM(C11:C29)</f>
        <v>51</v>
      </c>
      <c r="D9" s="51">
        <v>24</v>
      </c>
      <c r="E9" s="49"/>
    </row>
    <row r="10" spans="2:5" ht="5.25" customHeight="1">
      <c r="B10" s="26"/>
      <c r="C10" s="195"/>
      <c r="D10" s="51"/>
      <c r="E10" s="49"/>
    </row>
    <row r="11" spans="2:5" ht="24" customHeight="1">
      <c r="B11" s="97" t="s">
        <v>6</v>
      </c>
      <c r="C11" s="194">
        <v>24</v>
      </c>
      <c r="D11" s="89">
        <v>14</v>
      </c>
      <c r="E11" s="49"/>
    </row>
    <row r="12" spans="2:5" ht="24" customHeight="1">
      <c r="B12" s="97" t="s">
        <v>7</v>
      </c>
      <c r="C12" s="194">
        <v>22</v>
      </c>
      <c r="D12" s="89">
        <v>3</v>
      </c>
      <c r="E12" s="49"/>
    </row>
    <row r="13" spans="2:5" ht="24" customHeight="1">
      <c r="B13" s="97" t="s">
        <v>8</v>
      </c>
      <c r="C13" s="194">
        <v>0</v>
      </c>
      <c r="D13" s="89">
        <v>1</v>
      </c>
      <c r="E13" s="49"/>
    </row>
    <row r="14" spans="2:5" ht="24" customHeight="1">
      <c r="B14" s="97" t="s">
        <v>9</v>
      </c>
      <c r="C14" s="194">
        <v>4</v>
      </c>
      <c r="D14" s="89">
        <v>1</v>
      </c>
      <c r="E14" s="49"/>
    </row>
    <row r="15" spans="2:5" ht="24" customHeight="1">
      <c r="B15" s="97" t="s">
        <v>10</v>
      </c>
      <c r="C15" s="194">
        <v>0</v>
      </c>
      <c r="D15" s="89">
        <v>0</v>
      </c>
      <c r="E15" s="49"/>
    </row>
    <row r="16" spans="2:5" ht="24" customHeight="1">
      <c r="B16" s="97" t="s">
        <v>11</v>
      </c>
      <c r="C16" s="194">
        <v>0</v>
      </c>
      <c r="D16" s="89">
        <v>0</v>
      </c>
      <c r="E16" s="49"/>
    </row>
    <row r="17" spans="2:5" ht="24" customHeight="1">
      <c r="B17" s="97" t="s">
        <v>12</v>
      </c>
      <c r="C17" s="194">
        <v>0</v>
      </c>
      <c r="D17" s="89">
        <v>0</v>
      </c>
      <c r="E17" s="49"/>
    </row>
    <row r="18" spans="2:5" ht="24" customHeight="1">
      <c r="B18" s="97" t="s">
        <v>102</v>
      </c>
      <c r="C18" s="194">
        <v>0</v>
      </c>
      <c r="D18" s="89">
        <v>1</v>
      </c>
      <c r="E18" s="49"/>
    </row>
    <row r="19" spans="2:5" ht="24" customHeight="1">
      <c r="B19" s="97" t="s">
        <v>13</v>
      </c>
      <c r="C19" s="194">
        <v>0</v>
      </c>
      <c r="D19" s="89">
        <v>1</v>
      </c>
      <c r="E19" s="49"/>
    </row>
    <row r="20" spans="2:5" ht="24" customHeight="1">
      <c r="B20" s="97" t="s">
        <v>103</v>
      </c>
      <c r="C20" s="194">
        <v>1</v>
      </c>
      <c r="D20" s="89">
        <v>2</v>
      </c>
      <c r="E20" s="49"/>
    </row>
    <row r="21" spans="2:5" ht="24" customHeight="1">
      <c r="B21" s="97" t="s">
        <v>101</v>
      </c>
      <c r="C21" s="194">
        <v>0</v>
      </c>
      <c r="D21" s="89">
        <v>1</v>
      </c>
      <c r="E21" s="49"/>
    </row>
    <row r="22" spans="2:5" ht="24" customHeight="1">
      <c r="B22" s="97" t="s">
        <v>107</v>
      </c>
      <c r="C22" s="194">
        <v>0</v>
      </c>
      <c r="D22" s="89">
        <v>1</v>
      </c>
      <c r="E22" s="49"/>
    </row>
    <row r="23" spans="2:5" ht="24" customHeight="1">
      <c r="B23" s="97" t="s">
        <v>14</v>
      </c>
      <c r="C23" s="194">
        <v>0</v>
      </c>
      <c r="D23" s="89">
        <v>0</v>
      </c>
      <c r="E23" s="49"/>
    </row>
    <row r="24" spans="2:5" ht="24" customHeight="1">
      <c r="B24" s="97" t="s">
        <v>15</v>
      </c>
      <c r="C24" s="194">
        <v>0</v>
      </c>
      <c r="D24" s="89">
        <v>1</v>
      </c>
      <c r="E24" s="49"/>
    </row>
    <row r="25" spans="2:5" ht="24" customHeight="1">
      <c r="B25" s="97" t="s">
        <v>105</v>
      </c>
      <c r="C25" s="194">
        <v>0</v>
      </c>
      <c r="D25" s="89">
        <v>0</v>
      </c>
      <c r="E25" s="49"/>
    </row>
    <row r="26" spans="2:5" ht="24" customHeight="1">
      <c r="B26" s="97" t="s">
        <v>106</v>
      </c>
      <c r="C26" s="194">
        <v>0</v>
      </c>
      <c r="D26" s="89">
        <v>0</v>
      </c>
      <c r="E26" s="49"/>
    </row>
    <row r="27" spans="2:5" ht="24" customHeight="1">
      <c r="B27" s="97" t="s">
        <v>16</v>
      </c>
      <c r="C27" s="194">
        <v>0</v>
      </c>
      <c r="D27" s="89">
        <v>0</v>
      </c>
      <c r="E27" s="49"/>
    </row>
    <row r="28" spans="2:5" ht="24" customHeight="1">
      <c r="B28" s="97" t="s">
        <v>17</v>
      </c>
      <c r="C28" s="194">
        <v>0</v>
      </c>
      <c r="D28" s="89">
        <v>0</v>
      </c>
      <c r="E28" s="49"/>
    </row>
    <row r="29" spans="2:5" ht="24" customHeight="1">
      <c r="B29" s="97" t="s">
        <v>18</v>
      </c>
      <c r="C29" s="194">
        <v>0</v>
      </c>
      <c r="D29" s="89">
        <v>0</v>
      </c>
      <c r="E29" s="49"/>
    </row>
    <row r="30" spans="2:5" ht="5.25" customHeight="1">
      <c r="B30" s="87"/>
      <c r="C30" s="196"/>
      <c r="D30" s="52"/>
      <c r="E30" s="49"/>
    </row>
  </sheetData>
  <sheetProtection/>
  <mergeCells count="1">
    <mergeCell ref="B2:D2"/>
  </mergeCells>
  <printOptions/>
  <pageMargins left="1.3779527559055118" right="0.7874015748031497" top="0.984251968503937" bottom="0.5118110236220472" header="0.5118110236220472" footer="0.5118110236220472"/>
  <pageSetup horizontalDpi="600" verticalDpi="600" orientation="portrait" paperSize="9" scale="70" r:id="rId1"/>
  <headerFooter alignWithMargins="0">
    <oddFooter>&amp;C&amp;"ＭＳ Ｐ明朝,標準"&amp;10- 33 -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E30"/>
  <sheetViews>
    <sheetView showGridLines="0" zoomScaleSheetLayoutView="100" zoomScalePageLayoutView="0" workbookViewId="0" topLeftCell="A1">
      <selection activeCell="B2" sqref="B2:E2"/>
    </sheetView>
  </sheetViews>
  <sheetFormatPr defaultColWidth="9.00390625" defaultRowHeight="13.5"/>
  <cols>
    <col min="1" max="1" width="5.625" style="1" customWidth="1"/>
    <col min="2" max="2" width="11.625" style="1" customWidth="1"/>
    <col min="3" max="3" width="14.50390625" style="1" customWidth="1"/>
    <col min="4" max="5" width="13.625" style="1" customWidth="1"/>
    <col min="6" max="16384" width="9.00390625" style="1" customWidth="1"/>
  </cols>
  <sheetData>
    <row r="1" ht="13.5">
      <c r="B1" s="188" t="s">
        <v>67</v>
      </c>
    </row>
    <row r="2" spans="2:5" ht="14.25">
      <c r="B2" s="289" t="s">
        <v>195</v>
      </c>
      <c r="C2" s="289"/>
      <c r="D2" s="289"/>
      <c r="E2" s="289"/>
    </row>
    <row r="3" ht="13.5">
      <c r="E3" s="130" t="s">
        <v>59</v>
      </c>
    </row>
    <row r="4" spans="2:5" s="123" customFormat="1" ht="40.5" customHeight="1">
      <c r="B4" s="125" t="s">
        <v>89</v>
      </c>
      <c r="C4" s="126" t="s">
        <v>162</v>
      </c>
      <c r="D4" s="127" t="s">
        <v>54</v>
      </c>
      <c r="E4" s="128" t="s">
        <v>84</v>
      </c>
    </row>
    <row r="5" spans="2:5" ht="7.5" customHeight="1">
      <c r="B5" s="27"/>
      <c r="C5" s="88"/>
      <c r="D5" s="90"/>
      <c r="E5" s="198"/>
    </row>
    <row r="6" spans="2:5" ht="24" customHeight="1">
      <c r="B6" s="95" t="s">
        <v>100</v>
      </c>
      <c r="C6" s="109">
        <f>SUM(C8:C9)</f>
        <v>331</v>
      </c>
      <c r="D6" s="109">
        <f>SUM(D8:D9)</f>
        <v>122</v>
      </c>
      <c r="E6" s="109">
        <f>SUM(E8:E9)</f>
        <v>118</v>
      </c>
    </row>
    <row r="7" spans="2:5" ht="7.5" customHeight="1">
      <c r="B7" s="96"/>
      <c r="C7" s="108"/>
      <c r="D7" s="108"/>
      <c r="E7" s="199"/>
    </row>
    <row r="8" spans="2:5" ht="24" customHeight="1">
      <c r="B8" s="94" t="s">
        <v>92</v>
      </c>
      <c r="C8" s="89">
        <v>3</v>
      </c>
      <c r="D8" s="89">
        <v>1</v>
      </c>
      <c r="E8" s="83">
        <v>1</v>
      </c>
    </row>
    <row r="9" spans="2:5" ht="24" customHeight="1">
      <c r="B9" s="94" t="s">
        <v>91</v>
      </c>
      <c r="C9" s="89">
        <v>328</v>
      </c>
      <c r="D9" s="89">
        <v>121</v>
      </c>
      <c r="E9" s="89">
        <v>117</v>
      </c>
    </row>
    <row r="10" spans="2:5" ht="7.5" customHeight="1">
      <c r="B10" s="73"/>
      <c r="C10" s="51"/>
      <c r="D10" s="51"/>
      <c r="E10" s="51"/>
    </row>
    <row r="11" spans="2:5" ht="24" customHeight="1">
      <c r="B11" s="94" t="s">
        <v>6</v>
      </c>
      <c r="C11" s="200">
        <v>120</v>
      </c>
      <c r="D11" s="200">
        <v>44</v>
      </c>
      <c r="E11" s="200">
        <v>40</v>
      </c>
    </row>
    <row r="12" spans="2:5" ht="24" customHeight="1">
      <c r="B12" s="94" t="s">
        <v>7</v>
      </c>
      <c r="C12" s="197">
        <v>69</v>
      </c>
      <c r="D12" s="197">
        <v>23</v>
      </c>
      <c r="E12" s="197">
        <v>23</v>
      </c>
    </row>
    <row r="13" spans="2:5" ht="24" customHeight="1">
      <c r="B13" s="94" t="s">
        <v>8</v>
      </c>
      <c r="C13" s="197">
        <v>39</v>
      </c>
      <c r="D13" s="197">
        <v>13</v>
      </c>
      <c r="E13" s="197">
        <v>13</v>
      </c>
    </row>
    <row r="14" spans="2:5" ht="24" customHeight="1">
      <c r="B14" s="94" t="s">
        <v>9</v>
      </c>
      <c r="C14" s="197">
        <v>18</v>
      </c>
      <c r="D14" s="197">
        <v>6</v>
      </c>
      <c r="E14" s="197">
        <v>6</v>
      </c>
    </row>
    <row r="15" spans="2:5" ht="24" customHeight="1">
      <c r="B15" s="94" t="s">
        <v>10</v>
      </c>
      <c r="C15" s="197">
        <v>6</v>
      </c>
      <c r="D15" s="197">
        <v>3</v>
      </c>
      <c r="E15" s="197">
        <v>3</v>
      </c>
    </row>
    <row r="16" spans="2:5" ht="24" customHeight="1">
      <c r="B16" s="94" t="s">
        <v>11</v>
      </c>
      <c r="C16" s="197">
        <v>1</v>
      </c>
      <c r="D16" s="197">
        <v>1</v>
      </c>
      <c r="E16" s="197">
        <v>1</v>
      </c>
    </row>
    <row r="17" spans="2:5" ht="24" customHeight="1">
      <c r="B17" s="94" t="s">
        <v>12</v>
      </c>
      <c r="C17" s="197">
        <v>1</v>
      </c>
      <c r="D17" s="197">
        <v>1</v>
      </c>
      <c r="E17" s="197">
        <v>1</v>
      </c>
    </row>
    <row r="18" spans="2:5" ht="24" customHeight="1">
      <c r="B18" s="94" t="s">
        <v>102</v>
      </c>
      <c r="C18" s="197">
        <v>4</v>
      </c>
      <c r="D18" s="197">
        <v>4</v>
      </c>
      <c r="E18" s="197">
        <v>4</v>
      </c>
    </row>
    <row r="19" spans="2:5" ht="24" customHeight="1">
      <c r="B19" s="94" t="s">
        <v>13</v>
      </c>
      <c r="C19" s="197">
        <v>3</v>
      </c>
      <c r="D19" s="197">
        <v>1</v>
      </c>
      <c r="E19" s="197">
        <v>1</v>
      </c>
    </row>
    <row r="20" spans="2:5" ht="24" customHeight="1">
      <c r="B20" s="94" t="s">
        <v>103</v>
      </c>
      <c r="C20" s="197">
        <v>9</v>
      </c>
      <c r="D20" s="197">
        <v>3</v>
      </c>
      <c r="E20" s="197">
        <v>3</v>
      </c>
    </row>
    <row r="21" spans="2:5" ht="24" customHeight="1">
      <c r="B21" s="94" t="s">
        <v>104</v>
      </c>
      <c r="C21" s="197">
        <v>15</v>
      </c>
      <c r="D21" s="197">
        <v>5</v>
      </c>
      <c r="E21" s="197">
        <v>5</v>
      </c>
    </row>
    <row r="22" spans="2:5" ht="24" customHeight="1">
      <c r="B22" s="94" t="s">
        <v>107</v>
      </c>
      <c r="C22" s="197">
        <v>6</v>
      </c>
      <c r="D22" s="197">
        <v>2</v>
      </c>
      <c r="E22" s="197">
        <v>2</v>
      </c>
    </row>
    <row r="23" spans="2:5" ht="24" customHeight="1">
      <c r="B23" s="94" t="s">
        <v>14</v>
      </c>
      <c r="C23" s="197">
        <v>3</v>
      </c>
      <c r="D23" s="197">
        <v>1</v>
      </c>
      <c r="E23" s="197">
        <v>1</v>
      </c>
    </row>
    <row r="24" spans="2:5" ht="24" customHeight="1">
      <c r="B24" s="94" t="s">
        <v>15</v>
      </c>
      <c r="C24" s="197">
        <v>12</v>
      </c>
      <c r="D24" s="197">
        <v>4</v>
      </c>
      <c r="E24" s="197">
        <v>4</v>
      </c>
    </row>
    <row r="25" spans="2:5" ht="24" customHeight="1">
      <c r="B25" s="94" t="s">
        <v>105</v>
      </c>
      <c r="C25" s="197">
        <v>9</v>
      </c>
      <c r="D25" s="197">
        <v>3</v>
      </c>
      <c r="E25" s="197">
        <v>3</v>
      </c>
    </row>
    <row r="26" spans="2:5" ht="24" customHeight="1">
      <c r="B26" s="94" t="s">
        <v>106</v>
      </c>
      <c r="C26" s="197">
        <v>10</v>
      </c>
      <c r="D26" s="197">
        <v>4</v>
      </c>
      <c r="E26" s="197">
        <v>4</v>
      </c>
    </row>
    <row r="27" spans="2:5" ht="24" customHeight="1">
      <c r="B27" s="94" t="s">
        <v>16</v>
      </c>
      <c r="C27" s="197">
        <v>1</v>
      </c>
      <c r="D27" s="197">
        <v>1</v>
      </c>
      <c r="E27" s="197">
        <v>1</v>
      </c>
    </row>
    <row r="28" spans="2:5" ht="24" customHeight="1">
      <c r="B28" s="94" t="s">
        <v>17</v>
      </c>
      <c r="C28" s="197">
        <v>2</v>
      </c>
      <c r="D28" s="197">
        <v>2</v>
      </c>
      <c r="E28" s="197">
        <v>2</v>
      </c>
    </row>
    <row r="29" spans="2:5" ht="24" customHeight="1">
      <c r="B29" s="94" t="s">
        <v>18</v>
      </c>
      <c r="C29" s="197">
        <v>3</v>
      </c>
      <c r="D29" s="197">
        <v>1</v>
      </c>
      <c r="E29" s="197">
        <v>1</v>
      </c>
    </row>
    <row r="30" spans="2:5" ht="6.75" customHeight="1">
      <c r="B30" s="37"/>
      <c r="C30" s="53"/>
      <c r="D30" s="53"/>
      <c r="E30" s="53"/>
    </row>
  </sheetData>
  <sheetProtection/>
  <mergeCells count="1">
    <mergeCell ref="B2:E2"/>
  </mergeCells>
  <printOptions/>
  <pageMargins left="1.6929133858267718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Ｐ明朝,標準"&amp;10- 34 -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1:AJ41"/>
  <sheetViews>
    <sheetView showGridLines="0" showOutlineSymbol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10.75390625" defaultRowHeight="13.5"/>
  <cols>
    <col min="1" max="1" width="1.25" style="276" customWidth="1"/>
    <col min="2" max="2" width="9.625" style="276" customWidth="1"/>
    <col min="3" max="5" width="5.125" style="276" customWidth="1"/>
    <col min="6" max="7" width="7.625" style="276" bestFit="1" customWidth="1"/>
    <col min="8" max="9" width="5.125" style="276" customWidth="1"/>
    <col min="10" max="12" width="7.375" style="276" customWidth="1"/>
    <col min="13" max="18" width="6.375" style="276" customWidth="1"/>
    <col min="19" max="19" width="3.125" style="276" customWidth="1"/>
    <col min="20" max="20" width="3.75390625" style="276" customWidth="1"/>
    <col min="21" max="35" width="6.50390625" style="276" customWidth="1"/>
    <col min="36" max="16384" width="10.75390625" style="276" customWidth="1"/>
  </cols>
  <sheetData>
    <row r="1" spans="2:36" s="207" customFormat="1" ht="18" customHeight="1">
      <c r="B1" s="205" t="s">
        <v>203</v>
      </c>
      <c r="C1" s="358" t="s">
        <v>204</v>
      </c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206"/>
      <c r="T1" s="206"/>
      <c r="U1" s="359" t="s">
        <v>205</v>
      </c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</row>
    <row r="2" spans="2:36" s="211" customFormat="1" ht="7.5" customHeight="1">
      <c r="B2" s="208"/>
      <c r="C2" s="208"/>
      <c r="D2" s="208"/>
      <c r="E2" s="208"/>
      <c r="F2" s="209"/>
      <c r="G2" s="209"/>
      <c r="H2" s="209"/>
      <c r="I2" s="209"/>
      <c r="J2" s="208"/>
      <c r="K2" s="208"/>
      <c r="L2" s="208"/>
      <c r="M2" s="208"/>
      <c r="N2" s="208"/>
      <c r="O2" s="208"/>
      <c r="P2" s="208"/>
      <c r="Q2" s="208"/>
      <c r="R2" s="208"/>
      <c r="S2" s="209"/>
      <c r="T2" s="209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9"/>
      <c r="AH2" s="209"/>
      <c r="AI2" s="209"/>
      <c r="AJ2" s="210"/>
    </row>
    <row r="3" spans="2:36" s="214" customFormat="1" ht="17.25" customHeight="1">
      <c r="B3" s="360" t="s">
        <v>206</v>
      </c>
      <c r="C3" s="362" t="s">
        <v>207</v>
      </c>
      <c r="D3" s="363"/>
      <c r="E3" s="363"/>
      <c r="F3" s="365" t="s">
        <v>208</v>
      </c>
      <c r="G3" s="366"/>
      <c r="H3" s="366"/>
      <c r="I3" s="367"/>
      <c r="J3" s="213"/>
      <c r="K3" s="213"/>
      <c r="L3" s="213"/>
      <c r="M3" s="213"/>
      <c r="N3" s="213" t="s">
        <v>209</v>
      </c>
      <c r="O3" s="213"/>
      <c r="P3" s="213"/>
      <c r="Q3" s="213"/>
      <c r="R3" s="213"/>
      <c r="S3" s="213"/>
      <c r="T3" s="213"/>
      <c r="U3" s="353" t="s">
        <v>210</v>
      </c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65" t="s">
        <v>211</v>
      </c>
      <c r="AH3" s="366"/>
      <c r="AI3" s="367"/>
      <c r="AJ3" s="368" t="s">
        <v>206</v>
      </c>
    </row>
    <row r="4" spans="2:36" s="214" customFormat="1" ht="17.25" customHeight="1">
      <c r="B4" s="360"/>
      <c r="C4" s="364"/>
      <c r="D4" s="356"/>
      <c r="E4" s="356"/>
      <c r="F4" s="355"/>
      <c r="G4" s="356"/>
      <c r="H4" s="356"/>
      <c r="I4" s="357"/>
      <c r="J4" s="353" t="s">
        <v>212</v>
      </c>
      <c r="K4" s="353"/>
      <c r="L4" s="354"/>
      <c r="M4" s="352" t="s">
        <v>213</v>
      </c>
      <c r="N4" s="353"/>
      <c r="O4" s="354"/>
      <c r="P4" s="351" t="s">
        <v>214</v>
      </c>
      <c r="Q4" s="351"/>
      <c r="R4" s="351"/>
      <c r="S4" s="212"/>
      <c r="T4" s="216"/>
      <c r="U4" s="351" t="s">
        <v>215</v>
      </c>
      <c r="V4" s="351"/>
      <c r="W4" s="351"/>
      <c r="X4" s="352" t="s">
        <v>216</v>
      </c>
      <c r="Y4" s="353"/>
      <c r="Z4" s="354"/>
      <c r="AA4" s="352" t="s">
        <v>217</v>
      </c>
      <c r="AB4" s="353"/>
      <c r="AC4" s="354"/>
      <c r="AD4" s="352" t="s">
        <v>218</v>
      </c>
      <c r="AE4" s="353"/>
      <c r="AF4" s="353"/>
      <c r="AG4" s="355" t="s">
        <v>219</v>
      </c>
      <c r="AH4" s="356"/>
      <c r="AI4" s="357"/>
      <c r="AJ4" s="368"/>
    </row>
    <row r="5" spans="2:36" s="214" customFormat="1" ht="32.25" customHeight="1">
      <c r="B5" s="361"/>
      <c r="C5" s="217" t="s">
        <v>52</v>
      </c>
      <c r="D5" s="217" t="s">
        <v>220</v>
      </c>
      <c r="E5" s="217" t="s">
        <v>221</v>
      </c>
      <c r="F5" s="218" t="s">
        <v>222</v>
      </c>
      <c r="G5" s="217" t="s">
        <v>223</v>
      </c>
      <c r="H5" s="217" t="s">
        <v>224</v>
      </c>
      <c r="I5" s="219" t="s">
        <v>225</v>
      </c>
      <c r="J5" s="220" t="s">
        <v>26</v>
      </c>
      <c r="K5" s="217" t="s">
        <v>226</v>
      </c>
      <c r="L5" s="217" t="s">
        <v>53</v>
      </c>
      <c r="M5" s="217" t="s">
        <v>26</v>
      </c>
      <c r="N5" s="217" t="s">
        <v>226</v>
      </c>
      <c r="O5" s="217" t="s">
        <v>53</v>
      </c>
      <c r="P5" s="215" t="s">
        <v>26</v>
      </c>
      <c r="Q5" s="215" t="s">
        <v>226</v>
      </c>
      <c r="R5" s="215" t="s">
        <v>53</v>
      </c>
      <c r="S5" s="212"/>
      <c r="T5" s="216"/>
      <c r="U5" s="215" t="s">
        <v>26</v>
      </c>
      <c r="V5" s="215" t="s">
        <v>226</v>
      </c>
      <c r="W5" s="215" t="s">
        <v>53</v>
      </c>
      <c r="X5" s="217" t="s">
        <v>26</v>
      </c>
      <c r="Y5" s="217" t="s">
        <v>226</v>
      </c>
      <c r="Z5" s="217" t="s">
        <v>53</v>
      </c>
      <c r="AA5" s="217" t="s">
        <v>26</v>
      </c>
      <c r="AB5" s="217" t="s">
        <v>226</v>
      </c>
      <c r="AC5" s="217" t="s">
        <v>53</v>
      </c>
      <c r="AD5" s="217" t="s">
        <v>26</v>
      </c>
      <c r="AE5" s="217" t="s">
        <v>226</v>
      </c>
      <c r="AF5" s="217" t="s">
        <v>53</v>
      </c>
      <c r="AG5" s="218" t="s">
        <v>26</v>
      </c>
      <c r="AH5" s="217" t="s">
        <v>226</v>
      </c>
      <c r="AI5" s="221" t="s">
        <v>53</v>
      </c>
      <c r="AJ5" s="369"/>
    </row>
    <row r="6" spans="2:36" s="228" customFormat="1" ht="6.75" customHeight="1">
      <c r="B6" s="222"/>
      <c r="C6" s="223"/>
      <c r="D6" s="223"/>
      <c r="E6" s="223"/>
      <c r="F6" s="224"/>
      <c r="G6" s="223"/>
      <c r="H6" s="225"/>
      <c r="I6" s="226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4"/>
      <c r="AH6" s="223"/>
      <c r="AI6" s="226"/>
      <c r="AJ6" s="227"/>
    </row>
    <row r="7" spans="2:36" s="234" customFormat="1" ht="22.5" customHeight="1">
      <c r="B7" s="229" t="s">
        <v>227</v>
      </c>
      <c r="C7" s="230">
        <f>SUM(C8:C9)</f>
        <v>118</v>
      </c>
      <c r="D7" s="230">
        <f aca="true" t="shared" si="0" ref="D7:AI7">SUM(D8:D9)</f>
        <v>118</v>
      </c>
      <c r="E7" s="230">
        <f t="shared" si="0"/>
        <v>0</v>
      </c>
      <c r="F7" s="231">
        <f t="shared" si="0"/>
        <v>1504</v>
      </c>
      <c r="G7" s="230">
        <f t="shared" si="0"/>
        <v>1149</v>
      </c>
      <c r="H7" s="230">
        <f t="shared" si="0"/>
        <v>21</v>
      </c>
      <c r="I7" s="232">
        <f t="shared" si="0"/>
        <v>334</v>
      </c>
      <c r="J7" s="230">
        <f t="shared" si="0"/>
        <v>28238</v>
      </c>
      <c r="K7" s="230">
        <f t="shared" si="0"/>
        <v>14399</v>
      </c>
      <c r="L7" s="230">
        <f t="shared" si="0"/>
        <v>13839</v>
      </c>
      <c r="M7" s="230">
        <f t="shared" si="0"/>
        <v>4678</v>
      </c>
      <c r="N7" s="230">
        <f t="shared" si="0"/>
        <v>2382</v>
      </c>
      <c r="O7" s="230">
        <f t="shared" si="0"/>
        <v>2296</v>
      </c>
      <c r="P7" s="230">
        <f t="shared" si="0"/>
        <v>4571</v>
      </c>
      <c r="Q7" s="230">
        <f t="shared" si="0"/>
        <v>2320</v>
      </c>
      <c r="R7" s="230">
        <f t="shared" si="0"/>
        <v>2251</v>
      </c>
      <c r="S7" s="230"/>
      <c r="T7" s="230"/>
      <c r="U7" s="230">
        <f t="shared" si="0"/>
        <v>4863</v>
      </c>
      <c r="V7" s="230">
        <f t="shared" si="0"/>
        <v>2395</v>
      </c>
      <c r="W7" s="230">
        <f t="shared" si="0"/>
        <v>2468</v>
      </c>
      <c r="X7" s="230">
        <f t="shared" si="0"/>
        <v>4661</v>
      </c>
      <c r="Y7" s="230">
        <f t="shared" si="0"/>
        <v>2419</v>
      </c>
      <c r="Z7" s="230">
        <f t="shared" si="0"/>
        <v>2242</v>
      </c>
      <c r="AA7" s="230">
        <f t="shared" si="0"/>
        <v>4785</v>
      </c>
      <c r="AB7" s="230">
        <f t="shared" si="0"/>
        <v>2428</v>
      </c>
      <c r="AC7" s="230">
        <f t="shared" si="0"/>
        <v>2357</v>
      </c>
      <c r="AD7" s="230">
        <f t="shared" si="0"/>
        <v>4680</v>
      </c>
      <c r="AE7" s="230">
        <f t="shared" si="0"/>
        <v>2455</v>
      </c>
      <c r="AF7" s="230">
        <f t="shared" si="0"/>
        <v>2225</v>
      </c>
      <c r="AG7" s="231">
        <f>SUM(AG8:AG9)</f>
        <v>2415</v>
      </c>
      <c r="AH7" s="230">
        <f t="shared" si="0"/>
        <v>1005</v>
      </c>
      <c r="AI7" s="232">
        <f t="shared" si="0"/>
        <v>1410</v>
      </c>
      <c r="AJ7" s="233" t="s">
        <v>227</v>
      </c>
    </row>
    <row r="8" spans="2:36" s="234" customFormat="1" ht="22.5" customHeight="1">
      <c r="B8" s="229" t="s">
        <v>228</v>
      </c>
      <c r="C8" s="230">
        <f>SUM(C11:C14)</f>
        <v>82</v>
      </c>
      <c r="D8" s="230">
        <f aca="true" t="shared" si="1" ref="D8:R8">SUM(D11:D14)</f>
        <v>82</v>
      </c>
      <c r="E8" s="230">
        <f t="shared" si="1"/>
        <v>0</v>
      </c>
      <c r="F8" s="231">
        <f t="shared" si="1"/>
        <v>1087</v>
      </c>
      <c r="G8" s="230">
        <f t="shared" si="1"/>
        <v>850</v>
      </c>
      <c r="H8" s="235">
        <f t="shared" si="1"/>
        <v>16</v>
      </c>
      <c r="I8" s="232">
        <f t="shared" si="1"/>
        <v>221</v>
      </c>
      <c r="J8" s="230">
        <f t="shared" si="1"/>
        <v>21442</v>
      </c>
      <c r="K8" s="230">
        <f t="shared" si="1"/>
        <v>10952</v>
      </c>
      <c r="L8" s="230">
        <f t="shared" si="1"/>
        <v>10490</v>
      </c>
      <c r="M8" s="230">
        <f t="shared" si="1"/>
        <v>3575</v>
      </c>
      <c r="N8" s="230">
        <f t="shared" si="1"/>
        <v>1811</v>
      </c>
      <c r="O8" s="230">
        <f t="shared" si="1"/>
        <v>1764</v>
      </c>
      <c r="P8" s="230">
        <f t="shared" si="1"/>
        <v>3445</v>
      </c>
      <c r="Q8" s="230">
        <f t="shared" si="1"/>
        <v>1766</v>
      </c>
      <c r="R8" s="230">
        <f t="shared" si="1"/>
        <v>1679</v>
      </c>
      <c r="S8" s="230"/>
      <c r="T8" s="230"/>
      <c r="U8" s="230">
        <f aca="true" t="shared" si="2" ref="U8:AH8">SUM(U11:U14)</f>
        <v>3719</v>
      </c>
      <c r="V8" s="230">
        <f t="shared" si="2"/>
        <v>1826</v>
      </c>
      <c r="W8" s="230">
        <f t="shared" si="2"/>
        <v>1893</v>
      </c>
      <c r="X8" s="230">
        <f t="shared" si="2"/>
        <v>3513</v>
      </c>
      <c r="Y8" s="230">
        <f t="shared" si="2"/>
        <v>1832</v>
      </c>
      <c r="Z8" s="230">
        <f t="shared" si="2"/>
        <v>1681</v>
      </c>
      <c r="AA8" s="230">
        <f t="shared" si="2"/>
        <v>3594</v>
      </c>
      <c r="AB8" s="230">
        <f t="shared" si="2"/>
        <v>1822</v>
      </c>
      <c r="AC8" s="230">
        <f t="shared" si="2"/>
        <v>1772</v>
      </c>
      <c r="AD8" s="230">
        <f t="shared" si="2"/>
        <v>3596</v>
      </c>
      <c r="AE8" s="230">
        <f t="shared" si="2"/>
        <v>1895</v>
      </c>
      <c r="AF8" s="230">
        <f t="shared" si="2"/>
        <v>1701</v>
      </c>
      <c r="AG8" s="231">
        <f t="shared" si="2"/>
        <v>1712</v>
      </c>
      <c r="AH8" s="230">
        <f t="shared" si="2"/>
        <v>701</v>
      </c>
      <c r="AI8" s="232">
        <f>SUM(AI11:AI14)</f>
        <v>1011</v>
      </c>
      <c r="AJ8" s="233" t="s">
        <v>229</v>
      </c>
    </row>
    <row r="9" spans="2:36" s="234" customFormat="1" ht="22.5" customHeight="1">
      <c r="B9" s="229" t="s">
        <v>230</v>
      </c>
      <c r="C9" s="230">
        <f>SUM(C16,C19,C24,C30,C36)</f>
        <v>36</v>
      </c>
      <c r="D9" s="230">
        <f aca="true" t="shared" si="3" ref="D9:R9">SUM(D16,D19,D24,D30,D36)</f>
        <v>36</v>
      </c>
      <c r="E9" s="230">
        <f t="shared" si="3"/>
        <v>0</v>
      </c>
      <c r="F9" s="231">
        <f t="shared" si="3"/>
        <v>417</v>
      </c>
      <c r="G9" s="230">
        <f t="shared" si="3"/>
        <v>299</v>
      </c>
      <c r="H9" s="230">
        <f t="shared" si="3"/>
        <v>5</v>
      </c>
      <c r="I9" s="232">
        <f t="shared" si="3"/>
        <v>113</v>
      </c>
      <c r="J9" s="230">
        <f t="shared" si="3"/>
        <v>6796</v>
      </c>
      <c r="K9" s="230">
        <f t="shared" si="3"/>
        <v>3447</v>
      </c>
      <c r="L9" s="230">
        <f t="shared" si="3"/>
        <v>3349</v>
      </c>
      <c r="M9" s="230">
        <f t="shared" si="3"/>
        <v>1103</v>
      </c>
      <c r="N9" s="230">
        <f t="shared" si="3"/>
        <v>571</v>
      </c>
      <c r="O9" s="230">
        <f t="shared" si="3"/>
        <v>532</v>
      </c>
      <c r="P9" s="230">
        <f t="shared" si="3"/>
        <v>1126</v>
      </c>
      <c r="Q9" s="230">
        <f t="shared" si="3"/>
        <v>554</v>
      </c>
      <c r="R9" s="230">
        <f t="shared" si="3"/>
        <v>572</v>
      </c>
      <c r="S9" s="230"/>
      <c r="T9" s="230"/>
      <c r="U9" s="230">
        <f aca="true" t="shared" si="4" ref="U9:AI9">SUM(U16,U19,U24,U30,U36)</f>
        <v>1144</v>
      </c>
      <c r="V9" s="230">
        <f t="shared" si="4"/>
        <v>569</v>
      </c>
      <c r="W9" s="230">
        <f t="shared" si="4"/>
        <v>575</v>
      </c>
      <c r="X9" s="230">
        <f t="shared" si="4"/>
        <v>1148</v>
      </c>
      <c r="Y9" s="230">
        <f t="shared" si="4"/>
        <v>587</v>
      </c>
      <c r="Z9" s="230">
        <f t="shared" si="4"/>
        <v>561</v>
      </c>
      <c r="AA9" s="230">
        <f t="shared" si="4"/>
        <v>1191</v>
      </c>
      <c r="AB9" s="230">
        <f t="shared" si="4"/>
        <v>606</v>
      </c>
      <c r="AC9" s="230">
        <f t="shared" si="4"/>
        <v>585</v>
      </c>
      <c r="AD9" s="230">
        <f t="shared" si="4"/>
        <v>1084</v>
      </c>
      <c r="AE9" s="230">
        <f t="shared" si="4"/>
        <v>560</v>
      </c>
      <c r="AF9" s="230">
        <f t="shared" si="4"/>
        <v>524</v>
      </c>
      <c r="AG9" s="231">
        <f t="shared" si="4"/>
        <v>703</v>
      </c>
      <c r="AH9" s="230">
        <f t="shared" si="4"/>
        <v>304</v>
      </c>
      <c r="AI9" s="232">
        <f t="shared" si="4"/>
        <v>399</v>
      </c>
      <c r="AJ9" s="233" t="s">
        <v>231</v>
      </c>
    </row>
    <row r="10" spans="2:36" s="243" customFormat="1" ht="7.5" customHeight="1">
      <c r="B10" s="236"/>
      <c r="C10" s="237"/>
      <c r="D10" s="237"/>
      <c r="E10" s="237"/>
      <c r="F10" s="238"/>
      <c r="G10" s="237"/>
      <c r="H10" s="239"/>
      <c r="I10" s="240"/>
      <c r="J10" s="237"/>
      <c r="K10" s="241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8"/>
      <c r="AH10" s="237"/>
      <c r="AI10" s="240"/>
      <c r="AJ10" s="242"/>
    </row>
    <row r="11" spans="2:36" s="250" customFormat="1" ht="22.5" customHeight="1">
      <c r="B11" s="244" t="s">
        <v>232</v>
      </c>
      <c r="C11" s="190">
        <v>40</v>
      </c>
      <c r="D11" s="190">
        <v>40</v>
      </c>
      <c r="E11" s="190">
        <v>0</v>
      </c>
      <c r="F11" s="245">
        <v>490</v>
      </c>
      <c r="G11" s="246">
        <v>381</v>
      </c>
      <c r="H11" s="246">
        <v>12</v>
      </c>
      <c r="I11" s="247">
        <v>97</v>
      </c>
      <c r="J11" s="190">
        <v>9444</v>
      </c>
      <c r="K11" s="190">
        <v>4830</v>
      </c>
      <c r="L11" s="190">
        <v>4614</v>
      </c>
      <c r="M11" s="190">
        <v>1549</v>
      </c>
      <c r="N11" s="190">
        <v>798</v>
      </c>
      <c r="O11" s="190">
        <v>751</v>
      </c>
      <c r="P11" s="190">
        <v>1526</v>
      </c>
      <c r="Q11" s="190">
        <v>785</v>
      </c>
      <c r="R11" s="190">
        <v>741</v>
      </c>
      <c r="S11" s="248"/>
      <c r="T11" s="248"/>
      <c r="U11" s="190">
        <v>1676</v>
      </c>
      <c r="V11" s="190">
        <v>825</v>
      </c>
      <c r="W11" s="190">
        <v>851</v>
      </c>
      <c r="X11" s="190">
        <v>1540</v>
      </c>
      <c r="Y11" s="190">
        <v>798</v>
      </c>
      <c r="Z11" s="190">
        <v>742</v>
      </c>
      <c r="AA11" s="190">
        <v>1560</v>
      </c>
      <c r="AB11" s="190">
        <v>790</v>
      </c>
      <c r="AC11" s="190">
        <v>770</v>
      </c>
      <c r="AD11" s="190">
        <v>1593</v>
      </c>
      <c r="AE11" s="190">
        <v>834</v>
      </c>
      <c r="AF11" s="190">
        <v>759</v>
      </c>
      <c r="AG11" s="245">
        <v>768</v>
      </c>
      <c r="AH11" s="246">
        <v>317</v>
      </c>
      <c r="AI11" s="247">
        <v>451</v>
      </c>
      <c r="AJ11" s="249" t="s">
        <v>233</v>
      </c>
    </row>
    <row r="12" spans="2:36" s="250" customFormat="1" ht="22.5" customHeight="1">
      <c r="B12" s="244" t="s">
        <v>234</v>
      </c>
      <c r="C12" s="190">
        <v>23</v>
      </c>
      <c r="D12" s="190">
        <v>23</v>
      </c>
      <c r="E12" s="190">
        <v>0</v>
      </c>
      <c r="F12" s="245">
        <v>368</v>
      </c>
      <c r="G12" s="246">
        <v>297</v>
      </c>
      <c r="H12" s="246">
        <v>1</v>
      </c>
      <c r="I12" s="247">
        <v>70</v>
      </c>
      <c r="J12" s="190">
        <v>7927</v>
      </c>
      <c r="K12" s="190">
        <v>3993</v>
      </c>
      <c r="L12" s="190">
        <v>3934</v>
      </c>
      <c r="M12" s="190">
        <v>1367</v>
      </c>
      <c r="N12" s="190">
        <v>667</v>
      </c>
      <c r="O12" s="190">
        <v>700</v>
      </c>
      <c r="P12" s="190">
        <v>1276</v>
      </c>
      <c r="Q12" s="190">
        <v>650</v>
      </c>
      <c r="R12" s="190">
        <v>626</v>
      </c>
      <c r="S12" s="248"/>
      <c r="T12" s="248"/>
      <c r="U12" s="190">
        <v>1330</v>
      </c>
      <c r="V12" s="190">
        <v>650</v>
      </c>
      <c r="W12" s="190">
        <v>680</v>
      </c>
      <c r="X12" s="190">
        <v>1299</v>
      </c>
      <c r="Y12" s="190">
        <v>675</v>
      </c>
      <c r="Z12" s="190">
        <v>624</v>
      </c>
      <c r="AA12" s="190">
        <v>1370</v>
      </c>
      <c r="AB12" s="190">
        <v>682</v>
      </c>
      <c r="AC12" s="190">
        <v>688</v>
      </c>
      <c r="AD12" s="190">
        <v>1285</v>
      </c>
      <c r="AE12" s="190">
        <v>669</v>
      </c>
      <c r="AF12" s="190">
        <v>616</v>
      </c>
      <c r="AG12" s="245">
        <v>571</v>
      </c>
      <c r="AH12" s="246">
        <v>218</v>
      </c>
      <c r="AI12" s="247">
        <v>353</v>
      </c>
      <c r="AJ12" s="249" t="s">
        <v>235</v>
      </c>
    </row>
    <row r="13" spans="2:36" s="250" customFormat="1" ht="22.5" customHeight="1">
      <c r="B13" s="244" t="s">
        <v>236</v>
      </c>
      <c r="C13" s="190">
        <v>13</v>
      </c>
      <c r="D13" s="190">
        <v>13</v>
      </c>
      <c r="E13" s="190">
        <v>0</v>
      </c>
      <c r="F13" s="245">
        <v>146</v>
      </c>
      <c r="G13" s="246">
        <v>103</v>
      </c>
      <c r="H13" s="246">
        <v>3</v>
      </c>
      <c r="I13" s="247">
        <v>40</v>
      </c>
      <c r="J13" s="190">
        <v>2396</v>
      </c>
      <c r="K13" s="190">
        <v>1256</v>
      </c>
      <c r="L13" s="190">
        <v>1140</v>
      </c>
      <c r="M13" s="190">
        <v>379</v>
      </c>
      <c r="N13" s="190">
        <v>192</v>
      </c>
      <c r="O13" s="190">
        <v>187</v>
      </c>
      <c r="P13" s="190">
        <v>367</v>
      </c>
      <c r="Q13" s="190">
        <v>180</v>
      </c>
      <c r="R13" s="190">
        <v>187</v>
      </c>
      <c r="S13" s="248"/>
      <c r="T13" s="248"/>
      <c r="U13" s="190">
        <v>437</v>
      </c>
      <c r="V13" s="190">
        <v>220</v>
      </c>
      <c r="W13" s="190">
        <v>217</v>
      </c>
      <c r="X13" s="190">
        <v>390</v>
      </c>
      <c r="Y13" s="190">
        <v>215</v>
      </c>
      <c r="Z13" s="190">
        <v>175</v>
      </c>
      <c r="AA13" s="190">
        <v>387</v>
      </c>
      <c r="AB13" s="190">
        <v>202</v>
      </c>
      <c r="AC13" s="190">
        <v>185</v>
      </c>
      <c r="AD13" s="190">
        <v>436</v>
      </c>
      <c r="AE13" s="190">
        <v>247</v>
      </c>
      <c r="AF13" s="190">
        <v>189</v>
      </c>
      <c r="AG13" s="245">
        <v>238</v>
      </c>
      <c r="AH13" s="246">
        <v>104</v>
      </c>
      <c r="AI13" s="247">
        <v>134</v>
      </c>
      <c r="AJ13" s="249" t="s">
        <v>237</v>
      </c>
    </row>
    <row r="14" spans="2:36" s="250" customFormat="1" ht="22.5" customHeight="1">
      <c r="B14" s="244" t="s">
        <v>238</v>
      </c>
      <c r="C14" s="190">
        <v>6</v>
      </c>
      <c r="D14" s="190">
        <v>6</v>
      </c>
      <c r="E14" s="190">
        <v>0</v>
      </c>
      <c r="F14" s="245">
        <v>83</v>
      </c>
      <c r="G14" s="246">
        <v>69</v>
      </c>
      <c r="H14" s="246">
        <v>0</v>
      </c>
      <c r="I14" s="247">
        <v>14</v>
      </c>
      <c r="J14" s="190">
        <v>1675</v>
      </c>
      <c r="K14" s="190">
        <v>873</v>
      </c>
      <c r="L14" s="190">
        <v>802</v>
      </c>
      <c r="M14" s="190">
        <v>280</v>
      </c>
      <c r="N14" s="190">
        <v>154</v>
      </c>
      <c r="O14" s="190">
        <v>126</v>
      </c>
      <c r="P14" s="190">
        <v>276</v>
      </c>
      <c r="Q14" s="190">
        <v>151</v>
      </c>
      <c r="R14" s="190">
        <v>125</v>
      </c>
      <c r="S14" s="248"/>
      <c r="T14" s="248"/>
      <c r="U14" s="190">
        <v>276</v>
      </c>
      <c r="V14" s="190">
        <v>131</v>
      </c>
      <c r="W14" s="190">
        <v>145</v>
      </c>
      <c r="X14" s="190">
        <v>284</v>
      </c>
      <c r="Y14" s="190">
        <v>144</v>
      </c>
      <c r="Z14" s="190">
        <v>140</v>
      </c>
      <c r="AA14" s="190">
        <v>277</v>
      </c>
      <c r="AB14" s="190">
        <v>148</v>
      </c>
      <c r="AC14" s="190">
        <v>129</v>
      </c>
      <c r="AD14" s="190">
        <v>282</v>
      </c>
      <c r="AE14" s="190">
        <v>145</v>
      </c>
      <c r="AF14" s="190">
        <v>137</v>
      </c>
      <c r="AG14" s="245">
        <v>135</v>
      </c>
      <c r="AH14" s="246">
        <v>62</v>
      </c>
      <c r="AI14" s="247">
        <v>73</v>
      </c>
      <c r="AJ14" s="249" t="s">
        <v>239</v>
      </c>
    </row>
    <row r="15" spans="2:36" s="243" customFormat="1" ht="7.5" customHeight="1">
      <c r="B15" s="236"/>
      <c r="C15" s="251"/>
      <c r="D15" s="251"/>
      <c r="E15" s="251"/>
      <c r="F15" s="252"/>
      <c r="G15" s="251"/>
      <c r="H15" s="253"/>
      <c r="I15" s="254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2"/>
      <c r="AH15" s="251"/>
      <c r="AI15" s="254"/>
      <c r="AJ15" s="255" t="s">
        <v>240</v>
      </c>
    </row>
    <row r="16" spans="2:36" s="234" customFormat="1" ht="22.5" customHeight="1">
      <c r="B16" s="256" t="s">
        <v>241</v>
      </c>
      <c r="C16" s="257">
        <f>SUM(C17)</f>
        <v>3</v>
      </c>
      <c r="D16" s="257">
        <f aca="true" t="shared" si="5" ref="D16:R16">SUM(D17)</f>
        <v>3</v>
      </c>
      <c r="E16" s="257">
        <f t="shared" si="5"/>
        <v>0</v>
      </c>
      <c r="F16" s="258">
        <f t="shared" si="5"/>
        <v>30</v>
      </c>
      <c r="G16" s="257">
        <f t="shared" si="5"/>
        <v>21</v>
      </c>
      <c r="H16" s="257">
        <f t="shared" si="5"/>
        <v>0</v>
      </c>
      <c r="I16" s="259">
        <f t="shared" si="5"/>
        <v>9</v>
      </c>
      <c r="J16" s="257">
        <f t="shared" si="5"/>
        <v>482</v>
      </c>
      <c r="K16" s="257">
        <f t="shared" si="5"/>
        <v>255</v>
      </c>
      <c r="L16" s="257">
        <f t="shared" si="5"/>
        <v>227</v>
      </c>
      <c r="M16" s="257">
        <f t="shared" si="5"/>
        <v>76</v>
      </c>
      <c r="N16" s="257">
        <f t="shared" si="5"/>
        <v>45</v>
      </c>
      <c r="O16" s="257">
        <f t="shared" si="5"/>
        <v>31</v>
      </c>
      <c r="P16" s="257">
        <f t="shared" si="5"/>
        <v>82</v>
      </c>
      <c r="Q16" s="257">
        <f t="shared" si="5"/>
        <v>39</v>
      </c>
      <c r="R16" s="257">
        <f t="shared" si="5"/>
        <v>43</v>
      </c>
      <c r="S16" s="257"/>
      <c r="T16" s="257"/>
      <c r="U16" s="257">
        <f aca="true" t="shared" si="6" ref="U16:AI16">SUM(U17)</f>
        <v>79</v>
      </c>
      <c r="V16" s="257">
        <f t="shared" si="6"/>
        <v>45</v>
      </c>
      <c r="W16" s="257">
        <f t="shared" si="6"/>
        <v>34</v>
      </c>
      <c r="X16" s="257">
        <f t="shared" si="6"/>
        <v>100</v>
      </c>
      <c r="Y16" s="257">
        <f t="shared" si="6"/>
        <v>57</v>
      </c>
      <c r="Z16" s="257">
        <f t="shared" si="6"/>
        <v>43</v>
      </c>
      <c r="AA16" s="257">
        <f t="shared" si="6"/>
        <v>83</v>
      </c>
      <c r="AB16" s="257">
        <f t="shared" si="6"/>
        <v>38</v>
      </c>
      <c r="AC16" s="257">
        <f t="shared" si="6"/>
        <v>45</v>
      </c>
      <c r="AD16" s="257">
        <f t="shared" si="6"/>
        <v>62</v>
      </c>
      <c r="AE16" s="257">
        <f t="shared" si="6"/>
        <v>31</v>
      </c>
      <c r="AF16" s="257">
        <f t="shared" si="6"/>
        <v>31</v>
      </c>
      <c r="AG16" s="258">
        <f t="shared" si="6"/>
        <v>54</v>
      </c>
      <c r="AH16" s="257">
        <f t="shared" si="6"/>
        <v>26</v>
      </c>
      <c r="AI16" s="259">
        <f t="shared" si="6"/>
        <v>28</v>
      </c>
      <c r="AJ16" s="260" t="s">
        <v>242</v>
      </c>
    </row>
    <row r="17" spans="2:36" s="250" customFormat="1" ht="22.5" customHeight="1">
      <c r="B17" s="244" t="s">
        <v>243</v>
      </c>
      <c r="C17" s="248">
        <v>3</v>
      </c>
      <c r="D17" s="248">
        <v>3</v>
      </c>
      <c r="E17" s="248">
        <v>0</v>
      </c>
      <c r="F17" s="245">
        <v>30</v>
      </c>
      <c r="G17" s="246">
        <v>21</v>
      </c>
      <c r="H17" s="261">
        <v>0</v>
      </c>
      <c r="I17" s="262">
        <v>9</v>
      </c>
      <c r="J17" s="190">
        <v>482</v>
      </c>
      <c r="K17" s="190">
        <v>255</v>
      </c>
      <c r="L17" s="190">
        <v>227</v>
      </c>
      <c r="M17" s="190">
        <v>76</v>
      </c>
      <c r="N17" s="190">
        <v>45</v>
      </c>
      <c r="O17" s="190">
        <v>31</v>
      </c>
      <c r="P17" s="190">
        <v>82</v>
      </c>
      <c r="Q17" s="190">
        <v>39</v>
      </c>
      <c r="R17" s="190">
        <v>43</v>
      </c>
      <c r="S17" s="263"/>
      <c r="T17" s="263"/>
      <c r="U17" s="190">
        <v>79</v>
      </c>
      <c r="V17" s="190">
        <v>45</v>
      </c>
      <c r="W17" s="190">
        <v>34</v>
      </c>
      <c r="X17" s="190">
        <v>100</v>
      </c>
      <c r="Y17" s="190">
        <v>57</v>
      </c>
      <c r="Z17" s="190">
        <v>43</v>
      </c>
      <c r="AA17" s="190">
        <v>83</v>
      </c>
      <c r="AB17" s="190">
        <v>38</v>
      </c>
      <c r="AC17" s="190">
        <v>45</v>
      </c>
      <c r="AD17" s="190">
        <v>62</v>
      </c>
      <c r="AE17" s="190">
        <v>31</v>
      </c>
      <c r="AF17" s="190">
        <v>31</v>
      </c>
      <c r="AG17" s="245">
        <v>54</v>
      </c>
      <c r="AH17" s="246">
        <v>26</v>
      </c>
      <c r="AI17" s="247">
        <v>28</v>
      </c>
      <c r="AJ17" s="249" t="s">
        <v>244</v>
      </c>
    </row>
    <row r="18" spans="2:36" s="243" customFormat="1" ht="7.5" customHeight="1">
      <c r="B18" s="236"/>
      <c r="C18" s="251"/>
      <c r="D18" s="251"/>
      <c r="E18" s="251"/>
      <c r="F18" s="252"/>
      <c r="G18" s="251"/>
      <c r="H18" s="253"/>
      <c r="I18" s="254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2"/>
      <c r="AH18" s="251"/>
      <c r="AI18" s="254"/>
      <c r="AJ18" s="255"/>
    </row>
    <row r="19" spans="2:36" s="234" customFormat="1" ht="22.5" customHeight="1">
      <c r="B19" s="256" t="s">
        <v>245</v>
      </c>
      <c r="C19" s="257">
        <f aca="true" t="shared" si="7" ref="C19:R19">SUM(C20:C22)</f>
        <v>6</v>
      </c>
      <c r="D19" s="257">
        <f t="shared" si="7"/>
        <v>6</v>
      </c>
      <c r="E19" s="257">
        <f t="shared" si="7"/>
        <v>0</v>
      </c>
      <c r="F19" s="258">
        <f t="shared" si="7"/>
        <v>69</v>
      </c>
      <c r="G19" s="257">
        <f t="shared" si="7"/>
        <v>50</v>
      </c>
      <c r="H19" s="264">
        <f t="shared" si="7"/>
        <v>0</v>
      </c>
      <c r="I19" s="259">
        <f t="shared" si="7"/>
        <v>19</v>
      </c>
      <c r="J19" s="257">
        <f t="shared" si="7"/>
        <v>1152</v>
      </c>
      <c r="K19" s="257">
        <f t="shared" si="7"/>
        <v>616</v>
      </c>
      <c r="L19" s="257">
        <f t="shared" si="7"/>
        <v>536</v>
      </c>
      <c r="M19" s="257">
        <f t="shared" si="7"/>
        <v>191</v>
      </c>
      <c r="N19" s="257">
        <f t="shared" si="7"/>
        <v>103</v>
      </c>
      <c r="O19" s="257">
        <f t="shared" si="7"/>
        <v>88</v>
      </c>
      <c r="P19" s="257">
        <f t="shared" si="7"/>
        <v>204</v>
      </c>
      <c r="Q19" s="257">
        <f t="shared" si="7"/>
        <v>102</v>
      </c>
      <c r="R19" s="257">
        <f t="shared" si="7"/>
        <v>102</v>
      </c>
      <c r="S19" s="257"/>
      <c r="T19" s="257"/>
      <c r="U19" s="257">
        <f aca="true" t="shared" si="8" ref="U19:AH19">SUM(U20:U22)</f>
        <v>181</v>
      </c>
      <c r="V19" s="257">
        <f t="shared" si="8"/>
        <v>95</v>
      </c>
      <c r="W19" s="257">
        <f t="shared" si="8"/>
        <v>86</v>
      </c>
      <c r="X19" s="257">
        <f t="shared" si="8"/>
        <v>203</v>
      </c>
      <c r="Y19" s="257">
        <f t="shared" si="8"/>
        <v>112</v>
      </c>
      <c r="Z19" s="257">
        <f t="shared" si="8"/>
        <v>91</v>
      </c>
      <c r="AA19" s="257">
        <f t="shared" si="8"/>
        <v>201</v>
      </c>
      <c r="AB19" s="257">
        <f t="shared" si="8"/>
        <v>102</v>
      </c>
      <c r="AC19" s="257">
        <f t="shared" si="8"/>
        <v>99</v>
      </c>
      <c r="AD19" s="257">
        <f t="shared" si="8"/>
        <v>172</v>
      </c>
      <c r="AE19" s="257">
        <f t="shared" si="8"/>
        <v>102</v>
      </c>
      <c r="AF19" s="257">
        <f t="shared" si="8"/>
        <v>70</v>
      </c>
      <c r="AG19" s="258">
        <f t="shared" si="8"/>
        <v>126</v>
      </c>
      <c r="AH19" s="257">
        <f t="shared" si="8"/>
        <v>51</v>
      </c>
      <c r="AI19" s="259">
        <f>SUM(AI20:AI22)</f>
        <v>75</v>
      </c>
      <c r="AJ19" s="260" t="s">
        <v>246</v>
      </c>
    </row>
    <row r="20" spans="2:36" s="250" customFormat="1" ht="22.5" customHeight="1">
      <c r="B20" s="244" t="s">
        <v>247</v>
      </c>
      <c r="C20" s="190">
        <v>1</v>
      </c>
      <c r="D20" s="190">
        <v>1</v>
      </c>
      <c r="E20" s="190">
        <v>0</v>
      </c>
      <c r="F20" s="245">
        <v>8</v>
      </c>
      <c r="G20" s="246">
        <v>6</v>
      </c>
      <c r="H20" s="261">
        <v>0</v>
      </c>
      <c r="I20" s="247">
        <v>2</v>
      </c>
      <c r="J20" s="190">
        <v>73</v>
      </c>
      <c r="K20" s="190">
        <v>41</v>
      </c>
      <c r="L20" s="190">
        <v>32</v>
      </c>
      <c r="M20" s="190">
        <v>8</v>
      </c>
      <c r="N20" s="190">
        <v>3</v>
      </c>
      <c r="O20" s="190">
        <v>5</v>
      </c>
      <c r="P20" s="190">
        <v>16</v>
      </c>
      <c r="Q20" s="190">
        <v>11</v>
      </c>
      <c r="R20" s="190">
        <v>5</v>
      </c>
      <c r="S20" s="263"/>
      <c r="T20" s="263"/>
      <c r="U20" s="190">
        <v>11</v>
      </c>
      <c r="V20" s="190">
        <v>7</v>
      </c>
      <c r="W20" s="190">
        <v>4</v>
      </c>
      <c r="X20" s="190">
        <v>15</v>
      </c>
      <c r="Y20" s="190">
        <v>7</v>
      </c>
      <c r="Z20" s="190">
        <v>8</v>
      </c>
      <c r="AA20" s="190">
        <v>10</v>
      </c>
      <c r="AB20" s="190">
        <v>4</v>
      </c>
      <c r="AC20" s="190">
        <v>6</v>
      </c>
      <c r="AD20" s="190">
        <v>13</v>
      </c>
      <c r="AE20" s="190">
        <v>9</v>
      </c>
      <c r="AF20" s="190">
        <v>4</v>
      </c>
      <c r="AG20" s="245">
        <v>15</v>
      </c>
      <c r="AH20" s="246">
        <v>5</v>
      </c>
      <c r="AI20" s="247">
        <v>10</v>
      </c>
      <c r="AJ20" s="249" t="s">
        <v>247</v>
      </c>
    </row>
    <row r="21" spans="2:36" s="250" customFormat="1" ht="22.5" customHeight="1">
      <c r="B21" s="244" t="s">
        <v>248</v>
      </c>
      <c r="C21" s="190">
        <v>1</v>
      </c>
      <c r="D21" s="190">
        <v>1</v>
      </c>
      <c r="E21" s="190">
        <v>0</v>
      </c>
      <c r="F21" s="245">
        <v>15</v>
      </c>
      <c r="G21" s="246">
        <v>12</v>
      </c>
      <c r="H21" s="261">
        <v>0</v>
      </c>
      <c r="I21" s="247">
        <v>3</v>
      </c>
      <c r="J21" s="190">
        <v>277</v>
      </c>
      <c r="K21" s="190">
        <v>155</v>
      </c>
      <c r="L21" s="190">
        <v>122</v>
      </c>
      <c r="M21" s="190">
        <v>47</v>
      </c>
      <c r="N21" s="190">
        <v>30</v>
      </c>
      <c r="O21" s="190">
        <v>17</v>
      </c>
      <c r="P21" s="190">
        <v>53</v>
      </c>
      <c r="Q21" s="190">
        <v>29</v>
      </c>
      <c r="R21" s="190">
        <v>24</v>
      </c>
      <c r="S21" s="263"/>
      <c r="T21" s="263"/>
      <c r="U21" s="190">
        <v>46</v>
      </c>
      <c r="V21" s="190">
        <v>24</v>
      </c>
      <c r="W21" s="190">
        <v>22</v>
      </c>
      <c r="X21" s="190">
        <v>42</v>
      </c>
      <c r="Y21" s="190">
        <v>22</v>
      </c>
      <c r="Z21" s="190">
        <v>20</v>
      </c>
      <c r="AA21" s="190">
        <v>46</v>
      </c>
      <c r="AB21" s="190">
        <v>25</v>
      </c>
      <c r="AC21" s="190">
        <v>21</v>
      </c>
      <c r="AD21" s="190">
        <v>43</v>
      </c>
      <c r="AE21" s="190">
        <v>25</v>
      </c>
      <c r="AF21" s="190">
        <v>18</v>
      </c>
      <c r="AG21" s="245">
        <v>27</v>
      </c>
      <c r="AH21" s="246">
        <v>14</v>
      </c>
      <c r="AI21" s="247">
        <v>13</v>
      </c>
      <c r="AJ21" s="249" t="s">
        <v>248</v>
      </c>
    </row>
    <row r="22" spans="2:36" s="250" customFormat="1" ht="22.5" customHeight="1">
      <c r="B22" s="244" t="s">
        <v>249</v>
      </c>
      <c r="C22" s="190">
        <v>4</v>
      </c>
      <c r="D22" s="190">
        <v>4</v>
      </c>
      <c r="E22" s="190">
        <v>0</v>
      </c>
      <c r="F22" s="245">
        <v>46</v>
      </c>
      <c r="G22" s="246">
        <v>32</v>
      </c>
      <c r="H22" s="261">
        <v>0</v>
      </c>
      <c r="I22" s="247">
        <v>14</v>
      </c>
      <c r="J22" s="190">
        <v>802</v>
      </c>
      <c r="K22" s="190">
        <v>420</v>
      </c>
      <c r="L22" s="190">
        <v>382</v>
      </c>
      <c r="M22" s="190">
        <v>136</v>
      </c>
      <c r="N22" s="190">
        <v>70</v>
      </c>
      <c r="O22" s="190">
        <v>66</v>
      </c>
      <c r="P22" s="190">
        <v>135</v>
      </c>
      <c r="Q22" s="190">
        <v>62</v>
      </c>
      <c r="R22" s="190">
        <v>73</v>
      </c>
      <c r="S22" s="263"/>
      <c r="T22" s="263"/>
      <c r="U22" s="190">
        <v>124</v>
      </c>
      <c r="V22" s="190">
        <v>64</v>
      </c>
      <c r="W22" s="190">
        <v>60</v>
      </c>
      <c r="X22" s="190">
        <v>146</v>
      </c>
      <c r="Y22" s="190">
        <v>83</v>
      </c>
      <c r="Z22" s="190">
        <v>63</v>
      </c>
      <c r="AA22" s="190">
        <v>145</v>
      </c>
      <c r="AB22" s="190">
        <v>73</v>
      </c>
      <c r="AC22" s="190">
        <v>72</v>
      </c>
      <c r="AD22" s="190">
        <v>116</v>
      </c>
      <c r="AE22" s="190">
        <v>68</v>
      </c>
      <c r="AF22" s="190">
        <v>48</v>
      </c>
      <c r="AG22" s="245">
        <v>84</v>
      </c>
      <c r="AH22" s="246">
        <v>32</v>
      </c>
      <c r="AI22" s="247">
        <v>52</v>
      </c>
      <c r="AJ22" s="249" t="s">
        <v>249</v>
      </c>
    </row>
    <row r="23" spans="2:36" s="243" customFormat="1" ht="7.5" customHeight="1">
      <c r="B23" s="236"/>
      <c r="C23" s="251"/>
      <c r="D23" s="251"/>
      <c r="E23" s="251"/>
      <c r="F23" s="252"/>
      <c r="G23" s="251"/>
      <c r="H23" s="253"/>
      <c r="I23" s="254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2"/>
      <c r="AH23" s="251"/>
      <c r="AI23" s="254"/>
      <c r="AJ23" s="255"/>
    </row>
    <row r="24" spans="2:36" s="234" customFormat="1" ht="22.5" customHeight="1">
      <c r="B24" s="256" t="s">
        <v>250</v>
      </c>
      <c r="C24" s="257">
        <f>SUM(C25:C28)</f>
        <v>11</v>
      </c>
      <c r="D24" s="257">
        <f aca="true" t="shared" si="9" ref="D24:R24">SUM(D25:D28)</f>
        <v>11</v>
      </c>
      <c r="E24" s="257">
        <f t="shared" si="9"/>
        <v>0</v>
      </c>
      <c r="F24" s="258">
        <f t="shared" si="9"/>
        <v>164</v>
      </c>
      <c r="G24" s="257">
        <f t="shared" si="9"/>
        <v>114</v>
      </c>
      <c r="H24" s="257">
        <f t="shared" si="9"/>
        <v>0</v>
      </c>
      <c r="I24" s="259">
        <f t="shared" si="9"/>
        <v>50</v>
      </c>
      <c r="J24" s="257">
        <f t="shared" si="9"/>
        <v>2900</v>
      </c>
      <c r="K24" s="257">
        <f t="shared" si="9"/>
        <v>1474</v>
      </c>
      <c r="L24" s="257">
        <f t="shared" si="9"/>
        <v>1426</v>
      </c>
      <c r="M24" s="257">
        <f t="shared" si="9"/>
        <v>459</v>
      </c>
      <c r="N24" s="257">
        <f t="shared" si="9"/>
        <v>231</v>
      </c>
      <c r="O24" s="257">
        <f t="shared" si="9"/>
        <v>228</v>
      </c>
      <c r="P24" s="257">
        <f t="shared" si="9"/>
        <v>479</v>
      </c>
      <c r="Q24" s="257">
        <f t="shared" si="9"/>
        <v>244</v>
      </c>
      <c r="R24" s="257">
        <f t="shared" si="9"/>
        <v>235</v>
      </c>
      <c r="S24" s="257"/>
      <c r="T24" s="257"/>
      <c r="U24" s="257">
        <f aca="true" t="shared" si="10" ref="U24:AI24">SUM(U25:U28)</f>
        <v>485</v>
      </c>
      <c r="V24" s="257">
        <f t="shared" si="10"/>
        <v>243</v>
      </c>
      <c r="W24" s="257">
        <f t="shared" si="10"/>
        <v>242</v>
      </c>
      <c r="X24" s="257">
        <f t="shared" si="10"/>
        <v>475</v>
      </c>
      <c r="Y24" s="257">
        <f t="shared" si="10"/>
        <v>239</v>
      </c>
      <c r="Z24" s="257">
        <f t="shared" si="10"/>
        <v>236</v>
      </c>
      <c r="AA24" s="257">
        <f t="shared" si="10"/>
        <v>513</v>
      </c>
      <c r="AB24" s="257">
        <f t="shared" si="10"/>
        <v>269</v>
      </c>
      <c r="AC24" s="257">
        <f t="shared" si="10"/>
        <v>244</v>
      </c>
      <c r="AD24" s="257">
        <f t="shared" si="10"/>
        <v>489</v>
      </c>
      <c r="AE24" s="257">
        <f t="shared" si="10"/>
        <v>248</v>
      </c>
      <c r="AF24" s="257">
        <f t="shared" si="10"/>
        <v>241</v>
      </c>
      <c r="AG24" s="258">
        <f t="shared" si="10"/>
        <v>259</v>
      </c>
      <c r="AH24" s="257">
        <f t="shared" si="10"/>
        <v>112</v>
      </c>
      <c r="AI24" s="259">
        <f t="shared" si="10"/>
        <v>147</v>
      </c>
      <c r="AJ24" s="260" t="s">
        <v>250</v>
      </c>
    </row>
    <row r="25" spans="2:36" s="250" customFormat="1" ht="22.5" customHeight="1">
      <c r="B25" s="244" t="s">
        <v>251</v>
      </c>
      <c r="C25" s="190">
        <v>1</v>
      </c>
      <c r="D25" s="190">
        <v>1</v>
      </c>
      <c r="E25" s="190">
        <v>0</v>
      </c>
      <c r="F25" s="245">
        <v>18</v>
      </c>
      <c r="G25" s="246">
        <v>12</v>
      </c>
      <c r="H25" s="261">
        <v>0</v>
      </c>
      <c r="I25" s="247">
        <v>6</v>
      </c>
      <c r="J25" s="190">
        <v>294</v>
      </c>
      <c r="K25" s="190">
        <v>150</v>
      </c>
      <c r="L25" s="190">
        <v>144</v>
      </c>
      <c r="M25" s="190">
        <v>43</v>
      </c>
      <c r="N25" s="190">
        <v>20</v>
      </c>
      <c r="O25" s="190">
        <v>23</v>
      </c>
      <c r="P25" s="190">
        <v>43</v>
      </c>
      <c r="Q25" s="190">
        <v>24</v>
      </c>
      <c r="R25" s="190">
        <v>19</v>
      </c>
      <c r="S25" s="263"/>
      <c r="T25" s="263"/>
      <c r="U25" s="190">
        <v>46</v>
      </c>
      <c r="V25" s="190">
        <v>16</v>
      </c>
      <c r="W25" s="190">
        <v>30</v>
      </c>
      <c r="X25" s="190">
        <v>46</v>
      </c>
      <c r="Y25" s="190">
        <v>24</v>
      </c>
      <c r="Z25" s="190">
        <v>22</v>
      </c>
      <c r="AA25" s="190">
        <v>56</v>
      </c>
      <c r="AB25" s="190">
        <v>34</v>
      </c>
      <c r="AC25" s="190">
        <v>22</v>
      </c>
      <c r="AD25" s="190">
        <v>60</v>
      </c>
      <c r="AE25" s="190">
        <v>32</v>
      </c>
      <c r="AF25" s="190">
        <v>28</v>
      </c>
      <c r="AG25" s="245">
        <v>29</v>
      </c>
      <c r="AH25" s="246">
        <v>14</v>
      </c>
      <c r="AI25" s="247">
        <v>15</v>
      </c>
      <c r="AJ25" s="249" t="s">
        <v>251</v>
      </c>
    </row>
    <row r="26" spans="2:36" s="250" customFormat="1" ht="22.5" customHeight="1">
      <c r="B26" s="244" t="s">
        <v>252</v>
      </c>
      <c r="C26" s="190">
        <v>3</v>
      </c>
      <c r="D26" s="190">
        <v>3</v>
      </c>
      <c r="E26" s="190">
        <v>0</v>
      </c>
      <c r="F26" s="245">
        <v>52</v>
      </c>
      <c r="G26" s="246">
        <v>37</v>
      </c>
      <c r="H26" s="261">
        <v>0</v>
      </c>
      <c r="I26" s="247">
        <v>15</v>
      </c>
      <c r="J26" s="190">
        <v>943</v>
      </c>
      <c r="K26" s="190">
        <v>479</v>
      </c>
      <c r="L26" s="190">
        <v>464</v>
      </c>
      <c r="M26" s="190">
        <v>163</v>
      </c>
      <c r="N26" s="190">
        <v>83</v>
      </c>
      <c r="O26" s="190">
        <v>80</v>
      </c>
      <c r="P26" s="190">
        <v>156</v>
      </c>
      <c r="Q26" s="190">
        <v>79</v>
      </c>
      <c r="R26" s="190">
        <v>77</v>
      </c>
      <c r="S26" s="263"/>
      <c r="T26" s="263"/>
      <c r="U26" s="190">
        <v>155</v>
      </c>
      <c r="V26" s="190">
        <v>87</v>
      </c>
      <c r="W26" s="190">
        <v>68</v>
      </c>
      <c r="X26" s="190">
        <v>149</v>
      </c>
      <c r="Y26" s="190">
        <v>65</v>
      </c>
      <c r="Z26" s="190">
        <v>84</v>
      </c>
      <c r="AA26" s="190">
        <v>159</v>
      </c>
      <c r="AB26" s="190">
        <v>80</v>
      </c>
      <c r="AC26" s="190">
        <v>79</v>
      </c>
      <c r="AD26" s="190">
        <v>161</v>
      </c>
      <c r="AE26" s="190">
        <v>85</v>
      </c>
      <c r="AF26" s="190">
        <v>76</v>
      </c>
      <c r="AG26" s="245">
        <v>78</v>
      </c>
      <c r="AH26" s="246">
        <v>33</v>
      </c>
      <c r="AI26" s="247">
        <v>45</v>
      </c>
      <c r="AJ26" s="249" t="s">
        <v>252</v>
      </c>
    </row>
    <row r="27" spans="2:36" s="250" customFormat="1" ht="22.5" customHeight="1">
      <c r="B27" s="244" t="s">
        <v>253</v>
      </c>
      <c r="C27" s="190">
        <v>5</v>
      </c>
      <c r="D27" s="190">
        <v>5</v>
      </c>
      <c r="E27" s="190">
        <v>0</v>
      </c>
      <c r="F27" s="245">
        <v>54</v>
      </c>
      <c r="G27" s="246">
        <v>37</v>
      </c>
      <c r="H27" s="261">
        <v>0</v>
      </c>
      <c r="I27" s="247">
        <v>17</v>
      </c>
      <c r="J27" s="190">
        <v>861</v>
      </c>
      <c r="K27" s="190">
        <v>440</v>
      </c>
      <c r="L27" s="190">
        <v>421</v>
      </c>
      <c r="M27" s="190">
        <v>124</v>
      </c>
      <c r="N27" s="190">
        <v>61</v>
      </c>
      <c r="O27" s="190">
        <v>63</v>
      </c>
      <c r="P27" s="190">
        <v>143</v>
      </c>
      <c r="Q27" s="190">
        <v>70</v>
      </c>
      <c r="R27" s="190">
        <v>73</v>
      </c>
      <c r="S27" s="263"/>
      <c r="T27" s="263"/>
      <c r="U27" s="190">
        <v>142</v>
      </c>
      <c r="V27" s="190">
        <v>75</v>
      </c>
      <c r="W27" s="190">
        <v>67</v>
      </c>
      <c r="X27" s="190">
        <v>147</v>
      </c>
      <c r="Y27" s="190">
        <v>77</v>
      </c>
      <c r="Z27" s="190">
        <v>70</v>
      </c>
      <c r="AA27" s="190">
        <v>165</v>
      </c>
      <c r="AB27" s="190">
        <v>88</v>
      </c>
      <c r="AC27" s="190">
        <v>77</v>
      </c>
      <c r="AD27" s="190">
        <v>140</v>
      </c>
      <c r="AE27" s="190">
        <v>69</v>
      </c>
      <c r="AF27" s="190">
        <v>71</v>
      </c>
      <c r="AG27" s="245">
        <v>92</v>
      </c>
      <c r="AH27" s="246">
        <v>39</v>
      </c>
      <c r="AI27" s="247">
        <v>53</v>
      </c>
      <c r="AJ27" s="249" t="s">
        <v>253</v>
      </c>
    </row>
    <row r="28" spans="2:36" s="250" customFormat="1" ht="22.5" customHeight="1">
      <c r="B28" s="244" t="s">
        <v>254</v>
      </c>
      <c r="C28" s="190">
        <v>2</v>
      </c>
      <c r="D28" s="190">
        <v>2</v>
      </c>
      <c r="E28" s="190">
        <v>0</v>
      </c>
      <c r="F28" s="245">
        <v>40</v>
      </c>
      <c r="G28" s="246">
        <v>28</v>
      </c>
      <c r="H28" s="261">
        <v>0</v>
      </c>
      <c r="I28" s="247">
        <v>12</v>
      </c>
      <c r="J28" s="190">
        <v>802</v>
      </c>
      <c r="K28" s="190">
        <v>405</v>
      </c>
      <c r="L28" s="190">
        <v>397</v>
      </c>
      <c r="M28" s="190">
        <v>129</v>
      </c>
      <c r="N28" s="190">
        <v>67</v>
      </c>
      <c r="O28" s="190">
        <v>62</v>
      </c>
      <c r="P28" s="190">
        <v>137</v>
      </c>
      <c r="Q28" s="190">
        <v>71</v>
      </c>
      <c r="R28" s="190">
        <v>66</v>
      </c>
      <c r="S28" s="263"/>
      <c r="T28" s="263"/>
      <c r="U28" s="190">
        <v>142</v>
      </c>
      <c r="V28" s="190">
        <v>65</v>
      </c>
      <c r="W28" s="190">
        <v>77</v>
      </c>
      <c r="X28" s="190">
        <v>133</v>
      </c>
      <c r="Y28" s="190">
        <v>73</v>
      </c>
      <c r="Z28" s="190">
        <v>60</v>
      </c>
      <c r="AA28" s="190">
        <v>133</v>
      </c>
      <c r="AB28" s="190">
        <v>67</v>
      </c>
      <c r="AC28" s="190">
        <v>66</v>
      </c>
      <c r="AD28" s="190">
        <v>128</v>
      </c>
      <c r="AE28" s="190">
        <v>62</v>
      </c>
      <c r="AF28" s="190">
        <v>66</v>
      </c>
      <c r="AG28" s="245">
        <v>60</v>
      </c>
      <c r="AH28" s="246">
        <v>26</v>
      </c>
      <c r="AI28" s="247">
        <v>34</v>
      </c>
      <c r="AJ28" s="249" t="s">
        <v>254</v>
      </c>
    </row>
    <row r="29" spans="2:36" s="243" customFormat="1" ht="7.5" customHeight="1">
      <c r="B29" s="236"/>
      <c r="C29" s="251"/>
      <c r="D29" s="251"/>
      <c r="E29" s="251"/>
      <c r="F29" s="252"/>
      <c r="G29" s="251"/>
      <c r="H29" s="253"/>
      <c r="I29" s="254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2"/>
      <c r="AH29" s="251"/>
      <c r="AI29" s="254"/>
      <c r="AJ29" s="255"/>
    </row>
    <row r="30" spans="2:36" s="234" customFormat="1" ht="22.5" customHeight="1">
      <c r="B30" s="256" t="s">
        <v>255</v>
      </c>
      <c r="C30" s="257">
        <f aca="true" t="shared" si="11" ref="C30:R30">SUM(C31:C34)</f>
        <v>12</v>
      </c>
      <c r="D30" s="257">
        <f t="shared" si="11"/>
        <v>12</v>
      </c>
      <c r="E30" s="257">
        <f t="shared" si="11"/>
        <v>0</v>
      </c>
      <c r="F30" s="258">
        <f t="shared" si="11"/>
        <v>128</v>
      </c>
      <c r="G30" s="257">
        <f t="shared" si="11"/>
        <v>94</v>
      </c>
      <c r="H30" s="257">
        <f t="shared" si="11"/>
        <v>3</v>
      </c>
      <c r="I30" s="259">
        <f t="shared" si="11"/>
        <v>31</v>
      </c>
      <c r="J30" s="257">
        <f t="shared" si="11"/>
        <v>1981</v>
      </c>
      <c r="K30" s="257">
        <f t="shared" si="11"/>
        <v>966</v>
      </c>
      <c r="L30" s="257">
        <f t="shared" si="11"/>
        <v>1015</v>
      </c>
      <c r="M30" s="257">
        <f t="shared" si="11"/>
        <v>324</v>
      </c>
      <c r="N30" s="257">
        <f t="shared" si="11"/>
        <v>160</v>
      </c>
      <c r="O30" s="257">
        <f t="shared" si="11"/>
        <v>164</v>
      </c>
      <c r="P30" s="257">
        <f t="shared" si="11"/>
        <v>315</v>
      </c>
      <c r="Q30" s="257">
        <f t="shared" si="11"/>
        <v>146</v>
      </c>
      <c r="R30" s="257">
        <f t="shared" si="11"/>
        <v>169</v>
      </c>
      <c r="S30" s="257"/>
      <c r="T30" s="257"/>
      <c r="U30" s="257">
        <f aca="true" t="shared" si="12" ref="U30:AH30">SUM(U31:U34)</f>
        <v>349</v>
      </c>
      <c r="V30" s="257">
        <f t="shared" si="12"/>
        <v>162</v>
      </c>
      <c r="W30" s="257">
        <f t="shared" si="12"/>
        <v>187</v>
      </c>
      <c r="X30" s="257">
        <f t="shared" si="12"/>
        <v>334</v>
      </c>
      <c r="Y30" s="257">
        <f t="shared" si="12"/>
        <v>162</v>
      </c>
      <c r="Z30" s="257">
        <f t="shared" si="12"/>
        <v>172</v>
      </c>
      <c r="AA30" s="257">
        <f t="shared" si="12"/>
        <v>338</v>
      </c>
      <c r="AB30" s="257">
        <f t="shared" si="12"/>
        <v>173</v>
      </c>
      <c r="AC30" s="257">
        <f t="shared" si="12"/>
        <v>165</v>
      </c>
      <c r="AD30" s="257">
        <f t="shared" si="12"/>
        <v>321</v>
      </c>
      <c r="AE30" s="257">
        <f t="shared" si="12"/>
        <v>163</v>
      </c>
      <c r="AF30" s="257">
        <f t="shared" si="12"/>
        <v>158</v>
      </c>
      <c r="AG30" s="258">
        <f t="shared" si="12"/>
        <v>213</v>
      </c>
      <c r="AH30" s="257">
        <f t="shared" si="12"/>
        <v>89</v>
      </c>
      <c r="AI30" s="259">
        <f>SUM(AI31:AI34)</f>
        <v>124</v>
      </c>
      <c r="AJ30" s="260" t="s">
        <v>256</v>
      </c>
    </row>
    <row r="31" spans="2:36" s="250" customFormat="1" ht="22.5" customHeight="1">
      <c r="B31" s="244" t="s">
        <v>257</v>
      </c>
      <c r="C31" s="190">
        <v>1</v>
      </c>
      <c r="D31" s="190">
        <v>1</v>
      </c>
      <c r="E31" s="190">
        <v>0</v>
      </c>
      <c r="F31" s="245">
        <v>14</v>
      </c>
      <c r="G31" s="246">
        <v>11</v>
      </c>
      <c r="H31" s="246">
        <v>0</v>
      </c>
      <c r="I31" s="247">
        <v>3</v>
      </c>
      <c r="J31" s="190">
        <v>204</v>
      </c>
      <c r="K31" s="190">
        <v>91</v>
      </c>
      <c r="L31" s="190">
        <v>113</v>
      </c>
      <c r="M31" s="190">
        <v>31</v>
      </c>
      <c r="N31" s="190">
        <v>15</v>
      </c>
      <c r="O31" s="190">
        <v>16</v>
      </c>
      <c r="P31" s="190">
        <v>42</v>
      </c>
      <c r="Q31" s="190">
        <v>15</v>
      </c>
      <c r="R31" s="190">
        <v>27</v>
      </c>
      <c r="S31" s="263"/>
      <c r="T31" s="263"/>
      <c r="U31" s="190">
        <v>39</v>
      </c>
      <c r="V31" s="190">
        <v>14</v>
      </c>
      <c r="W31" s="190">
        <v>25</v>
      </c>
      <c r="X31" s="190">
        <v>33</v>
      </c>
      <c r="Y31" s="190">
        <v>17</v>
      </c>
      <c r="Z31" s="190">
        <v>16</v>
      </c>
      <c r="AA31" s="190">
        <v>30</v>
      </c>
      <c r="AB31" s="190">
        <v>16</v>
      </c>
      <c r="AC31" s="190">
        <v>14</v>
      </c>
      <c r="AD31" s="190">
        <v>29</v>
      </c>
      <c r="AE31" s="190">
        <v>14</v>
      </c>
      <c r="AF31" s="190">
        <v>15</v>
      </c>
      <c r="AG31" s="245">
        <v>23</v>
      </c>
      <c r="AH31" s="246">
        <v>8</v>
      </c>
      <c r="AI31" s="247">
        <v>15</v>
      </c>
      <c r="AJ31" s="249" t="s">
        <v>258</v>
      </c>
    </row>
    <row r="32" spans="2:36" s="250" customFormat="1" ht="22.5" customHeight="1">
      <c r="B32" s="244" t="s">
        <v>259</v>
      </c>
      <c r="C32" s="190">
        <v>4</v>
      </c>
      <c r="D32" s="190">
        <v>4</v>
      </c>
      <c r="E32" s="190">
        <v>0</v>
      </c>
      <c r="F32" s="245">
        <v>44</v>
      </c>
      <c r="G32" s="246">
        <v>33</v>
      </c>
      <c r="H32" s="246">
        <v>0</v>
      </c>
      <c r="I32" s="247">
        <v>11</v>
      </c>
      <c r="J32" s="190">
        <v>714</v>
      </c>
      <c r="K32" s="190">
        <v>363</v>
      </c>
      <c r="L32" s="190">
        <v>351</v>
      </c>
      <c r="M32" s="190">
        <v>128</v>
      </c>
      <c r="N32" s="190">
        <v>64</v>
      </c>
      <c r="O32" s="190">
        <v>64</v>
      </c>
      <c r="P32" s="190">
        <v>109</v>
      </c>
      <c r="Q32" s="190">
        <v>60</v>
      </c>
      <c r="R32" s="190">
        <v>49</v>
      </c>
      <c r="S32" s="263"/>
      <c r="T32" s="263"/>
      <c r="U32" s="190">
        <v>124</v>
      </c>
      <c r="V32" s="190">
        <v>60</v>
      </c>
      <c r="W32" s="190">
        <v>64</v>
      </c>
      <c r="X32" s="190">
        <v>121</v>
      </c>
      <c r="Y32" s="190">
        <v>61</v>
      </c>
      <c r="Z32" s="190">
        <v>60</v>
      </c>
      <c r="AA32" s="190">
        <v>111</v>
      </c>
      <c r="AB32" s="190">
        <v>58</v>
      </c>
      <c r="AC32" s="190">
        <v>53</v>
      </c>
      <c r="AD32" s="190">
        <v>121</v>
      </c>
      <c r="AE32" s="190">
        <v>60</v>
      </c>
      <c r="AF32" s="190">
        <v>61</v>
      </c>
      <c r="AG32" s="245">
        <v>71</v>
      </c>
      <c r="AH32" s="246">
        <v>27</v>
      </c>
      <c r="AI32" s="247">
        <v>44</v>
      </c>
      <c r="AJ32" s="249" t="s">
        <v>259</v>
      </c>
    </row>
    <row r="33" spans="2:36" s="250" customFormat="1" ht="22.5" customHeight="1">
      <c r="B33" s="244" t="s">
        <v>260</v>
      </c>
      <c r="C33" s="190">
        <v>3</v>
      </c>
      <c r="D33" s="190">
        <v>3</v>
      </c>
      <c r="E33" s="190">
        <v>0</v>
      </c>
      <c r="F33" s="245">
        <v>30</v>
      </c>
      <c r="G33" s="246">
        <v>22</v>
      </c>
      <c r="H33" s="246">
        <v>2</v>
      </c>
      <c r="I33" s="247">
        <v>6</v>
      </c>
      <c r="J33" s="190">
        <v>515</v>
      </c>
      <c r="K33" s="190">
        <v>244</v>
      </c>
      <c r="L33" s="190">
        <v>271</v>
      </c>
      <c r="M33" s="190">
        <v>71</v>
      </c>
      <c r="N33" s="190">
        <v>35</v>
      </c>
      <c r="O33" s="190">
        <v>36</v>
      </c>
      <c r="P33" s="190">
        <v>87</v>
      </c>
      <c r="Q33" s="190">
        <v>33</v>
      </c>
      <c r="R33" s="190">
        <v>54</v>
      </c>
      <c r="S33" s="263"/>
      <c r="T33" s="263"/>
      <c r="U33" s="190">
        <v>98</v>
      </c>
      <c r="V33" s="190">
        <v>45</v>
      </c>
      <c r="W33" s="190">
        <v>53</v>
      </c>
      <c r="X33" s="190">
        <v>79</v>
      </c>
      <c r="Y33" s="190">
        <v>34</v>
      </c>
      <c r="Z33" s="190">
        <v>45</v>
      </c>
      <c r="AA33" s="190">
        <v>97</v>
      </c>
      <c r="AB33" s="190">
        <v>50</v>
      </c>
      <c r="AC33" s="190">
        <v>47</v>
      </c>
      <c r="AD33" s="190">
        <v>83</v>
      </c>
      <c r="AE33" s="190">
        <v>47</v>
      </c>
      <c r="AF33" s="190">
        <v>36</v>
      </c>
      <c r="AG33" s="245">
        <v>50</v>
      </c>
      <c r="AH33" s="246">
        <v>23</v>
      </c>
      <c r="AI33" s="247">
        <v>27</v>
      </c>
      <c r="AJ33" s="249" t="s">
        <v>260</v>
      </c>
    </row>
    <row r="34" spans="2:36" s="250" customFormat="1" ht="22.5" customHeight="1">
      <c r="B34" s="244" t="s">
        <v>261</v>
      </c>
      <c r="C34" s="190">
        <v>4</v>
      </c>
      <c r="D34" s="190">
        <v>4</v>
      </c>
      <c r="E34" s="190">
        <v>0</v>
      </c>
      <c r="F34" s="245">
        <v>40</v>
      </c>
      <c r="G34" s="246">
        <v>28</v>
      </c>
      <c r="H34" s="246">
        <v>1</v>
      </c>
      <c r="I34" s="247">
        <v>11</v>
      </c>
      <c r="J34" s="190">
        <v>548</v>
      </c>
      <c r="K34" s="190">
        <v>268</v>
      </c>
      <c r="L34" s="190">
        <v>280</v>
      </c>
      <c r="M34" s="190">
        <v>94</v>
      </c>
      <c r="N34" s="190">
        <v>46</v>
      </c>
      <c r="O34" s="190">
        <v>48</v>
      </c>
      <c r="P34" s="190">
        <v>77</v>
      </c>
      <c r="Q34" s="190">
        <v>38</v>
      </c>
      <c r="R34" s="190">
        <v>39</v>
      </c>
      <c r="S34" s="263"/>
      <c r="T34" s="263"/>
      <c r="U34" s="190">
        <v>88</v>
      </c>
      <c r="V34" s="190">
        <v>43</v>
      </c>
      <c r="W34" s="190">
        <v>45</v>
      </c>
      <c r="X34" s="190">
        <v>101</v>
      </c>
      <c r="Y34" s="190">
        <v>50</v>
      </c>
      <c r="Z34" s="190">
        <v>51</v>
      </c>
      <c r="AA34" s="190">
        <v>100</v>
      </c>
      <c r="AB34" s="190">
        <v>49</v>
      </c>
      <c r="AC34" s="190">
        <v>51</v>
      </c>
      <c r="AD34" s="190">
        <v>88</v>
      </c>
      <c r="AE34" s="190">
        <v>42</v>
      </c>
      <c r="AF34" s="190">
        <v>46</v>
      </c>
      <c r="AG34" s="245">
        <v>69</v>
      </c>
      <c r="AH34" s="246">
        <v>31</v>
      </c>
      <c r="AI34" s="247">
        <v>38</v>
      </c>
      <c r="AJ34" s="249" t="s">
        <v>261</v>
      </c>
    </row>
    <row r="35" spans="2:36" s="243" customFormat="1" ht="7.5" customHeight="1">
      <c r="B35" s="236"/>
      <c r="C35" s="251"/>
      <c r="D35" s="251"/>
      <c r="E35" s="251"/>
      <c r="F35" s="252"/>
      <c r="G35" s="251"/>
      <c r="H35" s="253"/>
      <c r="I35" s="254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2"/>
      <c r="AH35" s="251"/>
      <c r="AI35" s="254"/>
      <c r="AJ35" s="255"/>
    </row>
    <row r="36" spans="2:36" s="234" customFormat="1" ht="22.5" customHeight="1">
      <c r="B36" s="256" t="s">
        <v>262</v>
      </c>
      <c r="C36" s="257">
        <f>SUM(C37:C39)</f>
        <v>4</v>
      </c>
      <c r="D36" s="257">
        <f aca="true" t="shared" si="13" ref="D36:R36">SUM(D37:D39)</f>
        <v>4</v>
      </c>
      <c r="E36" s="257">
        <f t="shared" si="13"/>
        <v>0</v>
      </c>
      <c r="F36" s="258">
        <f t="shared" si="13"/>
        <v>26</v>
      </c>
      <c r="G36" s="257">
        <f t="shared" si="13"/>
        <v>20</v>
      </c>
      <c r="H36" s="257">
        <f t="shared" si="13"/>
        <v>2</v>
      </c>
      <c r="I36" s="259">
        <f t="shared" si="13"/>
        <v>4</v>
      </c>
      <c r="J36" s="257">
        <f t="shared" si="13"/>
        <v>281</v>
      </c>
      <c r="K36" s="257">
        <f t="shared" si="13"/>
        <v>136</v>
      </c>
      <c r="L36" s="257">
        <f t="shared" si="13"/>
        <v>145</v>
      </c>
      <c r="M36" s="257">
        <f t="shared" si="13"/>
        <v>53</v>
      </c>
      <c r="N36" s="257">
        <f t="shared" si="13"/>
        <v>32</v>
      </c>
      <c r="O36" s="257">
        <f t="shared" si="13"/>
        <v>21</v>
      </c>
      <c r="P36" s="257">
        <f t="shared" si="13"/>
        <v>46</v>
      </c>
      <c r="Q36" s="257">
        <f t="shared" si="13"/>
        <v>23</v>
      </c>
      <c r="R36" s="257">
        <f t="shared" si="13"/>
        <v>23</v>
      </c>
      <c r="S36" s="257"/>
      <c r="T36" s="257"/>
      <c r="U36" s="257">
        <f aca="true" t="shared" si="14" ref="U36:AI36">SUM(U37:U39)</f>
        <v>50</v>
      </c>
      <c r="V36" s="257">
        <f t="shared" si="14"/>
        <v>24</v>
      </c>
      <c r="W36" s="257">
        <f t="shared" si="14"/>
        <v>26</v>
      </c>
      <c r="X36" s="257">
        <f t="shared" si="14"/>
        <v>36</v>
      </c>
      <c r="Y36" s="257">
        <f t="shared" si="14"/>
        <v>17</v>
      </c>
      <c r="Z36" s="257">
        <f t="shared" si="14"/>
        <v>19</v>
      </c>
      <c r="AA36" s="257">
        <f t="shared" si="14"/>
        <v>56</v>
      </c>
      <c r="AB36" s="257">
        <f t="shared" si="14"/>
        <v>24</v>
      </c>
      <c r="AC36" s="257">
        <f t="shared" si="14"/>
        <v>32</v>
      </c>
      <c r="AD36" s="257">
        <f t="shared" si="14"/>
        <v>40</v>
      </c>
      <c r="AE36" s="257">
        <f t="shared" si="14"/>
        <v>16</v>
      </c>
      <c r="AF36" s="257">
        <f t="shared" si="14"/>
        <v>24</v>
      </c>
      <c r="AG36" s="258">
        <f t="shared" si="14"/>
        <v>51</v>
      </c>
      <c r="AH36" s="257">
        <f t="shared" si="14"/>
        <v>26</v>
      </c>
      <c r="AI36" s="259">
        <f t="shared" si="14"/>
        <v>25</v>
      </c>
      <c r="AJ36" s="260" t="s">
        <v>262</v>
      </c>
    </row>
    <row r="37" spans="2:36" s="250" customFormat="1" ht="22.5" customHeight="1">
      <c r="B37" s="244" t="s">
        <v>263</v>
      </c>
      <c r="C37" s="190">
        <v>1</v>
      </c>
      <c r="D37" s="190">
        <v>1</v>
      </c>
      <c r="E37" s="190">
        <v>0</v>
      </c>
      <c r="F37" s="245">
        <v>8</v>
      </c>
      <c r="G37" s="246">
        <v>6</v>
      </c>
      <c r="H37" s="246">
        <v>0</v>
      </c>
      <c r="I37" s="247">
        <v>2</v>
      </c>
      <c r="J37" s="190">
        <v>128</v>
      </c>
      <c r="K37" s="190">
        <v>61</v>
      </c>
      <c r="L37" s="190">
        <v>67</v>
      </c>
      <c r="M37" s="190">
        <v>27</v>
      </c>
      <c r="N37" s="190">
        <v>16</v>
      </c>
      <c r="O37" s="190">
        <v>11</v>
      </c>
      <c r="P37" s="190">
        <v>21</v>
      </c>
      <c r="Q37" s="190">
        <v>9</v>
      </c>
      <c r="R37" s="190">
        <v>12</v>
      </c>
      <c r="S37" s="251"/>
      <c r="T37" s="251"/>
      <c r="U37" s="190">
        <v>21</v>
      </c>
      <c r="V37" s="190">
        <v>11</v>
      </c>
      <c r="W37" s="190">
        <v>10</v>
      </c>
      <c r="X37" s="190">
        <v>17</v>
      </c>
      <c r="Y37" s="190">
        <v>5</v>
      </c>
      <c r="Z37" s="190">
        <v>12</v>
      </c>
      <c r="AA37" s="190">
        <v>24</v>
      </c>
      <c r="AB37" s="190">
        <v>11</v>
      </c>
      <c r="AC37" s="190">
        <v>13</v>
      </c>
      <c r="AD37" s="190">
        <v>18</v>
      </c>
      <c r="AE37" s="190">
        <v>9</v>
      </c>
      <c r="AF37" s="190">
        <v>9</v>
      </c>
      <c r="AG37" s="245">
        <v>18</v>
      </c>
      <c r="AH37" s="246">
        <v>10</v>
      </c>
      <c r="AI37" s="247">
        <v>8</v>
      </c>
      <c r="AJ37" s="249" t="s">
        <v>263</v>
      </c>
    </row>
    <row r="38" spans="2:36" s="214" customFormat="1" ht="22.5" customHeight="1">
      <c r="B38" s="265" t="s">
        <v>264</v>
      </c>
      <c r="C38" s="190">
        <v>2</v>
      </c>
      <c r="D38" s="190">
        <v>2</v>
      </c>
      <c r="E38" s="190">
        <v>0</v>
      </c>
      <c r="F38" s="245">
        <v>11</v>
      </c>
      <c r="G38" s="246">
        <v>8</v>
      </c>
      <c r="H38" s="246">
        <v>2</v>
      </c>
      <c r="I38" s="247">
        <v>1</v>
      </c>
      <c r="J38" s="190">
        <v>70</v>
      </c>
      <c r="K38" s="190">
        <v>31</v>
      </c>
      <c r="L38" s="190">
        <v>39</v>
      </c>
      <c r="M38" s="190">
        <v>15</v>
      </c>
      <c r="N38" s="190">
        <v>9</v>
      </c>
      <c r="O38" s="190">
        <v>6</v>
      </c>
      <c r="P38" s="190">
        <v>8</v>
      </c>
      <c r="Q38" s="190">
        <v>2</v>
      </c>
      <c r="R38" s="190">
        <v>6</v>
      </c>
      <c r="S38" s="266"/>
      <c r="T38" s="266"/>
      <c r="U38" s="190">
        <v>12</v>
      </c>
      <c r="V38" s="190">
        <v>7</v>
      </c>
      <c r="W38" s="190">
        <v>5</v>
      </c>
      <c r="X38" s="190">
        <v>10</v>
      </c>
      <c r="Y38" s="190">
        <v>5</v>
      </c>
      <c r="Z38" s="190">
        <v>5</v>
      </c>
      <c r="AA38" s="190">
        <v>14</v>
      </c>
      <c r="AB38" s="190">
        <v>4</v>
      </c>
      <c r="AC38" s="190">
        <v>10</v>
      </c>
      <c r="AD38" s="190">
        <v>11</v>
      </c>
      <c r="AE38" s="190">
        <v>4</v>
      </c>
      <c r="AF38" s="190">
        <v>7</v>
      </c>
      <c r="AG38" s="245">
        <v>20</v>
      </c>
      <c r="AH38" s="246">
        <v>11</v>
      </c>
      <c r="AI38" s="247">
        <v>9</v>
      </c>
      <c r="AJ38" s="267" t="s">
        <v>264</v>
      </c>
    </row>
    <row r="39" spans="2:36" s="214" customFormat="1" ht="22.5" customHeight="1">
      <c r="B39" s="265" t="s">
        <v>265</v>
      </c>
      <c r="C39" s="190">
        <v>1</v>
      </c>
      <c r="D39" s="190">
        <v>1</v>
      </c>
      <c r="E39" s="190">
        <v>0</v>
      </c>
      <c r="F39" s="245">
        <v>7</v>
      </c>
      <c r="G39" s="246">
        <v>6</v>
      </c>
      <c r="H39" s="246">
        <v>0</v>
      </c>
      <c r="I39" s="247">
        <v>1</v>
      </c>
      <c r="J39" s="190">
        <v>83</v>
      </c>
      <c r="K39" s="190">
        <v>44</v>
      </c>
      <c r="L39" s="190">
        <v>39</v>
      </c>
      <c r="M39" s="190">
        <v>11</v>
      </c>
      <c r="N39" s="190">
        <v>7</v>
      </c>
      <c r="O39" s="190">
        <v>4</v>
      </c>
      <c r="P39" s="190">
        <v>17</v>
      </c>
      <c r="Q39" s="190">
        <v>12</v>
      </c>
      <c r="R39" s="190">
        <v>5</v>
      </c>
      <c r="S39" s="266"/>
      <c r="T39" s="266"/>
      <c r="U39" s="190">
        <v>17</v>
      </c>
      <c r="V39" s="190">
        <v>6</v>
      </c>
      <c r="W39" s="190">
        <v>11</v>
      </c>
      <c r="X39" s="190">
        <v>9</v>
      </c>
      <c r="Y39" s="190">
        <v>7</v>
      </c>
      <c r="Z39" s="190">
        <v>2</v>
      </c>
      <c r="AA39" s="190">
        <v>18</v>
      </c>
      <c r="AB39" s="190">
        <v>9</v>
      </c>
      <c r="AC39" s="190">
        <v>9</v>
      </c>
      <c r="AD39" s="190">
        <v>11</v>
      </c>
      <c r="AE39" s="190">
        <v>3</v>
      </c>
      <c r="AF39" s="190">
        <v>8</v>
      </c>
      <c r="AG39" s="245">
        <v>13</v>
      </c>
      <c r="AH39" s="246">
        <v>5</v>
      </c>
      <c r="AI39" s="247">
        <v>8</v>
      </c>
      <c r="AJ39" s="267" t="s">
        <v>266</v>
      </c>
    </row>
    <row r="40" spans="2:36" s="214" customFormat="1" ht="7.5" customHeight="1">
      <c r="B40" s="268"/>
      <c r="C40" s="269"/>
      <c r="D40" s="269"/>
      <c r="E40" s="269"/>
      <c r="F40" s="270"/>
      <c r="G40" s="271"/>
      <c r="H40" s="272"/>
      <c r="I40" s="273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70"/>
      <c r="AH40" s="271"/>
      <c r="AI40" s="273"/>
      <c r="AJ40" s="274"/>
    </row>
    <row r="41" spans="2:36" s="211" customFormat="1" ht="19.5" customHeight="1">
      <c r="B41" s="275"/>
      <c r="C41" s="275"/>
      <c r="D41" s="275"/>
      <c r="E41" s="275"/>
      <c r="F41" s="209"/>
      <c r="G41" s="209"/>
      <c r="H41" s="209"/>
      <c r="I41" s="209"/>
      <c r="J41" s="275"/>
      <c r="K41" s="275"/>
      <c r="L41" s="275"/>
      <c r="M41" s="275"/>
      <c r="N41" s="275"/>
      <c r="O41" s="275"/>
      <c r="P41" s="275"/>
      <c r="Q41" s="275"/>
      <c r="R41" s="275"/>
      <c r="S41" s="209"/>
      <c r="T41" s="209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09"/>
      <c r="AH41" s="209"/>
      <c r="AI41" s="209"/>
      <c r="AJ41" s="275"/>
    </row>
  </sheetData>
  <sheetProtection/>
  <mergeCells count="16">
    <mergeCell ref="C1:R1"/>
    <mergeCell ref="U1:AJ1"/>
    <mergeCell ref="B3:B5"/>
    <mergeCell ref="C3:E4"/>
    <mergeCell ref="F3:I4"/>
    <mergeCell ref="U3:AF3"/>
    <mergeCell ref="AG3:AI3"/>
    <mergeCell ref="AJ3:AJ5"/>
    <mergeCell ref="J4:L4"/>
    <mergeCell ref="M4:O4"/>
    <mergeCell ref="P4:R4"/>
    <mergeCell ref="U4:W4"/>
    <mergeCell ref="X4:Z4"/>
    <mergeCell ref="AA4:AC4"/>
    <mergeCell ref="AD4:AF4"/>
    <mergeCell ref="AG4:AI4"/>
  </mergeCells>
  <printOptions horizontalCentered="1"/>
  <pageMargins left="0.4724409448818898" right="0.4330708661417323" top="0.7874015748031497" bottom="0.5118110236220472" header="0.5118110236220472" footer="0.5118110236220472"/>
  <pageSetup firstPageNumber="35" useFirstPageNumber="1" horizontalDpi="600" verticalDpi="600" orientation="portrait" paperSize="9" scale="78" r:id="rId1"/>
  <headerFooter alignWithMargins="0">
    <oddFooter>&amp;C&amp;"ＭＳ Ｐ明朝,標準"- &amp;P -</oddFooter>
  </headerFooter>
  <colBreaks count="1" manualBreakCount="1">
    <brk id="1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3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1" max="1" width="10.50390625" style="1" customWidth="1"/>
    <col min="2" max="14" width="5.625" style="1" customWidth="1"/>
    <col min="15" max="15" width="5.625" style="1" hidden="1" customWidth="1"/>
    <col min="16" max="16384" width="9.00390625" style="1" customWidth="1"/>
  </cols>
  <sheetData>
    <row r="2" spans="1:14" s="122" customFormat="1" ht="14.25">
      <c r="A2" s="169" t="s">
        <v>4</v>
      </c>
      <c r="B2" s="289" t="s">
        <v>272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s="2" customFormat="1" ht="13.5">
      <c r="A3" s="167"/>
      <c r="B3" s="167"/>
      <c r="C3" s="167"/>
      <c r="D3" s="167"/>
      <c r="E3" s="167"/>
      <c r="F3" s="167"/>
      <c r="G3" s="167"/>
      <c r="H3" s="167"/>
      <c r="I3" s="167"/>
      <c r="J3" s="167"/>
      <c r="L3" s="167"/>
      <c r="M3" s="296" t="s">
        <v>177</v>
      </c>
      <c r="N3" s="296"/>
      <c r="O3" s="167"/>
    </row>
    <row r="4" spans="1:15" s="123" customFormat="1" ht="15.75" customHeight="1">
      <c r="A4" s="290" t="s">
        <v>71</v>
      </c>
      <c r="B4" s="134"/>
      <c r="C4" s="134"/>
      <c r="D4" s="135">
        <v>1</v>
      </c>
      <c r="E4" s="135">
        <v>50</v>
      </c>
      <c r="F4" s="135">
        <v>100</v>
      </c>
      <c r="G4" s="135">
        <v>150</v>
      </c>
      <c r="H4" s="135">
        <v>200</v>
      </c>
      <c r="I4" s="135">
        <v>250</v>
      </c>
      <c r="J4" s="135">
        <v>300</v>
      </c>
      <c r="K4" s="135">
        <v>400</v>
      </c>
      <c r="L4" s="135">
        <v>500</v>
      </c>
      <c r="M4" s="135">
        <v>600</v>
      </c>
      <c r="N4" s="135">
        <v>700</v>
      </c>
      <c r="O4" s="293" t="s">
        <v>138</v>
      </c>
    </row>
    <row r="5" spans="1:16" s="123" customFormat="1" ht="15.75" customHeight="1">
      <c r="A5" s="291"/>
      <c r="B5" s="97" t="s">
        <v>61</v>
      </c>
      <c r="C5" s="97" t="s">
        <v>72</v>
      </c>
      <c r="D5" s="136" t="s">
        <v>1</v>
      </c>
      <c r="E5" s="136" t="s">
        <v>1</v>
      </c>
      <c r="F5" s="136" t="s">
        <v>1</v>
      </c>
      <c r="G5" s="136" t="s">
        <v>1</v>
      </c>
      <c r="H5" s="136" t="s">
        <v>1</v>
      </c>
      <c r="I5" s="136" t="s">
        <v>1</v>
      </c>
      <c r="J5" s="136" t="s">
        <v>1</v>
      </c>
      <c r="K5" s="136" t="s">
        <v>1</v>
      </c>
      <c r="L5" s="136" t="s">
        <v>1</v>
      </c>
      <c r="M5" s="136" t="s">
        <v>1</v>
      </c>
      <c r="N5" s="136" t="s">
        <v>1</v>
      </c>
      <c r="O5" s="294"/>
      <c r="P5" s="54"/>
    </row>
    <row r="6" spans="1:15" s="123" customFormat="1" ht="15.75" customHeight="1">
      <c r="A6" s="292"/>
      <c r="B6" s="133"/>
      <c r="C6" s="133"/>
      <c r="D6" s="137">
        <v>49</v>
      </c>
      <c r="E6" s="137">
        <v>99</v>
      </c>
      <c r="F6" s="137">
        <v>149</v>
      </c>
      <c r="G6" s="137">
        <v>199</v>
      </c>
      <c r="H6" s="137">
        <v>249</v>
      </c>
      <c r="I6" s="137">
        <v>299</v>
      </c>
      <c r="J6" s="137">
        <v>399</v>
      </c>
      <c r="K6" s="137">
        <v>499</v>
      </c>
      <c r="L6" s="137">
        <v>599</v>
      </c>
      <c r="M6" s="137">
        <v>699</v>
      </c>
      <c r="N6" s="137" t="s">
        <v>178</v>
      </c>
      <c r="O6" s="295"/>
    </row>
    <row r="7" spans="1:15" s="2" customFormat="1" ht="9" customHeight="1">
      <c r="A7" s="36"/>
      <c r="B7" s="1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40"/>
      <c r="O7" s="40"/>
    </row>
    <row r="8" spans="1:15" s="5" customFormat="1" ht="18" customHeight="1">
      <c r="A8" s="180" t="s">
        <v>183</v>
      </c>
      <c r="B8" s="99">
        <f>SUM(C8:O8)</f>
        <v>118</v>
      </c>
      <c r="C8" s="99">
        <f>SUM(C9:C11)</f>
        <v>0</v>
      </c>
      <c r="D8" s="99">
        <f aca="true" t="shared" si="0" ref="D8:O8">SUM(D9:D11)</f>
        <v>11</v>
      </c>
      <c r="E8" s="99">
        <f t="shared" si="0"/>
        <v>12</v>
      </c>
      <c r="F8" s="99">
        <f t="shared" si="0"/>
        <v>20</v>
      </c>
      <c r="G8" s="99">
        <f t="shared" si="0"/>
        <v>10</v>
      </c>
      <c r="H8" s="99">
        <f t="shared" si="0"/>
        <v>17</v>
      </c>
      <c r="I8" s="99">
        <f t="shared" si="0"/>
        <v>16</v>
      </c>
      <c r="J8" s="99">
        <f t="shared" si="0"/>
        <v>14</v>
      </c>
      <c r="K8" s="99">
        <f t="shared" si="0"/>
        <v>6</v>
      </c>
      <c r="L8" s="99">
        <f t="shared" si="0"/>
        <v>7</v>
      </c>
      <c r="M8" s="99">
        <f t="shared" si="0"/>
        <v>5</v>
      </c>
      <c r="N8" s="100">
        <f t="shared" si="0"/>
        <v>0</v>
      </c>
      <c r="O8" s="100">
        <f t="shared" si="0"/>
        <v>0</v>
      </c>
    </row>
    <row r="9" spans="1:15" s="2" customFormat="1" ht="18" customHeight="1">
      <c r="A9" s="97" t="s">
        <v>159</v>
      </c>
      <c r="B9" s="21">
        <f>SUM(C9:O9)</f>
        <v>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42">
        <v>0</v>
      </c>
      <c r="O9" s="42">
        <v>0</v>
      </c>
    </row>
    <row r="10" spans="1:15" s="2" customFormat="1" ht="18" customHeight="1">
      <c r="A10" s="97" t="s">
        <v>147</v>
      </c>
      <c r="B10" s="76">
        <f>SUM(C10:O10)</f>
        <v>117</v>
      </c>
      <c r="C10" s="76">
        <v>0</v>
      </c>
      <c r="D10" s="76">
        <v>11</v>
      </c>
      <c r="E10" s="76">
        <v>12</v>
      </c>
      <c r="F10" s="76">
        <v>20</v>
      </c>
      <c r="G10" s="76">
        <v>10</v>
      </c>
      <c r="H10" s="76">
        <v>17</v>
      </c>
      <c r="I10" s="76">
        <v>16</v>
      </c>
      <c r="J10" s="76">
        <v>13</v>
      </c>
      <c r="K10" s="76">
        <v>6</v>
      </c>
      <c r="L10" s="76">
        <v>7</v>
      </c>
      <c r="M10" s="76">
        <v>5</v>
      </c>
      <c r="N10" s="77">
        <v>0</v>
      </c>
      <c r="O10" s="77">
        <v>0</v>
      </c>
    </row>
    <row r="11" spans="1:15" s="2" customFormat="1" ht="18" customHeight="1">
      <c r="A11" s="97" t="s">
        <v>148</v>
      </c>
      <c r="B11" s="76">
        <f>SUM(C11:O11)</f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7">
        <v>0</v>
      </c>
      <c r="O11" s="77">
        <v>0</v>
      </c>
    </row>
    <row r="12" spans="1:15" s="2" customFormat="1" ht="9" customHeight="1">
      <c r="A12" s="37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4"/>
      <c r="O12" s="64"/>
    </row>
    <row r="13" spans="1:15" ht="13.5" customHeight="1">
      <c r="A13" s="45" t="s">
        <v>275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9" customHeight="1"/>
    <row r="15" ht="9" customHeight="1"/>
  </sheetData>
  <sheetProtection/>
  <mergeCells count="4">
    <mergeCell ref="A4:A6"/>
    <mergeCell ref="O4:O6"/>
    <mergeCell ref="M3:N3"/>
    <mergeCell ref="B2:N2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D7" sqref="D7"/>
    </sheetView>
  </sheetViews>
  <sheetFormatPr defaultColWidth="9.00390625" defaultRowHeight="13.5"/>
  <cols>
    <col min="1" max="1" width="12.625" style="1" customWidth="1"/>
    <col min="2" max="6" width="10.625" style="1" customWidth="1"/>
    <col min="7" max="16384" width="9.00390625" style="1" customWidth="1"/>
  </cols>
  <sheetData>
    <row r="1" ht="5.25" customHeight="1"/>
    <row r="2" spans="1:6" s="122" customFormat="1" ht="16.5" customHeight="1">
      <c r="A2" s="169" t="s">
        <v>19</v>
      </c>
      <c r="B2" s="142" t="s">
        <v>184</v>
      </c>
      <c r="C2" s="142"/>
      <c r="D2" s="142"/>
      <c r="E2" s="142"/>
      <c r="F2" s="142"/>
    </row>
    <row r="3" spans="2:6" ht="13.5">
      <c r="B3" s="12"/>
      <c r="C3" s="12"/>
      <c r="D3" s="12"/>
      <c r="E3" s="12"/>
      <c r="F3" s="4" t="s">
        <v>270</v>
      </c>
    </row>
    <row r="4" spans="1:6" s="139" customFormat="1" ht="15.75" customHeight="1">
      <c r="A4" s="297" t="s">
        <v>20</v>
      </c>
      <c r="B4" s="299" t="s">
        <v>21</v>
      </c>
      <c r="C4" s="300"/>
      <c r="D4" s="301"/>
      <c r="E4" s="302" t="s">
        <v>22</v>
      </c>
      <c r="F4" s="302"/>
    </row>
    <row r="5" spans="1:6" s="139" customFormat="1" ht="15.75" customHeight="1">
      <c r="A5" s="298"/>
      <c r="B5" s="127" t="s">
        <v>117</v>
      </c>
      <c r="C5" s="127" t="s">
        <v>24</v>
      </c>
      <c r="D5" s="127" t="s">
        <v>25</v>
      </c>
      <c r="E5" s="127" t="s">
        <v>24</v>
      </c>
      <c r="F5" s="127" t="s">
        <v>25</v>
      </c>
    </row>
    <row r="6" spans="1:6" s="2" customFormat="1" ht="4.5" customHeight="1">
      <c r="A6" s="65"/>
      <c r="B6" s="32"/>
      <c r="C6" s="32"/>
      <c r="D6" s="32"/>
      <c r="E6" s="19"/>
      <c r="F6" s="40"/>
    </row>
    <row r="7" spans="1:6" s="2" customFormat="1" ht="18" customHeight="1">
      <c r="A7" s="101" t="s">
        <v>141</v>
      </c>
      <c r="B7" s="99">
        <f>+C7+D7</f>
        <v>1</v>
      </c>
      <c r="C7" s="99">
        <v>1</v>
      </c>
      <c r="D7" s="99">
        <v>0</v>
      </c>
      <c r="E7" s="120">
        <v>1</v>
      </c>
      <c r="F7" s="100">
        <v>0</v>
      </c>
    </row>
    <row r="8" spans="1:6" s="2" customFormat="1" ht="6.75" customHeight="1">
      <c r="A8" s="67"/>
      <c r="B8" s="21"/>
      <c r="C8" s="21"/>
      <c r="D8" s="21"/>
      <c r="E8" s="20"/>
      <c r="F8" s="42"/>
    </row>
    <row r="9" spans="1:6" s="2" customFormat="1" ht="15" customHeight="1">
      <c r="A9" s="102" t="s">
        <v>123</v>
      </c>
      <c r="B9" s="76">
        <v>1</v>
      </c>
      <c r="C9" s="76">
        <v>1</v>
      </c>
      <c r="D9" s="76">
        <v>0</v>
      </c>
      <c r="E9" s="121">
        <v>1</v>
      </c>
      <c r="F9" s="77">
        <v>0</v>
      </c>
    </row>
    <row r="10" spans="1:6" ht="3.75" customHeight="1">
      <c r="A10" s="34"/>
      <c r="B10" s="34"/>
      <c r="C10" s="33"/>
      <c r="D10" s="33"/>
      <c r="E10" s="34"/>
      <c r="F10" s="66"/>
    </row>
  </sheetData>
  <sheetProtection/>
  <mergeCells count="3">
    <mergeCell ref="A4:A5"/>
    <mergeCell ref="B4:D4"/>
    <mergeCell ref="E4:F4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1" customWidth="1"/>
    <col min="2" max="4" width="9.50390625" style="1" customWidth="1"/>
    <col min="5" max="8" width="8.625" style="1" hidden="1" customWidth="1"/>
    <col min="9" max="10" width="10.625" style="1" customWidth="1"/>
    <col min="11" max="16384" width="9.00390625" style="1" customWidth="1"/>
  </cols>
  <sheetData>
    <row r="1" spans="1:11" s="122" customFormat="1" ht="14.25">
      <c r="A1" s="202" t="s">
        <v>4</v>
      </c>
      <c r="B1" s="303" t="s">
        <v>186</v>
      </c>
      <c r="C1" s="303"/>
      <c r="D1" s="303"/>
      <c r="E1" s="303"/>
      <c r="F1" s="303"/>
      <c r="G1" s="303"/>
      <c r="H1" s="303"/>
      <c r="I1" s="303"/>
      <c r="J1" s="303"/>
      <c r="K1" s="140"/>
    </row>
    <row r="2" spans="1:11" ht="13.5">
      <c r="A2" s="49"/>
      <c r="B2" s="12"/>
      <c r="C2" s="12"/>
      <c r="D2" s="12"/>
      <c r="E2" s="12"/>
      <c r="F2" s="12"/>
      <c r="G2" s="12"/>
      <c r="H2" s="4" t="s">
        <v>58</v>
      </c>
      <c r="I2" s="49"/>
      <c r="J2" s="282" t="s">
        <v>271</v>
      </c>
      <c r="K2" s="49"/>
    </row>
    <row r="3" spans="1:11" s="123" customFormat="1" ht="13.5">
      <c r="A3" s="297" t="s">
        <v>20</v>
      </c>
      <c r="B3" s="299" t="s">
        <v>21</v>
      </c>
      <c r="C3" s="300"/>
      <c r="D3" s="301"/>
      <c r="E3" s="302" t="s">
        <v>23</v>
      </c>
      <c r="F3" s="302"/>
      <c r="G3" s="302" t="s">
        <v>22</v>
      </c>
      <c r="H3" s="302"/>
      <c r="I3" s="302" t="s">
        <v>22</v>
      </c>
      <c r="J3" s="302"/>
      <c r="K3" s="54"/>
    </row>
    <row r="4" spans="1:11" s="123" customFormat="1" ht="13.5">
      <c r="A4" s="298"/>
      <c r="B4" s="127" t="s">
        <v>117</v>
      </c>
      <c r="C4" s="127" t="s">
        <v>24</v>
      </c>
      <c r="D4" s="127" t="s">
        <v>25</v>
      </c>
      <c r="E4" s="127" t="s">
        <v>24</v>
      </c>
      <c r="F4" s="127" t="s">
        <v>25</v>
      </c>
      <c r="G4" s="127" t="s">
        <v>24</v>
      </c>
      <c r="H4" s="127" t="s">
        <v>25</v>
      </c>
      <c r="I4" s="127" t="s">
        <v>24</v>
      </c>
      <c r="J4" s="127" t="s">
        <v>25</v>
      </c>
      <c r="K4" s="54"/>
    </row>
    <row r="5" spans="1:11" ht="7.5" customHeight="1">
      <c r="A5" s="65"/>
      <c r="B5" s="32"/>
      <c r="C5" s="32"/>
      <c r="D5" s="32"/>
      <c r="E5" s="32"/>
      <c r="F5" s="32"/>
      <c r="G5" s="32"/>
      <c r="H5" s="40"/>
      <c r="I5" s="19"/>
      <c r="J5" s="40"/>
      <c r="K5" s="49"/>
    </row>
    <row r="6" spans="1:11" ht="13.5">
      <c r="A6" s="181" t="s">
        <v>185</v>
      </c>
      <c r="B6" s="104">
        <f>SUM(B8:B8)</f>
        <v>17</v>
      </c>
      <c r="C6" s="104">
        <f>SUM(I8:I8)</f>
        <v>17</v>
      </c>
      <c r="D6" s="104">
        <v>0</v>
      </c>
      <c r="E6" s="104">
        <f aca="true" t="shared" si="0" ref="E6:J6">SUM(E8:E8)</f>
        <v>0</v>
      </c>
      <c r="F6" s="104">
        <f t="shared" si="0"/>
        <v>0</v>
      </c>
      <c r="G6" s="104">
        <f t="shared" si="0"/>
        <v>1</v>
      </c>
      <c r="H6" s="100">
        <f t="shared" si="0"/>
        <v>0</v>
      </c>
      <c r="I6" s="120">
        <f t="shared" si="0"/>
        <v>17</v>
      </c>
      <c r="J6" s="100">
        <f t="shared" si="0"/>
        <v>0</v>
      </c>
      <c r="K6" s="49"/>
    </row>
    <row r="7" spans="1:11" ht="8.25" customHeight="1">
      <c r="A7" s="67"/>
      <c r="B7" s="21"/>
      <c r="C7" s="21"/>
      <c r="D7" s="21"/>
      <c r="E7" s="21"/>
      <c r="F7" s="21"/>
      <c r="G7" s="21"/>
      <c r="H7" s="42"/>
      <c r="I7" s="20"/>
      <c r="J7" s="42"/>
      <c r="K7" s="49"/>
    </row>
    <row r="8" spans="1:11" ht="13.5">
      <c r="A8" s="102" t="s">
        <v>123</v>
      </c>
      <c r="B8" s="93">
        <f>+C8+D8</f>
        <v>17</v>
      </c>
      <c r="C8" s="93">
        <v>17</v>
      </c>
      <c r="D8" s="93">
        <v>0</v>
      </c>
      <c r="E8" s="93">
        <v>0</v>
      </c>
      <c r="F8" s="93">
        <v>0</v>
      </c>
      <c r="G8" s="93">
        <v>1</v>
      </c>
      <c r="H8" s="77">
        <v>0</v>
      </c>
      <c r="I8" s="121">
        <v>17</v>
      </c>
      <c r="J8" s="77">
        <v>0</v>
      </c>
      <c r="K8" s="49"/>
    </row>
    <row r="9" spans="1:11" ht="8.25" customHeight="1">
      <c r="A9" s="34"/>
      <c r="B9" s="78"/>
      <c r="C9" s="79"/>
      <c r="D9" s="79"/>
      <c r="E9" s="33"/>
      <c r="F9" s="33"/>
      <c r="G9" s="33"/>
      <c r="H9" s="66"/>
      <c r="I9" s="34"/>
      <c r="J9" s="66"/>
      <c r="K9" s="49"/>
    </row>
    <row r="10" spans="1:11" ht="13.5">
      <c r="A10" s="283"/>
      <c r="B10" s="49"/>
      <c r="C10" s="49"/>
      <c r="D10" s="49"/>
      <c r="E10" s="49"/>
      <c r="F10" s="49"/>
      <c r="G10" s="49"/>
      <c r="H10" s="49"/>
      <c r="I10" s="49"/>
      <c r="J10" s="49"/>
      <c r="K10" s="49"/>
    </row>
  </sheetData>
  <sheetProtection/>
  <mergeCells count="6">
    <mergeCell ref="B1:J1"/>
    <mergeCell ref="A3:A4"/>
    <mergeCell ref="B3:D3"/>
    <mergeCell ref="E3:F3"/>
    <mergeCell ref="G3:H3"/>
    <mergeCell ref="I3:J3"/>
  </mergeCells>
  <printOptions/>
  <pageMargins left="0.39" right="0.43" top="1" bottom="1" header="0.512" footer="0.512"/>
  <pageSetup horizontalDpi="600" verticalDpi="600" orientation="portrait" paperSize="9" r:id="rId1"/>
  <ignoredErrors>
    <ignoredError sqref="C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7"/>
  <sheetViews>
    <sheetView showGridLines="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1.875" style="1" customWidth="1"/>
    <col min="2" max="2" width="6.625" style="1" customWidth="1"/>
    <col min="3" max="3" width="6.375" style="1" customWidth="1"/>
    <col min="4" max="28" width="5.625" style="1" customWidth="1"/>
    <col min="29" max="29" width="6.00390625" style="1" customWidth="1"/>
    <col min="30" max="30" width="13.25390625" style="1" customWidth="1"/>
    <col min="31" max="16384" width="9.00390625" style="1" customWidth="1"/>
  </cols>
  <sheetData>
    <row r="1" ht="13.5">
      <c r="Q1" s="182"/>
    </row>
    <row r="2" spans="1:33" s="142" customFormat="1" ht="14.25">
      <c r="A2" s="169" t="s">
        <v>4</v>
      </c>
      <c r="B2" s="289" t="s">
        <v>189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R2" s="304" t="s">
        <v>196</v>
      </c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201"/>
      <c r="AF2" s="201"/>
      <c r="AG2" s="201"/>
    </row>
    <row r="3" spans="1:43" ht="13.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5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30" s="141" customFormat="1" ht="15.75" customHeight="1">
      <c r="A4" s="127" t="s">
        <v>73</v>
      </c>
      <c r="B4" s="127" t="s">
        <v>74</v>
      </c>
      <c r="C4" s="127" t="s">
        <v>75</v>
      </c>
      <c r="D4" s="127">
        <v>1</v>
      </c>
      <c r="E4" s="127">
        <v>2</v>
      </c>
      <c r="F4" s="127">
        <v>3</v>
      </c>
      <c r="G4" s="127">
        <v>4</v>
      </c>
      <c r="H4" s="127">
        <v>5</v>
      </c>
      <c r="I4" s="127">
        <v>6</v>
      </c>
      <c r="J4" s="127">
        <v>7</v>
      </c>
      <c r="K4" s="127">
        <v>8</v>
      </c>
      <c r="L4" s="127">
        <v>9</v>
      </c>
      <c r="M4" s="127">
        <v>10</v>
      </c>
      <c r="N4" s="127">
        <v>11</v>
      </c>
      <c r="O4" s="127">
        <v>12</v>
      </c>
      <c r="P4" s="127">
        <v>13</v>
      </c>
      <c r="Q4" s="127">
        <v>14</v>
      </c>
      <c r="R4" s="127">
        <v>15</v>
      </c>
      <c r="S4" s="127">
        <v>16</v>
      </c>
      <c r="T4" s="127">
        <v>17</v>
      </c>
      <c r="U4" s="127">
        <v>18</v>
      </c>
      <c r="V4" s="127">
        <v>19</v>
      </c>
      <c r="W4" s="127">
        <v>20</v>
      </c>
      <c r="X4" s="127">
        <v>21</v>
      </c>
      <c r="Y4" s="127">
        <v>22</v>
      </c>
      <c r="Z4" s="127">
        <v>23</v>
      </c>
      <c r="AA4" s="127">
        <v>24</v>
      </c>
      <c r="AB4" s="127">
        <v>25</v>
      </c>
      <c r="AC4" s="125" t="s">
        <v>76</v>
      </c>
      <c r="AD4" s="127" t="s">
        <v>77</v>
      </c>
    </row>
    <row r="5" spans="1:30" s="2" customFormat="1" ht="13.5">
      <c r="A5" s="36"/>
      <c r="B5" s="18"/>
      <c r="C5" s="3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60"/>
    </row>
    <row r="6" spans="1:30" s="5" customFormat="1" ht="15" customHeight="1">
      <c r="A6" s="96" t="s">
        <v>142</v>
      </c>
      <c r="B6" s="99">
        <f>SUM(C6:AC6)</f>
        <v>118</v>
      </c>
      <c r="C6" s="99">
        <f>SUM(C7:C8)</f>
        <v>0</v>
      </c>
      <c r="D6" s="99">
        <f aca="true" t="shared" si="0" ref="D6:AC6">SUM(D7:D8)</f>
        <v>0</v>
      </c>
      <c r="E6" s="99">
        <f t="shared" si="0"/>
        <v>0</v>
      </c>
      <c r="F6" s="99">
        <f t="shared" si="0"/>
        <v>0</v>
      </c>
      <c r="G6" s="99">
        <f t="shared" si="0"/>
        <v>4</v>
      </c>
      <c r="H6" s="99">
        <f t="shared" si="0"/>
        <v>3</v>
      </c>
      <c r="I6" s="99">
        <f t="shared" si="0"/>
        <v>5</v>
      </c>
      <c r="J6" s="99">
        <f t="shared" si="0"/>
        <v>6</v>
      </c>
      <c r="K6" s="99">
        <f t="shared" si="0"/>
        <v>16</v>
      </c>
      <c r="L6" s="99">
        <f t="shared" si="0"/>
        <v>13</v>
      </c>
      <c r="M6" s="99">
        <f t="shared" si="0"/>
        <v>3</v>
      </c>
      <c r="N6" s="99">
        <f t="shared" si="0"/>
        <v>3</v>
      </c>
      <c r="O6" s="99">
        <f t="shared" si="0"/>
        <v>7</v>
      </c>
      <c r="P6" s="99">
        <f t="shared" si="0"/>
        <v>7</v>
      </c>
      <c r="Q6" s="99">
        <f t="shared" si="0"/>
        <v>14</v>
      </c>
      <c r="R6" s="99">
        <f t="shared" si="0"/>
        <v>8</v>
      </c>
      <c r="S6" s="99">
        <f t="shared" si="0"/>
        <v>2</v>
      </c>
      <c r="T6" s="99">
        <f t="shared" si="0"/>
        <v>3</v>
      </c>
      <c r="U6" s="99">
        <f t="shared" si="0"/>
        <v>4</v>
      </c>
      <c r="V6" s="99">
        <f t="shared" si="0"/>
        <v>3</v>
      </c>
      <c r="W6" s="99">
        <f t="shared" si="0"/>
        <v>2</v>
      </c>
      <c r="X6" s="99">
        <f t="shared" si="0"/>
        <v>4</v>
      </c>
      <c r="Y6" s="99">
        <f t="shared" si="0"/>
        <v>2</v>
      </c>
      <c r="Z6" s="99">
        <f t="shared" si="0"/>
        <v>2</v>
      </c>
      <c r="AA6" s="99">
        <f t="shared" si="0"/>
        <v>2</v>
      </c>
      <c r="AB6" s="99">
        <f t="shared" si="0"/>
        <v>2</v>
      </c>
      <c r="AC6" s="99">
        <f t="shared" si="0"/>
        <v>3</v>
      </c>
      <c r="AD6" s="183" t="s">
        <v>187</v>
      </c>
    </row>
    <row r="7" spans="1:30" s="2" customFormat="1" ht="15" customHeight="1">
      <c r="A7" s="97" t="s">
        <v>78</v>
      </c>
      <c r="B7" s="76">
        <f>SUM(C7:AC7)</f>
        <v>1</v>
      </c>
      <c r="C7" s="76">
        <f>C11</f>
        <v>0</v>
      </c>
      <c r="D7" s="76">
        <f aca="true" t="shared" si="1" ref="D7:AC7">D11</f>
        <v>0</v>
      </c>
      <c r="E7" s="76">
        <f t="shared" si="1"/>
        <v>0</v>
      </c>
      <c r="F7" s="76">
        <f t="shared" si="1"/>
        <v>0</v>
      </c>
      <c r="G7" s="76">
        <f t="shared" si="1"/>
        <v>0</v>
      </c>
      <c r="H7" s="76">
        <f t="shared" si="1"/>
        <v>0</v>
      </c>
      <c r="I7" s="76">
        <f t="shared" si="1"/>
        <v>0</v>
      </c>
      <c r="J7" s="76">
        <f t="shared" si="1"/>
        <v>0</v>
      </c>
      <c r="K7" s="76">
        <f t="shared" si="1"/>
        <v>0</v>
      </c>
      <c r="L7" s="76">
        <f t="shared" si="1"/>
        <v>0</v>
      </c>
      <c r="M7" s="76">
        <f t="shared" si="1"/>
        <v>0</v>
      </c>
      <c r="N7" s="76">
        <f t="shared" si="1"/>
        <v>0</v>
      </c>
      <c r="O7" s="76">
        <f t="shared" si="1"/>
        <v>1</v>
      </c>
      <c r="P7" s="76">
        <f t="shared" si="1"/>
        <v>0</v>
      </c>
      <c r="Q7" s="76">
        <f t="shared" si="1"/>
        <v>0</v>
      </c>
      <c r="R7" s="76">
        <f t="shared" si="1"/>
        <v>0</v>
      </c>
      <c r="S7" s="76">
        <f t="shared" si="1"/>
        <v>0</v>
      </c>
      <c r="T7" s="76">
        <f t="shared" si="1"/>
        <v>0</v>
      </c>
      <c r="U7" s="76">
        <f t="shared" si="1"/>
        <v>0</v>
      </c>
      <c r="V7" s="76">
        <f t="shared" si="1"/>
        <v>0</v>
      </c>
      <c r="W7" s="76">
        <f t="shared" si="1"/>
        <v>0</v>
      </c>
      <c r="X7" s="76">
        <f t="shared" si="1"/>
        <v>0</v>
      </c>
      <c r="Y7" s="76">
        <f t="shared" si="1"/>
        <v>0</v>
      </c>
      <c r="Z7" s="76">
        <f t="shared" si="1"/>
        <v>0</v>
      </c>
      <c r="AA7" s="76">
        <f t="shared" si="1"/>
        <v>0</v>
      </c>
      <c r="AB7" s="76">
        <f t="shared" si="1"/>
        <v>0</v>
      </c>
      <c r="AC7" s="76">
        <f t="shared" si="1"/>
        <v>0</v>
      </c>
      <c r="AD7" s="97" t="s">
        <v>79</v>
      </c>
    </row>
    <row r="8" spans="1:30" s="2" customFormat="1" ht="15" customHeight="1">
      <c r="A8" s="97" t="s">
        <v>80</v>
      </c>
      <c r="B8" s="76">
        <f>SUM(C8:AC8)</f>
        <v>117</v>
      </c>
      <c r="C8" s="76">
        <f>C12+C15</f>
        <v>0</v>
      </c>
      <c r="D8" s="76">
        <f aca="true" t="shared" si="2" ref="D8:AC8">D12+D15</f>
        <v>0</v>
      </c>
      <c r="E8" s="76">
        <f t="shared" si="2"/>
        <v>0</v>
      </c>
      <c r="F8" s="76">
        <f t="shared" si="2"/>
        <v>0</v>
      </c>
      <c r="G8" s="76">
        <f t="shared" si="2"/>
        <v>4</v>
      </c>
      <c r="H8" s="76">
        <f t="shared" si="2"/>
        <v>3</v>
      </c>
      <c r="I8" s="76">
        <f t="shared" si="2"/>
        <v>5</v>
      </c>
      <c r="J8" s="76">
        <f t="shared" si="2"/>
        <v>6</v>
      </c>
      <c r="K8" s="76">
        <f t="shared" si="2"/>
        <v>16</v>
      </c>
      <c r="L8" s="76">
        <f t="shared" si="2"/>
        <v>13</v>
      </c>
      <c r="M8" s="76">
        <f t="shared" si="2"/>
        <v>3</v>
      </c>
      <c r="N8" s="76">
        <f t="shared" si="2"/>
        <v>3</v>
      </c>
      <c r="O8" s="76">
        <f t="shared" si="2"/>
        <v>6</v>
      </c>
      <c r="P8" s="76">
        <f t="shared" si="2"/>
        <v>7</v>
      </c>
      <c r="Q8" s="76">
        <f t="shared" si="2"/>
        <v>14</v>
      </c>
      <c r="R8" s="76">
        <f t="shared" si="2"/>
        <v>8</v>
      </c>
      <c r="S8" s="76">
        <f t="shared" si="2"/>
        <v>2</v>
      </c>
      <c r="T8" s="76">
        <f t="shared" si="2"/>
        <v>3</v>
      </c>
      <c r="U8" s="76">
        <f t="shared" si="2"/>
        <v>4</v>
      </c>
      <c r="V8" s="76">
        <f t="shared" si="2"/>
        <v>3</v>
      </c>
      <c r="W8" s="76">
        <f t="shared" si="2"/>
        <v>2</v>
      </c>
      <c r="X8" s="76">
        <f t="shared" si="2"/>
        <v>4</v>
      </c>
      <c r="Y8" s="76">
        <f t="shared" si="2"/>
        <v>2</v>
      </c>
      <c r="Z8" s="76">
        <f t="shared" si="2"/>
        <v>2</v>
      </c>
      <c r="AA8" s="76">
        <f t="shared" si="2"/>
        <v>2</v>
      </c>
      <c r="AB8" s="76">
        <f t="shared" si="2"/>
        <v>2</v>
      </c>
      <c r="AC8" s="76">
        <f t="shared" si="2"/>
        <v>3</v>
      </c>
      <c r="AD8" s="97" t="s">
        <v>81</v>
      </c>
    </row>
    <row r="9" spans="1:30" s="2" customFormat="1" ht="15" customHeight="1">
      <c r="A9" s="6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3"/>
    </row>
    <row r="10" spans="1:31" s="2" customFormat="1" ht="15" customHeight="1">
      <c r="A10" s="97" t="s">
        <v>143</v>
      </c>
      <c r="B10" s="76">
        <f>SUM(C10:AC10)</f>
        <v>118</v>
      </c>
      <c r="C10" s="76">
        <f>SUM(C11:C12)</f>
        <v>0</v>
      </c>
      <c r="D10" s="76">
        <f aca="true" t="shared" si="3" ref="D10:AC10">SUM(D11:D12)</f>
        <v>0</v>
      </c>
      <c r="E10" s="76">
        <f t="shared" si="3"/>
        <v>0</v>
      </c>
      <c r="F10" s="76">
        <f t="shared" si="3"/>
        <v>0</v>
      </c>
      <c r="G10" s="76">
        <f t="shared" si="3"/>
        <v>4</v>
      </c>
      <c r="H10" s="76">
        <f t="shared" si="3"/>
        <v>3</v>
      </c>
      <c r="I10" s="76">
        <f t="shared" si="3"/>
        <v>5</v>
      </c>
      <c r="J10" s="76">
        <f t="shared" si="3"/>
        <v>6</v>
      </c>
      <c r="K10" s="76">
        <f t="shared" si="3"/>
        <v>16</v>
      </c>
      <c r="L10" s="76">
        <f t="shared" si="3"/>
        <v>13</v>
      </c>
      <c r="M10" s="76">
        <f t="shared" si="3"/>
        <v>3</v>
      </c>
      <c r="N10" s="76">
        <f t="shared" si="3"/>
        <v>3</v>
      </c>
      <c r="O10" s="76">
        <f t="shared" si="3"/>
        <v>7</v>
      </c>
      <c r="P10" s="76">
        <f t="shared" si="3"/>
        <v>7</v>
      </c>
      <c r="Q10" s="76">
        <f t="shared" si="3"/>
        <v>14</v>
      </c>
      <c r="R10" s="76">
        <f t="shared" si="3"/>
        <v>8</v>
      </c>
      <c r="S10" s="76">
        <f t="shared" si="3"/>
        <v>2</v>
      </c>
      <c r="T10" s="76">
        <f t="shared" si="3"/>
        <v>3</v>
      </c>
      <c r="U10" s="76">
        <f t="shared" si="3"/>
        <v>4</v>
      </c>
      <c r="V10" s="76">
        <f t="shared" si="3"/>
        <v>3</v>
      </c>
      <c r="W10" s="76">
        <f t="shared" si="3"/>
        <v>2</v>
      </c>
      <c r="X10" s="76">
        <f t="shared" si="3"/>
        <v>4</v>
      </c>
      <c r="Y10" s="76">
        <f t="shared" si="3"/>
        <v>2</v>
      </c>
      <c r="Z10" s="76">
        <f t="shared" si="3"/>
        <v>2</v>
      </c>
      <c r="AA10" s="76">
        <f t="shared" si="3"/>
        <v>2</v>
      </c>
      <c r="AB10" s="76">
        <f t="shared" si="3"/>
        <v>2</v>
      </c>
      <c r="AC10" s="76">
        <f t="shared" si="3"/>
        <v>3</v>
      </c>
      <c r="AD10" s="143" t="s">
        <v>164</v>
      </c>
      <c r="AE10" s="144"/>
    </row>
    <row r="11" spans="1:30" s="2" customFormat="1" ht="15" customHeight="1">
      <c r="A11" s="97" t="s">
        <v>78</v>
      </c>
      <c r="B11" s="76">
        <f>SUM(C11:AC11)</f>
        <v>1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1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97" t="s">
        <v>79</v>
      </c>
    </row>
    <row r="12" spans="1:30" s="2" customFormat="1" ht="15" customHeight="1">
      <c r="A12" s="97" t="s">
        <v>80</v>
      </c>
      <c r="B12" s="76">
        <f>SUM(C12:AC12)</f>
        <v>117</v>
      </c>
      <c r="C12" s="76">
        <v>0</v>
      </c>
      <c r="D12" s="76">
        <v>0</v>
      </c>
      <c r="E12" s="76">
        <v>0</v>
      </c>
      <c r="F12" s="76">
        <v>0</v>
      </c>
      <c r="G12" s="76">
        <v>4</v>
      </c>
      <c r="H12" s="76">
        <v>3</v>
      </c>
      <c r="I12" s="76">
        <v>5</v>
      </c>
      <c r="J12" s="76">
        <v>6</v>
      </c>
      <c r="K12" s="76">
        <v>16</v>
      </c>
      <c r="L12" s="76">
        <v>13</v>
      </c>
      <c r="M12" s="76">
        <v>3</v>
      </c>
      <c r="N12" s="76">
        <v>3</v>
      </c>
      <c r="O12" s="76">
        <v>6</v>
      </c>
      <c r="P12" s="76">
        <v>7</v>
      </c>
      <c r="Q12" s="76">
        <v>14</v>
      </c>
      <c r="R12" s="76">
        <v>8</v>
      </c>
      <c r="S12" s="76">
        <v>2</v>
      </c>
      <c r="T12" s="76">
        <v>3</v>
      </c>
      <c r="U12" s="76">
        <v>4</v>
      </c>
      <c r="V12" s="76">
        <v>3</v>
      </c>
      <c r="W12" s="76">
        <v>2</v>
      </c>
      <c r="X12" s="76">
        <v>4</v>
      </c>
      <c r="Y12" s="76">
        <v>2</v>
      </c>
      <c r="Z12" s="76">
        <v>2</v>
      </c>
      <c r="AA12" s="76">
        <v>2</v>
      </c>
      <c r="AB12" s="76">
        <v>2</v>
      </c>
      <c r="AC12" s="76">
        <v>3</v>
      </c>
      <c r="AD12" s="97" t="s">
        <v>81</v>
      </c>
    </row>
    <row r="13" spans="1:30" s="2" customFormat="1" ht="15" customHeight="1">
      <c r="A13" s="103"/>
      <c r="B13" s="7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3"/>
    </row>
    <row r="14" spans="1:30" s="2" customFormat="1" ht="15" customHeight="1">
      <c r="A14" s="97" t="s">
        <v>144</v>
      </c>
      <c r="B14" s="76">
        <f>SUM(C14:AC14)</f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143" t="s">
        <v>163</v>
      </c>
    </row>
    <row r="15" spans="1:30" s="2" customFormat="1" ht="15" customHeight="1">
      <c r="A15" s="97" t="s">
        <v>80</v>
      </c>
      <c r="B15" s="76">
        <f>SUM(C15:AC15)</f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97" t="s">
        <v>81</v>
      </c>
    </row>
    <row r="16" spans="1:30" s="2" customFormat="1" ht="13.5">
      <c r="A16" s="37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33"/>
    </row>
    <row r="17" ht="13.5">
      <c r="A17" s="45" t="s">
        <v>276</v>
      </c>
    </row>
  </sheetData>
  <sheetProtection/>
  <mergeCells count="2">
    <mergeCell ref="R2:AD2"/>
    <mergeCell ref="B2:P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9" width="8.00390625" style="0" customWidth="1"/>
    <col min="10" max="10" width="8.00390625" style="0" hidden="1" customWidth="1"/>
  </cols>
  <sheetData>
    <row r="1" spans="1:9" s="145" customFormat="1" ht="14.25">
      <c r="A1" s="169" t="s">
        <v>19</v>
      </c>
      <c r="B1" s="308" t="s">
        <v>188</v>
      </c>
      <c r="C1" s="308"/>
      <c r="D1" s="308"/>
      <c r="E1" s="308"/>
      <c r="F1" s="308"/>
      <c r="G1" s="308"/>
      <c r="H1" s="308"/>
      <c r="I1" s="308"/>
    </row>
    <row r="2" spans="1:11" ht="13.5" customHeight="1">
      <c r="A2" s="17"/>
      <c r="B2" s="17"/>
      <c r="C2" s="17"/>
      <c r="D2" s="17"/>
      <c r="E2" s="17"/>
      <c r="F2" s="17"/>
      <c r="G2" s="17"/>
      <c r="I2" s="146" t="s">
        <v>60</v>
      </c>
      <c r="K2" s="115"/>
    </row>
    <row r="3" spans="1:11" s="148" customFormat="1" ht="13.5">
      <c r="A3" s="290" t="s">
        <v>82</v>
      </c>
      <c r="B3" s="134"/>
      <c r="C3" s="305" t="s">
        <v>55</v>
      </c>
      <c r="D3" s="135">
        <v>8</v>
      </c>
      <c r="E3" s="135">
        <v>13</v>
      </c>
      <c r="F3" s="135">
        <v>21</v>
      </c>
      <c r="G3" s="135">
        <v>26</v>
      </c>
      <c r="H3" s="135">
        <v>31</v>
      </c>
      <c r="I3" s="135">
        <v>36</v>
      </c>
      <c r="J3" s="309" t="s">
        <v>139</v>
      </c>
      <c r="K3" s="147"/>
    </row>
    <row r="4" spans="1:10" s="148" customFormat="1" ht="14.25">
      <c r="A4" s="291"/>
      <c r="B4" s="97" t="s">
        <v>61</v>
      </c>
      <c r="C4" s="306"/>
      <c r="D4" s="136" t="s">
        <v>62</v>
      </c>
      <c r="E4" s="136" t="s">
        <v>62</v>
      </c>
      <c r="F4" s="136" t="s">
        <v>62</v>
      </c>
      <c r="G4" s="136" t="s">
        <v>62</v>
      </c>
      <c r="H4" s="136" t="s">
        <v>62</v>
      </c>
      <c r="I4" s="136" t="s">
        <v>62</v>
      </c>
      <c r="J4" s="310"/>
    </row>
    <row r="5" spans="1:10" s="148" customFormat="1" ht="13.5">
      <c r="A5" s="292"/>
      <c r="B5" s="133"/>
      <c r="C5" s="307"/>
      <c r="D5" s="137">
        <v>12</v>
      </c>
      <c r="E5" s="137">
        <v>20</v>
      </c>
      <c r="F5" s="137">
        <v>25</v>
      </c>
      <c r="G5" s="137">
        <v>30</v>
      </c>
      <c r="H5" s="137">
        <v>35</v>
      </c>
      <c r="I5" s="137" t="s">
        <v>179</v>
      </c>
      <c r="J5" s="311"/>
    </row>
    <row r="6" spans="1:10" ht="4.5" customHeight="1">
      <c r="A6" s="36"/>
      <c r="B6" s="19"/>
      <c r="C6" s="58"/>
      <c r="D6" s="58"/>
      <c r="E6" s="58"/>
      <c r="F6" s="58"/>
      <c r="G6" s="58"/>
      <c r="H6" s="58"/>
      <c r="I6" s="57"/>
      <c r="J6" s="91"/>
    </row>
    <row r="7" spans="1:10" ht="21.75" customHeight="1">
      <c r="A7" s="96" t="s">
        <v>140</v>
      </c>
      <c r="B7" s="104">
        <f aca="true" t="shared" si="0" ref="B7:H7">SUM(B8:B9)</f>
        <v>1504</v>
      </c>
      <c r="C7" s="104">
        <f t="shared" si="0"/>
        <v>363</v>
      </c>
      <c r="D7" s="104">
        <f t="shared" si="0"/>
        <v>57</v>
      </c>
      <c r="E7" s="104">
        <f t="shared" si="0"/>
        <v>281</v>
      </c>
      <c r="F7" s="104">
        <f t="shared" si="0"/>
        <v>327</v>
      </c>
      <c r="G7" s="104">
        <f t="shared" si="0"/>
        <v>361</v>
      </c>
      <c r="H7" s="104">
        <f t="shared" si="0"/>
        <v>115</v>
      </c>
      <c r="I7" s="100">
        <f>SUM(I11:I29)</f>
        <v>0</v>
      </c>
      <c r="J7" s="98">
        <v>0</v>
      </c>
    </row>
    <row r="8" spans="1:10" ht="21.75" customHeight="1">
      <c r="A8" s="97" t="s">
        <v>149</v>
      </c>
      <c r="B8" s="121">
        <f>C8+D8+E8+F8+G8+H8+I8</f>
        <v>12</v>
      </c>
      <c r="C8" s="93">
        <v>0</v>
      </c>
      <c r="D8" s="93">
        <v>0</v>
      </c>
      <c r="E8" s="93">
        <v>0</v>
      </c>
      <c r="F8" s="93">
        <v>0</v>
      </c>
      <c r="G8" s="93">
        <v>3</v>
      </c>
      <c r="H8" s="93">
        <v>9</v>
      </c>
      <c r="I8" s="77">
        <v>0</v>
      </c>
      <c r="J8" s="77">
        <v>0</v>
      </c>
    </row>
    <row r="9" spans="1:10" ht="21.75" customHeight="1">
      <c r="A9" s="184" t="s">
        <v>150</v>
      </c>
      <c r="B9" s="185">
        <f>C9+D9+E9+F9+G9+H9+I9</f>
        <v>1492</v>
      </c>
      <c r="C9" s="186">
        <v>363</v>
      </c>
      <c r="D9" s="186">
        <v>57</v>
      </c>
      <c r="E9" s="186">
        <v>281</v>
      </c>
      <c r="F9" s="186">
        <v>327</v>
      </c>
      <c r="G9" s="186">
        <v>358</v>
      </c>
      <c r="H9" s="186">
        <v>106</v>
      </c>
      <c r="I9" s="187">
        <f>SUM(I11:I29)</f>
        <v>0</v>
      </c>
      <c r="J9" s="77">
        <f>SUM(J11:J29)</f>
        <v>0</v>
      </c>
    </row>
    <row r="10" spans="1:10" ht="7.5" customHeight="1">
      <c r="A10" s="25"/>
      <c r="B10" s="18"/>
      <c r="C10" s="32"/>
      <c r="D10" s="32"/>
      <c r="E10" s="32"/>
      <c r="F10" s="32"/>
      <c r="G10" s="32"/>
      <c r="H10" s="32"/>
      <c r="I10" s="40"/>
      <c r="J10" s="77"/>
    </row>
    <row r="11" spans="1:10" ht="21.75" customHeight="1">
      <c r="A11" s="97" t="s">
        <v>6</v>
      </c>
      <c r="B11" s="121">
        <f aca="true" t="shared" si="1" ref="B11:B16">SUM(C11:J11)</f>
        <v>490</v>
      </c>
      <c r="C11" s="93">
        <v>109</v>
      </c>
      <c r="D11" s="93">
        <v>16</v>
      </c>
      <c r="E11" s="93">
        <v>106</v>
      </c>
      <c r="F11" s="93">
        <v>88</v>
      </c>
      <c r="G11" s="93">
        <v>112</v>
      </c>
      <c r="H11" s="93">
        <v>59</v>
      </c>
      <c r="I11" s="77">
        <v>0</v>
      </c>
      <c r="J11" s="77">
        <v>0</v>
      </c>
    </row>
    <row r="12" spans="1:10" ht="21.75" customHeight="1">
      <c r="A12" s="97" t="s">
        <v>7</v>
      </c>
      <c r="B12" s="121">
        <f t="shared" si="1"/>
        <v>368</v>
      </c>
      <c r="C12" s="93">
        <v>71</v>
      </c>
      <c r="D12" s="93">
        <v>6</v>
      </c>
      <c r="E12" s="93">
        <v>32</v>
      </c>
      <c r="F12" s="93">
        <v>88</v>
      </c>
      <c r="G12" s="93">
        <v>135</v>
      </c>
      <c r="H12" s="93">
        <v>36</v>
      </c>
      <c r="I12" s="77">
        <v>0</v>
      </c>
      <c r="J12" s="77">
        <v>0</v>
      </c>
    </row>
    <row r="13" spans="1:10" ht="21.75" customHeight="1">
      <c r="A13" s="97" t="s">
        <v>8</v>
      </c>
      <c r="B13" s="121">
        <f t="shared" si="1"/>
        <v>146</v>
      </c>
      <c r="C13" s="93">
        <v>43</v>
      </c>
      <c r="D13" s="93">
        <v>11</v>
      </c>
      <c r="E13" s="93">
        <v>27</v>
      </c>
      <c r="F13" s="93">
        <v>36</v>
      </c>
      <c r="G13" s="93">
        <v>23</v>
      </c>
      <c r="H13" s="93">
        <v>6</v>
      </c>
      <c r="I13" s="77">
        <v>0</v>
      </c>
      <c r="J13" s="77">
        <v>0</v>
      </c>
    </row>
    <row r="14" spans="1:10" ht="21.75" customHeight="1">
      <c r="A14" s="97" t="s">
        <v>9</v>
      </c>
      <c r="B14" s="121">
        <f t="shared" si="1"/>
        <v>83</v>
      </c>
      <c r="C14" s="93">
        <v>14</v>
      </c>
      <c r="D14" s="93">
        <v>0</v>
      </c>
      <c r="E14" s="93">
        <v>21</v>
      </c>
      <c r="F14" s="93">
        <v>27</v>
      </c>
      <c r="G14" s="93">
        <v>17</v>
      </c>
      <c r="H14" s="93">
        <v>4</v>
      </c>
      <c r="I14" s="77">
        <v>0</v>
      </c>
      <c r="J14" s="77">
        <v>0</v>
      </c>
    </row>
    <row r="15" spans="1:10" ht="21.75" customHeight="1">
      <c r="A15" s="97" t="s">
        <v>10</v>
      </c>
      <c r="B15" s="121">
        <f t="shared" si="1"/>
        <v>30</v>
      </c>
      <c r="C15" s="93">
        <v>9</v>
      </c>
      <c r="D15" s="93">
        <v>1</v>
      </c>
      <c r="E15" s="93">
        <v>11</v>
      </c>
      <c r="F15" s="93">
        <v>3</v>
      </c>
      <c r="G15" s="93">
        <v>6</v>
      </c>
      <c r="H15" s="93">
        <v>0</v>
      </c>
      <c r="I15" s="77">
        <v>0</v>
      </c>
      <c r="J15" s="77">
        <v>0</v>
      </c>
    </row>
    <row r="16" spans="1:10" ht="21.75" customHeight="1">
      <c r="A16" s="97" t="s">
        <v>11</v>
      </c>
      <c r="B16" s="121">
        <f t="shared" si="1"/>
        <v>8</v>
      </c>
      <c r="C16" s="93">
        <v>2</v>
      </c>
      <c r="D16" s="93">
        <v>4</v>
      </c>
      <c r="E16" s="93">
        <v>2</v>
      </c>
      <c r="F16" s="93">
        <v>0</v>
      </c>
      <c r="G16" s="93">
        <v>0</v>
      </c>
      <c r="H16" s="93">
        <v>0</v>
      </c>
      <c r="I16" s="77">
        <v>0</v>
      </c>
      <c r="J16" s="77">
        <v>0</v>
      </c>
    </row>
    <row r="17" spans="1:10" ht="21.75" customHeight="1">
      <c r="A17" s="97" t="s">
        <v>12</v>
      </c>
      <c r="B17" s="121">
        <f aca="true" t="shared" si="2" ref="B17:B29">SUM(C17:J17)</f>
        <v>15</v>
      </c>
      <c r="C17" s="93">
        <v>3</v>
      </c>
      <c r="D17" s="93">
        <v>0</v>
      </c>
      <c r="E17" s="93">
        <v>4</v>
      </c>
      <c r="F17" s="93">
        <v>6</v>
      </c>
      <c r="G17" s="93">
        <v>2</v>
      </c>
      <c r="H17" s="93">
        <v>0</v>
      </c>
      <c r="I17" s="77">
        <v>0</v>
      </c>
      <c r="J17" s="77">
        <v>0</v>
      </c>
    </row>
    <row r="18" spans="1:10" ht="21.75" customHeight="1">
      <c r="A18" s="97" t="s">
        <v>102</v>
      </c>
      <c r="B18" s="121">
        <f t="shared" si="2"/>
        <v>46</v>
      </c>
      <c r="C18" s="93">
        <v>14</v>
      </c>
      <c r="D18" s="93">
        <v>0</v>
      </c>
      <c r="E18" s="93">
        <v>10</v>
      </c>
      <c r="F18" s="93">
        <v>13</v>
      </c>
      <c r="G18" s="93">
        <v>9</v>
      </c>
      <c r="H18" s="93">
        <v>0</v>
      </c>
      <c r="I18" s="77">
        <v>0</v>
      </c>
      <c r="J18" s="77">
        <v>0</v>
      </c>
    </row>
    <row r="19" spans="1:10" ht="21.75" customHeight="1">
      <c r="A19" s="97" t="s">
        <v>13</v>
      </c>
      <c r="B19" s="121">
        <f t="shared" si="2"/>
        <v>18</v>
      </c>
      <c r="C19" s="93">
        <v>6</v>
      </c>
      <c r="D19" s="93">
        <v>0</v>
      </c>
      <c r="E19" s="93">
        <v>3</v>
      </c>
      <c r="F19" s="93">
        <v>7</v>
      </c>
      <c r="G19" s="93">
        <v>2</v>
      </c>
      <c r="H19" s="93">
        <v>0</v>
      </c>
      <c r="I19" s="77">
        <v>0</v>
      </c>
      <c r="J19" s="77">
        <v>0</v>
      </c>
    </row>
    <row r="20" spans="1:10" ht="21.75" customHeight="1">
      <c r="A20" s="97" t="s">
        <v>103</v>
      </c>
      <c r="B20" s="121">
        <f t="shared" si="2"/>
        <v>52</v>
      </c>
      <c r="C20" s="93">
        <v>15</v>
      </c>
      <c r="D20" s="93">
        <v>2</v>
      </c>
      <c r="E20" s="93">
        <v>5</v>
      </c>
      <c r="F20" s="93">
        <v>13</v>
      </c>
      <c r="G20" s="93">
        <v>16</v>
      </c>
      <c r="H20" s="93">
        <v>1</v>
      </c>
      <c r="I20" s="77">
        <v>0</v>
      </c>
      <c r="J20" s="77">
        <v>0</v>
      </c>
    </row>
    <row r="21" spans="1:10" ht="21.75" customHeight="1">
      <c r="A21" s="97" t="s">
        <v>104</v>
      </c>
      <c r="B21" s="121">
        <f t="shared" si="2"/>
        <v>54</v>
      </c>
      <c r="C21" s="93">
        <v>17</v>
      </c>
      <c r="D21" s="93">
        <v>0</v>
      </c>
      <c r="E21" s="93">
        <v>19</v>
      </c>
      <c r="F21" s="93">
        <v>8</v>
      </c>
      <c r="G21" s="93">
        <v>9</v>
      </c>
      <c r="H21" s="93">
        <v>1</v>
      </c>
      <c r="I21" s="77">
        <v>0</v>
      </c>
      <c r="J21" s="77">
        <v>0</v>
      </c>
    </row>
    <row r="22" spans="1:10" ht="21.75" customHeight="1">
      <c r="A22" s="97" t="s">
        <v>107</v>
      </c>
      <c r="B22" s="121">
        <f t="shared" si="2"/>
        <v>40</v>
      </c>
      <c r="C22" s="93">
        <v>12</v>
      </c>
      <c r="D22" s="93">
        <v>0</v>
      </c>
      <c r="E22" s="93">
        <v>1</v>
      </c>
      <c r="F22" s="93">
        <v>12</v>
      </c>
      <c r="G22" s="93">
        <v>9</v>
      </c>
      <c r="H22" s="93">
        <v>6</v>
      </c>
      <c r="I22" s="77">
        <v>0</v>
      </c>
      <c r="J22" s="77">
        <v>0</v>
      </c>
    </row>
    <row r="23" spans="1:10" ht="21.75" customHeight="1">
      <c r="A23" s="97" t="s">
        <v>14</v>
      </c>
      <c r="B23" s="121">
        <f t="shared" si="2"/>
        <v>14</v>
      </c>
      <c r="C23" s="93">
        <v>3</v>
      </c>
      <c r="D23" s="93">
        <v>0</v>
      </c>
      <c r="E23" s="93">
        <v>10</v>
      </c>
      <c r="F23" s="93">
        <v>1</v>
      </c>
      <c r="G23" s="93">
        <v>0</v>
      </c>
      <c r="H23" s="93">
        <v>0</v>
      </c>
      <c r="I23" s="77">
        <v>0</v>
      </c>
      <c r="J23" s="77">
        <v>0</v>
      </c>
    </row>
    <row r="24" spans="1:10" ht="21.75" customHeight="1">
      <c r="A24" s="97" t="s">
        <v>15</v>
      </c>
      <c r="B24" s="121">
        <f t="shared" si="2"/>
        <v>44</v>
      </c>
      <c r="C24" s="93">
        <v>11</v>
      </c>
      <c r="D24" s="93">
        <v>2</v>
      </c>
      <c r="E24" s="93">
        <v>15</v>
      </c>
      <c r="F24" s="93">
        <v>8</v>
      </c>
      <c r="G24" s="93">
        <v>6</v>
      </c>
      <c r="H24" s="93">
        <v>2</v>
      </c>
      <c r="I24" s="77">
        <v>0</v>
      </c>
      <c r="J24" s="77">
        <v>0</v>
      </c>
    </row>
    <row r="25" spans="1:10" ht="21.75" customHeight="1">
      <c r="A25" s="97" t="s">
        <v>105</v>
      </c>
      <c r="B25" s="121">
        <f t="shared" si="2"/>
        <v>30</v>
      </c>
      <c r="C25" s="93">
        <v>10</v>
      </c>
      <c r="D25" s="93">
        <v>0</v>
      </c>
      <c r="E25" s="93">
        <v>5</v>
      </c>
      <c r="F25" s="93">
        <v>8</v>
      </c>
      <c r="G25" s="93">
        <v>7</v>
      </c>
      <c r="H25" s="93">
        <v>0</v>
      </c>
      <c r="I25" s="77">
        <v>0</v>
      </c>
      <c r="J25" s="77">
        <v>0</v>
      </c>
    </row>
    <row r="26" spans="1:10" ht="21.75" customHeight="1">
      <c r="A26" s="97" t="s">
        <v>106</v>
      </c>
      <c r="B26" s="121">
        <f t="shared" si="2"/>
        <v>40</v>
      </c>
      <c r="C26" s="93">
        <v>14</v>
      </c>
      <c r="D26" s="93">
        <v>8</v>
      </c>
      <c r="E26" s="93">
        <v>4</v>
      </c>
      <c r="F26" s="93">
        <v>7</v>
      </c>
      <c r="G26" s="93">
        <v>7</v>
      </c>
      <c r="H26" s="93">
        <v>0</v>
      </c>
      <c r="I26" s="77">
        <v>0</v>
      </c>
      <c r="J26" s="77">
        <v>0</v>
      </c>
    </row>
    <row r="27" spans="1:10" ht="21.75" customHeight="1">
      <c r="A27" s="97" t="s">
        <v>16</v>
      </c>
      <c r="B27" s="121">
        <f t="shared" si="2"/>
        <v>8</v>
      </c>
      <c r="C27" s="93">
        <v>2</v>
      </c>
      <c r="D27" s="93">
        <v>0</v>
      </c>
      <c r="E27" s="93">
        <v>3</v>
      </c>
      <c r="F27" s="93">
        <v>2</v>
      </c>
      <c r="G27" s="93">
        <v>1</v>
      </c>
      <c r="H27" s="93">
        <v>0</v>
      </c>
      <c r="I27" s="77">
        <v>0</v>
      </c>
      <c r="J27" s="77">
        <v>0</v>
      </c>
    </row>
    <row r="28" spans="1:10" ht="21.75" customHeight="1">
      <c r="A28" s="97" t="s">
        <v>17</v>
      </c>
      <c r="B28" s="121">
        <f t="shared" si="2"/>
        <v>11</v>
      </c>
      <c r="C28" s="93">
        <v>7</v>
      </c>
      <c r="D28" s="93">
        <v>4</v>
      </c>
      <c r="E28" s="93">
        <v>0</v>
      </c>
      <c r="F28" s="93">
        <v>0</v>
      </c>
      <c r="G28" s="93">
        <v>0</v>
      </c>
      <c r="H28" s="93">
        <v>0</v>
      </c>
      <c r="I28" s="77">
        <v>0</v>
      </c>
      <c r="J28" s="77">
        <v>0</v>
      </c>
    </row>
    <row r="29" spans="1:10" ht="21.75" customHeight="1">
      <c r="A29" s="97" t="s">
        <v>18</v>
      </c>
      <c r="B29" s="121">
        <f t="shared" si="2"/>
        <v>7</v>
      </c>
      <c r="C29" s="93">
        <v>1</v>
      </c>
      <c r="D29" s="93">
        <v>3</v>
      </c>
      <c r="E29" s="93">
        <v>3</v>
      </c>
      <c r="F29" s="93">
        <v>0</v>
      </c>
      <c r="G29" s="93">
        <v>0</v>
      </c>
      <c r="H29" s="93">
        <v>0</v>
      </c>
      <c r="I29" s="77">
        <v>0</v>
      </c>
      <c r="J29" s="77">
        <v>0</v>
      </c>
    </row>
    <row r="30" spans="1:10" ht="3.75" customHeight="1">
      <c r="A30" s="37"/>
      <c r="B30" s="39"/>
      <c r="C30" s="38"/>
      <c r="D30" s="38"/>
      <c r="E30" s="38"/>
      <c r="F30" s="38"/>
      <c r="G30" s="38"/>
      <c r="H30" s="38"/>
      <c r="I30" s="168"/>
      <c r="J30" s="92"/>
    </row>
    <row r="31" ht="13.5">
      <c r="A31" s="11"/>
    </row>
  </sheetData>
  <sheetProtection/>
  <mergeCells count="4">
    <mergeCell ref="A3:A5"/>
    <mergeCell ref="C3:C5"/>
    <mergeCell ref="B1:I1"/>
    <mergeCell ref="J3:J5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  <headerFooter alignWithMargins="0">
    <oddFooter>&amp;C &amp;"ＭＳ Ｐ明朝,標準"&amp;10-24 -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31"/>
  <sheetViews>
    <sheetView showGridLines="0" zoomScaleSheetLayoutView="9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A1" sqref="A1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75390625" style="1" customWidth="1"/>
    <col min="22" max="22" width="11.375" style="1" customWidth="1"/>
    <col min="23" max="16384" width="9.00390625" style="1" customWidth="1"/>
  </cols>
  <sheetData>
    <row r="1" spans="1:22" s="142" customFormat="1" ht="16.5" customHeight="1">
      <c r="A1" s="169" t="s">
        <v>19</v>
      </c>
      <c r="B1" s="289" t="s">
        <v>197</v>
      </c>
      <c r="C1" s="289"/>
      <c r="D1" s="289"/>
      <c r="E1" s="289"/>
      <c r="F1" s="289"/>
      <c r="G1" s="289"/>
      <c r="H1" s="289"/>
      <c r="I1" s="289"/>
      <c r="J1" s="138"/>
      <c r="K1" s="138"/>
      <c r="L1" s="289" t="s">
        <v>198</v>
      </c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2" ht="13.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14" t="s">
        <v>85</v>
      </c>
      <c r="V2" s="314"/>
    </row>
    <row r="3" spans="1:22" s="150" customFormat="1" ht="24" customHeight="1">
      <c r="A3" s="312" t="s">
        <v>190</v>
      </c>
      <c r="B3" s="312" t="s">
        <v>28</v>
      </c>
      <c r="C3" s="315" t="s">
        <v>29</v>
      </c>
      <c r="D3" s="316"/>
      <c r="E3" s="316"/>
      <c r="F3" s="316"/>
      <c r="G3" s="316"/>
      <c r="H3" s="316"/>
      <c r="I3" s="317"/>
      <c r="J3" s="124"/>
      <c r="K3" s="124"/>
      <c r="L3" s="299" t="s">
        <v>116</v>
      </c>
      <c r="M3" s="300"/>
      <c r="N3" s="318" t="s">
        <v>113</v>
      </c>
      <c r="O3" s="319"/>
      <c r="P3" s="319"/>
      <c r="Q3" s="319"/>
      <c r="R3" s="319"/>
      <c r="S3" s="319"/>
      <c r="T3" s="319"/>
      <c r="U3" s="320"/>
      <c r="V3" s="312" t="s">
        <v>165</v>
      </c>
    </row>
    <row r="4" spans="1:22" s="150" customFormat="1" ht="34.5" customHeight="1">
      <c r="A4" s="313"/>
      <c r="B4" s="313"/>
      <c r="C4" s="152" t="s">
        <v>26</v>
      </c>
      <c r="D4" s="152" t="s">
        <v>30</v>
      </c>
      <c r="E4" s="152" t="s">
        <v>31</v>
      </c>
      <c r="F4" s="152" t="s">
        <v>32</v>
      </c>
      <c r="G4" s="152" t="s">
        <v>33</v>
      </c>
      <c r="H4" s="152" t="s">
        <v>34</v>
      </c>
      <c r="I4" s="152" t="s">
        <v>35</v>
      </c>
      <c r="J4" s="124"/>
      <c r="K4" s="124"/>
      <c r="L4" s="152" t="s">
        <v>26</v>
      </c>
      <c r="M4" s="152" t="s">
        <v>36</v>
      </c>
      <c r="N4" s="151" t="s">
        <v>28</v>
      </c>
      <c r="O4" s="152" t="s">
        <v>37</v>
      </c>
      <c r="P4" s="152" t="s">
        <v>38</v>
      </c>
      <c r="Q4" s="153" t="s">
        <v>114</v>
      </c>
      <c r="R4" s="152" t="s">
        <v>39</v>
      </c>
      <c r="S4" s="152" t="s">
        <v>40</v>
      </c>
      <c r="T4" s="152" t="s">
        <v>41</v>
      </c>
      <c r="U4" s="152" t="s">
        <v>42</v>
      </c>
      <c r="V4" s="313"/>
    </row>
    <row r="5" spans="1:22" s="10" customFormat="1" ht="4.5" customHeight="1">
      <c r="A5" s="63"/>
      <c r="B5" s="5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57"/>
      <c r="V5" s="63"/>
    </row>
    <row r="6" spans="1:22" s="15" customFormat="1" ht="24" customHeight="1">
      <c r="A6" s="96" t="s">
        <v>151</v>
      </c>
      <c r="B6" s="99">
        <f>+B7+B8</f>
        <v>1504</v>
      </c>
      <c r="C6" s="99">
        <f>SUM(C7:C8)</f>
        <v>1149</v>
      </c>
      <c r="D6" s="99">
        <f aca="true" t="shared" si="0" ref="D6:I6">SUM(D7:D8)</f>
        <v>209</v>
      </c>
      <c r="E6" s="99">
        <f t="shared" si="0"/>
        <v>197</v>
      </c>
      <c r="F6" s="99">
        <f t="shared" si="0"/>
        <v>192</v>
      </c>
      <c r="G6" s="99">
        <f t="shared" si="0"/>
        <v>181</v>
      </c>
      <c r="H6" s="99">
        <f t="shared" si="0"/>
        <v>184</v>
      </c>
      <c r="I6" s="99">
        <f t="shared" si="0"/>
        <v>186</v>
      </c>
      <c r="J6" s="99"/>
      <c r="K6" s="99"/>
      <c r="L6" s="99">
        <f aca="true" t="shared" si="1" ref="L6:U6">SUM(L7:L8)</f>
        <v>21</v>
      </c>
      <c r="M6" s="99">
        <f t="shared" si="1"/>
        <v>21</v>
      </c>
      <c r="N6" s="99">
        <f t="shared" si="1"/>
        <v>334</v>
      </c>
      <c r="O6" s="99">
        <f t="shared" si="1"/>
        <v>118</v>
      </c>
      <c r="P6" s="99">
        <f t="shared" si="1"/>
        <v>20</v>
      </c>
      <c r="Q6" s="99">
        <f t="shared" si="1"/>
        <v>17</v>
      </c>
      <c r="R6" s="99">
        <f t="shared" si="1"/>
        <v>5</v>
      </c>
      <c r="S6" s="99">
        <f t="shared" si="1"/>
        <v>14</v>
      </c>
      <c r="T6" s="99">
        <f t="shared" si="1"/>
        <v>8</v>
      </c>
      <c r="U6" s="99">
        <f t="shared" si="1"/>
        <v>152</v>
      </c>
      <c r="V6" s="96" t="s">
        <v>152</v>
      </c>
    </row>
    <row r="7" spans="1:22" s="10" customFormat="1" ht="24" customHeight="1">
      <c r="A7" s="97" t="s">
        <v>145</v>
      </c>
      <c r="B7" s="76">
        <f>+C7+L7+N7</f>
        <v>12</v>
      </c>
      <c r="C7" s="76">
        <f>SUM(D7:I7)</f>
        <v>12</v>
      </c>
      <c r="D7" s="76">
        <v>2</v>
      </c>
      <c r="E7" s="76">
        <v>2</v>
      </c>
      <c r="F7" s="76">
        <v>2</v>
      </c>
      <c r="G7" s="76">
        <v>2</v>
      </c>
      <c r="H7" s="76">
        <v>2</v>
      </c>
      <c r="I7" s="76">
        <v>2</v>
      </c>
      <c r="J7" s="21"/>
      <c r="K7" s="21"/>
      <c r="L7" s="76">
        <v>0</v>
      </c>
      <c r="M7" s="76">
        <v>0</v>
      </c>
      <c r="N7" s="76">
        <f>SUM(O7:U7)</f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97" t="s">
        <v>153</v>
      </c>
    </row>
    <row r="8" spans="1:22" s="10" customFormat="1" ht="24" customHeight="1">
      <c r="A8" s="97" t="s">
        <v>146</v>
      </c>
      <c r="B8" s="76">
        <f>+C8+L8+N8</f>
        <v>1492</v>
      </c>
      <c r="C8" s="76">
        <f>SUM(D8:I8)</f>
        <v>1137</v>
      </c>
      <c r="D8" s="76">
        <v>207</v>
      </c>
      <c r="E8" s="76">
        <v>195</v>
      </c>
      <c r="F8" s="76">
        <v>190</v>
      </c>
      <c r="G8" s="76">
        <v>179</v>
      </c>
      <c r="H8" s="76">
        <v>182</v>
      </c>
      <c r="I8" s="76">
        <v>184</v>
      </c>
      <c r="J8" s="76"/>
      <c r="K8" s="76"/>
      <c r="L8" s="76">
        <v>21</v>
      </c>
      <c r="M8" s="76">
        <v>21</v>
      </c>
      <c r="N8" s="76">
        <f>SUM(O8:U8)</f>
        <v>334</v>
      </c>
      <c r="O8" s="76">
        <v>118</v>
      </c>
      <c r="P8" s="76">
        <v>20</v>
      </c>
      <c r="Q8" s="76">
        <v>17</v>
      </c>
      <c r="R8" s="76">
        <v>5</v>
      </c>
      <c r="S8" s="76">
        <v>14</v>
      </c>
      <c r="T8" s="76">
        <v>8</v>
      </c>
      <c r="U8" s="76">
        <v>152</v>
      </c>
      <c r="V8" s="97" t="s">
        <v>154</v>
      </c>
    </row>
    <row r="9" spans="1:22" s="10" customFormat="1" ht="6.75" customHeight="1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69"/>
      <c r="O9" s="21"/>
      <c r="P9" s="21"/>
      <c r="Q9" s="21"/>
      <c r="R9" s="21"/>
      <c r="S9" s="21"/>
      <c r="T9" s="21"/>
      <c r="U9" s="21"/>
      <c r="V9" s="26"/>
    </row>
    <row r="10" spans="1:22" s="10" customFormat="1" ht="24" customHeight="1">
      <c r="A10" s="97" t="s">
        <v>6</v>
      </c>
      <c r="B10" s="76">
        <f>SUM(C10+L10+N10)</f>
        <v>490</v>
      </c>
      <c r="C10" s="76">
        <f>SUM(D10:I10)</f>
        <v>381</v>
      </c>
      <c r="D10" s="76">
        <v>71</v>
      </c>
      <c r="E10" s="76">
        <v>67</v>
      </c>
      <c r="F10" s="76">
        <v>65</v>
      </c>
      <c r="G10" s="76">
        <v>57</v>
      </c>
      <c r="H10" s="76">
        <v>59</v>
      </c>
      <c r="I10" s="76">
        <v>62</v>
      </c>
      <c r="J10" s="21"/>
      <c r="K10" s="21"/>
      <c r="L10" s="76">
        <v>12</v>
      </c>
      <c r="M10" s="76">
        <v>12</v>
      </c>
      <c r="N10" s="76">
        <f>SUM(O10:U10)</f>
        <v>97</v>
      </c>
      <c r="O10" s="76">
        <v>38</v>
      </c>
      <c r="P10" s="76">
        <v>7</v>
      </c>
      <c r="Q10" s="76">
        <v>3</v>
      </c>
      <c r="R10" s="76">
        <v>2</v>
      </c>
      <c r="S10" s="76">
        <v>4</v>
      </c>
      <c r="T10" s="76">
        <v>1</v>
      </c>
      <c r="U10" s="76">
        <v>42</v>
      </c>
      <c r="V10" s="97" t="s">
        <v>6</v>
      </c>
    </row>
    <row r="11" spans="1:22" s="10" customFormat="1" ht="24" customHeight="1">
      <c r="A11" s="97" t="s">
        <v>7</v>
      </c>
      <c r="B11" s="76">
        <f aca="true" t="shared" si="2" ref="B11:B28">SUM(C11+L11+N11)</f>
        <v>368</v>
      </c>
      <c r="C11" s="76">
        <f aca="true" t="shared" si="3" ref="C11:C28">SUM(D11:I11)</f>
        <v>297</v>
      </c>
      <c r="D11" s="76">
        <v>56</v>
      </c>
      <c r="E11" s="76">
        <v>49</v>
      </c>
      <c r="F11" s="76">
        <v>49</v>
      </c>
      <c r="G11" s="76">
        <v>48</v>
      </c>
      <c r="H11" s="76">
        <v>49</v>
      </c>
      <c r="I11" s="76">
        <v>46</v>
      </c>
      <c r="J11" s="21"/>
      <c r="K11" s="21"/>
      <c r="L11" s="76">
        <v>1</v>
      </c>
      <c r="M11" s="76">
        <v>1</v>
      </c>
      <c r="N11" s="76">
        <f aca="true" t="shared" si="4" ref="N11:N28">SUM(O11:U11)</f>
        <v>70</v>
      </c>
      <c r="O11" s="76">
        <v>22</v>
      </c>
      <c r="P11" s="76">
        <v>4</v>
      </c>
      <c r="Q11" s="76">
        <v>5</v>
      </c>
      <c r="R11" s="76">
        <v>0</v>
      </c>
      <c r="S11" s="76">
        <v>3</v>
      </c>
      <c r="T11" s="76">
        <v>0</v>
      </c>
      <c r="U11" s="76">
        <v>36</v>
      </c>
      <c r="V11" s="97" t="s">
        <v>7</v>
      </c>
    </row>
    <row r="12" spans="1:22" s="10" customFormat="1" ht="24" customHeight="1">
      <c r="A12" s="97" t="s">
        <v>8</v>
      </c>
      <c r="B12" s="76">
        <f t="shared" si="2"/>
        <v>146</v>
      </c>
      <c r="C12" s="76">
        <f t="shared" si="3"/>
        <v>103</v>
      </c>
      <c r="D12" s="76">
        <v>18</v>
      </c>
      <c r="E12" s="76">
        <v>17</v>
      </c>
      <c r="F12" s="76">
        <v>18</v>
      </c>
      <c r="G12" s="76">
        <v>16</v>
      </c>
      <c r="H12" s="76">
        <v>15</v>
      </c>
      <c r="I12" s="76">
        <v>19</v>
      </c>
      <c r="J12" s="21"/>
      <c r="K12" s="21"/>
      <c r="L12" s="76">
        <v>3</v>
      </c>
      <c r="M12" s="76">
        <v>3</v>
      </c>
      <c r="N12" s="76">
        <f t="shared" si="4"/>
        <v>40</v>
      </c>
      <c r="O12" s="76">
        <v>16</v>
      </c>
      <c r="P12" s="76">
        <v>1</v>
      </c>
      <c r="Q12" s="76">
        <v>4</v>
      </c>
      <c r="R12" s="76">
        <v>0</v>
      </c>
      <c r="S12" s="76">
        <v>3</v>
      </c>
      <c r="T12" s="76">
        <v>1</v>
      </c>
      <c r="U12" s="76">
        <v>15</v>
      </c>
      <c r="V12" s="97" t="s">
        <v>8</v>
      </c>
    </row>
    <row r="13" spans="1:22" s="10" customFormat="1" ht="24" customHeight="1">
      <c r="A13" s="97" t="s">
        <v>9</v>
      </c>
      <c r="B13" s="76">
        <f t="shared" si="2"/>
        <v>83</v>
      </c>
      <c r="C13" s="76">
        <f t="shared" si="3"/>
        <v>69</v>
      </c>
      <c r="D13" s="76">
        <v>12</v>
      </c>
      <c r="E13" s="76">
        <v>12</v>
      </c>
      <c r="F13" s="76">
        <v>12</v>
      </c>
      <c r="G13" s="76">
        <v>11</v>
      </c>
      <c r="H13" s="76">
        <v>11</v>
      </c>
      <c r="I13" s="76">
        <v>11</v>
      </c>
      <c r="J13" s="21"/>
      <c r="K13" s="21"/>
      <c r="L13" s="76">
        <v>0</v>
      </c>
      <c r="M13" s="76">
        <v>0</v>
      </c>
      <c r="N13" s="76">
        <f t="shared" si="4"/>
        <v>14</v>
      </c>
      <c r="O13" s="76">
        <v>6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8</v>
      </c>
      <c r="V13" s="97" t="s">
        <v>9</v>
      </c>
    </row>
    <row r="14" spans="1:22" s="10" customFormat="1" ht="24" customHeight="1">
      <c r="A14" s="97" t="s">
        <v>10</v>
      </c>
      <c r="B14" s="76">
        <f t="shared" si="2"/>
        <v>30</v>
      </c>
      <c r="C14" s="76">
        <f t="shared" si="3"/>
        <v>21</v>
      </c>
      <c r="D14" s="76">
        <v>4</v>
      </c>
      <c r="E14" s="76">
        <v>3</v>
      </c>
      <c r="F14" s="76">
        <v>4</v>
      </c>
      <c r="G14" s="76">
        <v>4</v>
      </c>
      <c r="H14" s="76">
        <v>3</v>
      </c>
      <c r="I14" s="76">
        <v>3</v>
      </c>
      <c r="J14" s="21"/>
      <c r="K14" s="21"/>
      <c r="L14" s="76">
        <v>0</v>
      </c>
      <c r="M14" s="76">
        <v>0</v>
      </c>
      <c r="N14" s="166">
        <f t="shared" si="4"/>
        <v>9</v>
      </c>
      <c r="O14" s="166">
        <v>3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6</v>
      </c>
      <c r="V14" s="97" t="s">
        <v>10</v>
      </c>
    </row>
    <row r="15" spans="1:22" s="10" customFormat="1" ht="24" customHeight="1">
      <c r="A15" s="97" t="s">
        <v>11</v>
      </c>
      <c r="B15" s="76">
        <f t="shared" si="2"/>
        <v>8</v>
      </c>
      <c r="C15" s="76">
        <f t="shared" si="3"/>
        <v>6</v>
      </c>
      <c r="D15" s="76">
        <v>1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21"/>
      <c r="K15" s="21"/>
      <c r="L15" s="76">
        <v>0</v>
      </c>
      <c r="M15" s="76">
        <v>0</v>
      </c>
      <c r="N15" s="76">
        <f t="shared" si="4"/>
        <v>2</v>
      </c>
      <c r="O15" s="76">
        <v>1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1</v>
      </c>
      <c r="V15" s="97" t="s">
        <v>11</v>
      </c>
    </row>
    <row r="16" spans="1:22" s="10" customFormat="1" ht="24" customHeight="1">
      <c r="A16" s="97" t="s">
        <v>12</v>
      </c>
      <c r="B16" s="76">
        <f t="shared" si="2"/>
        <v>15</v>
      </c>
      <c r="C16" s="76">
        <f t="shared" si="3"/>
        <v>12</v>
      </c>
      <c r="D16" s="76">
        <v>2</v>
      </c>
      <c r="E16" s="76">
        <v>2</v>
      </c>
      <c r="F16" s="76">
        <v>2</v>
      </c>
      <c r="G16" s="76">
        <v>2</v>
      </c>
      <c r="H16" s="76">
        <v>2</v>
      </c>
      <c r="I16" s="76">
        <v>2</v>
      </c>
      <c r="J16" s="21"/>
      <c r="K16" s="21"/>
      <c r="L16" s="76">
        <v>0</v>
      </c>
      <c r="M16" s="76">
        <v>0</v>
      </c>
      <c r="N16" s="76">
        <f t="shared" si="4"/>
        <v>3</v>
      </c>
      <c r="O16" s="76">
        <v>1</v>
      </c>
      <c r="P16" s="76">
        <v>1</v>
      </c>
      <c r="Q16" s="76">
        <v>0</v>
      </c>
      <c r="R16" s="76">
        <v>0</v>
      </c>
      <c r="S16" s="76">
        <v>0</v>
      </c>
      <c r="T16" s="76">
        <v>0</v>
      </c>
      <c r="U16" s="76">
        <v>1</v>
      </c>
      <c r="V16" s="97" t="s">
        <v>12</v>
      </c>
    </row>
    <row r="17" spans="1:22" s="10" customFormat="1" ht="24" customHeight="1">
      <c r="A17" s="97" t="s">
        <v>102</v>
      </c>
      <c r="B17" s="76">
        <f t="shared" si="2"/>
        <v>46</v>
      </c>
      <c r="C17" s="76">
        <f t="shared" si="3"/>
        <v>32</v>
      </c>
      <c r="D17" s="76">
        <v>5</v>
      </c>
      <c r="E17" s="76">
        <v>5</v>
      </c>
      <c r="F17" s="76">
        <v>5</v>
      </c>
      <c r="G17" s="76">
        <v>6</v>
      </c>
      <c r="H17" s="76">
        <v>6</v>
      </c>
      <c r="I17" s="76">
        <v>5</v>
      </c>
      <c r="J17" s="21"/>
      <c r="K17" s="21"/>
      <c r="L17" s="76">
        <v>0</v>
      </c>
      <c r="M17" s="76">
        <v>0</v>
      </c>
      <c r="N17" s="76">
        <f t="shared" si="4"/>
        <v>14</v>
      </c>
      <c r="O17" s="76">
        <v>5</v>
      </c>
      <c r="P17" s="76">
        <v>1</v>
      </c>
      <c r="Q17" s="76">
        <v>1</v>
      </c>
      <c r="R17" s="76">
        <v>0</v>
      </c>
      <c r="S17" s="76">
        <v>1</v>
      </c>
      <c r="T17" s="76">
        <v>0</v>
      </c>
      <c r="U17" s="76">
        <v>6</v>
      </c>
      <c r="V17" s="97" t="s">
        <v>102</v>
      </c>
    </row>
    <row r="18" spans="1:22" s="10" customFormat="1" ht="24" customHeight="1">
      <c r="A18" s="97" t="s">
        <v>13</v>
      </c>
      <c r="B18" s="76">
        <f t="shared" si="2"/>
        <v>18</v>
      </c>
      <c r="C18" s="76">
        <f t="shared" si="3"/>
        <v>12</v>
      </c>
      <c r="D18" s="76">
        <v>2</v>
      </c>
      <c r="E18" s="76">
        <v>2</v>
      </c>
      <c r="F18" s="76">
        <v>2</v>
      </c>
      <c r="G18" s="76">
        <v>2</v>
      </c>
      <c r="H18" s="76">
        <v>2</v>
      </c>
      <c r="I18" s="76">
        <v>2</v>
      </c>
      <c r="J18" s="21"/>
      <c r="K18" s="21"/>
      <c r="L18" s="76">
        <v>0</v>
      </c>
      <c r="M18" s="76">
        <v>0</v>
      </c>
      <c r="N18" s="76">
        <f t="shared" si="4"/>
        <v>6</v>
      </c>
      <c r="O18" s="76">
        <v>2</v>
      </c>
      <c r="P18" s="76">
        <v>0</v>
      </c>
      <c r="Q18" s="76">
        <v>1</v>
      </c>
      <c r="R18" s="76">
        <v>0</v>
      </c>
      <c r="S18" s="76">
        <v>0</v>
      </c>
      <c r="T18" s="76">
        <v>1</v>
      </c>
      <c r="U18" s="76">
        <v>2</v>
      </c>
      <c r="V18" s="97" t="s">
        <v>13</v>
      </c>
    </row>
    <row r="19" spans="1:22" s="10" customFormat="1" ht="24" customHeight="1">
      <c r="A19" s="97" t="s">
        <v>103</v>
      </c>
      <c r="B19" s="76">
        <f t="shared" si="2"/>
        <v>52</v>
      </c>
      <c r="C19" s="76">
        <f t="shared" si="3"/>
        <v>37</v>
      </c>
      <c r="D19" s="76">
        <v>6</v>
      </c>
      <c r="E19" s="76">
        <v>6</v>
      </c>
      <c r="F19" s="76">
        <v>6</v>
      </c>
      <c r="G19" s="76">
        <v>6</v>
      </c>
      <c r="H19" s="76">
        <v>6</v>
      </c>
      <c r="I19" s="76">
        <v>7</v>
      </c>
      <c r="J19" s="21"/>
      <c r="K19" s="21"/>
      <c r="L19" s="76">
        <v>0</v>
      </c>
      <c r="M19" s="76">
        <v>0</v>
      </c>
      <c r="N19" s="76">
        <f t="shared" si="4"/>
        <v>15</v>
      </c>
      <c r="O19" s="76">
        <v>4</v>
      </c>
      <c r="P19" s="76">
        <v>1</v>
      </c>
      <c r="Q19" s="76">
        <v>0</v>
      </c>
      <c r="R19" s="76">
        <v>1</v>
      </c>
      <c r="S19" s="76">
        <v>1</v>
      </c>
      <c r="T19" s="76">
        <v>3</v>
      </c>
      <c r="U19" s="76">
        <v>5</v>
      </c>
      <c r="V19" s="97" t="s">
        <v>103</v>
      </c>
    </row>
    <row r="20" spans="1:22" s="10" customFormat="1" ht="24" customHeight="1">
      <c r="A20" s="97" t="s">
        <v>101</v>
      </c>
      <c r="B20" s="76">
        <f t="shared" si="2"/>
        <v>54</v>
      </c>
      <c r="C20" s="76">
        <f t="shared" si="3"/>
        <v>37</v>
      </c>
      <c r="D20" s="76">
        <v>6</v>
      </c>
      <c r="E20" s="76">
        <v>7</v>
      </c>
      <c r="F20" s="76">
        <v>5</v>
      </c>
      <c r="G20" s="76">
        <v>6</v>
      </c>
      <c r="H20" s="76">
        <v>8</v>
      </c>
      <c r="I20" s="76">
        <v>5</v>
      </c>
      <c r="J20" s="21"/>
      <c r="K20" s="21"/>
      <c r="L20" s="76">
        <v>0</v>
      </c>
      <c r="M20" s="76">
        <v>0</v>
      </c>
      <c r="N20" s="76">
        <f t="shared" si="4"/>
        <v>17</v>
      </c>
      <c r="O20" s="76">
        <v>5</v>
      </c>
      <c r="P20" s="76">
        <v>1</v>
      </c>
      <c r="Q20" s="76">
        <v>0</v>
      </c>
      <c r="R20" s="76">
        <v>1</v>
      </c>
      <c r="S20" s="76">
        <v>0</v>
      </c>
      <c r="T20" s="76">
        <v>0</v>
      </c>
      <c r="U20" s="76">
        <v>10</v>
      </c>
      <c r="V20" s="97" t="s">
        <v>101</v>
      </c>
    </row>
    <row r="21" spans="1:22" s="10" customFormat="1" ht="24" customHeight="1">
      <c r="A21" s="97" t="s">
        <v>107</v>
      </c>
      <c r="B21" s="76">
        <f t="shared" si="2"/>
        <v>40</v>
      </c>
      <c r="C21" s="76">
        <f t="shared" si="3"/>
        <v>28</v>
      </c>
      <c r="D21" s="76">
        <v>5</v>
      </c>
      <c r="E21" s="76">
        <v>5</v>
      </c>
      <c r="F21" s="76">
        <v>5</v>
      </c>
      <c r="G21" s="76">
        <v>5</v>
      </c>
      <c r="H21" s="76">
        <v>4</v>
      </c>
      <c r="I21" s="76">
        <v>4</v>
      </c>
      <c r="J21" s="21"/>
      <c r="K21" s="21"/>
      <c r="L21" s="76">
        <v>0</v>
      </c>
      <c r="M21" s="76">
        <v>0</v>
      </c>
      <c r="N21" s="76">
        <f t="shared" si="4"/>
        <v>12</v>
      </c>
      <c r="O21" s="76">
        <v>3</v>
      </c>
      <c r="P21" s="76">
        <v>0</v>
      </c>
      <c r="Q21" s="76">
        <v>0</v>
      </c>
      <c r="R21" s="76">
        <v>1</v>
      </c>
      <c r="S21" s="76">
        <v>0</v>
      </c>
      <c r="T21" s="76">
        <v>1</v>
      </c>
      <c r="U21" s="76">
        <v>7</v>
      </c>
      <c r="V21" s="97" t="s">
        <v>107</v>
      </c>
    </row>
    <row r="22" spans="1:22" s="10" customFormat="1" ht="24" customHeight="1">
      <c r="A22" s="97" t="s">
        <v>14</v>
      </c>
      <c r="B22" s="76">
        <f t="shared" si="2"/>
        <v>14</v>
      </c>
      <c r="C22" s="76">
        <f t="shared" si="3"/>
        <v>11</v>
      </c>
      <c r="D22" s="76">
        <v>2</v>
      </c>
      <c r="E22" s="76">
        <v>2</v>
      </c>
      <c r="F22" s="76">
        <v>2</v>
      </c>
      <c r="G22" s="76">
        <v>2</v>
      </c>
      <c r="H22" s="76">
        <v>2</v>
      </c>
      <c r="I22" s="76">
        <v>1</v>
      </c>
      <c r="J22" s="21"/>
      <c r="K22" s="21"/>
      <c r="L22" s="76">
        <v>0</v>
      </c>
      <c r="M22" s="76">
        <v>0</v>
      </c>
      <c r="N22" s="76">
        <f t="shared" si="4"/>
        <v>3</v>
      </c>
      <c r="O22" s="76">
        <v>1</v>
      </c>
      <c r="P22" s="76">
        <v>0</v>
      </c>
      <c r="Q22" s="76">
        <v>0</v>
      </c>
      <c r="R22" s="76">
        <v>0</v>
      </c>
      <c r="S22" s="76">
        <v>1</v>
      </c>
      <c r="T22" s="76">
        <v>0</v>
      </c>
      <c r="U22" s="76">
        <v>1</v>
      </c>
      <c r="V22" s="97" t="s">
        <v>14</v>
      </c>
    </row>
    <row r="23" spans="1:22" s="15" customFormat="1" ht="24" customHeight="1">
      <c r="A23" s="97" t="s">
        <v>15</v>
      </c>
      <c r="B23" s="76">
        <f t="shared" si="2"/>
        <v>44</v>
      </c>
      <c r="C23" s="76">
        <f t="shared" si="3"/>
        <v>33</v>
      </c>
      <c r="D23" s="76">
        <v>6</v>
      </c>
      <c r="E23" s="76">
        <v>5</v>
      </c>
      <c r="F23" s="76">
        <v>6</v>
      </c>
      <c r="G23" s="76">
        <v>6</v>
      </c>
      <c r="H23" s="76">
        <v>4</v>
      </c>
      <c r="I23" s="76">
        <v>6</v>
      </c>
      <c r="J23" s="21"/>
      <c r="K23" s="21"/>
      <c r="L23" s="76">
        <v>0</v>
      </c>
      <c r="M23" s="76">
        <v>0</v>
      </c>
      <c r="N23" s="76">
        <f t="shared" si="4"/>
        <v>11</v>
      </c>
      <c r="O23" s="76">
        <v>3</v>
      </c>
      <c r="P23" s="76">
        <v>3</v>
      </c>
      <c r="Q23" s="76">
        <v>1</v>
      </c>
      <c r="R23" s="76">
        <v>0</v>
      </c>
      <c r="S23" s="76">
        <v>0</v>
      </c>
      <c r="T23" s="76">
        <v>0</v>
      </c>
      <c r="U23" s="76">
        <v>4</v>
      </c>
      <c r="V23" s="97" t="s">
        <v>15</v>
      </c>
    </row>
    <row r="24" spans="1:22" s="10" customFormat="1" ht="24" customHeight="1">
      <c r="A24" s="97" t="s">
        <v>105</v>
      </c>
      <c r="B24" s="76">
        <f t="shared" si="2"/>
        <v>30</v>
      </c>
      <c r="C24" s="76">
        <f t="shared" si="3"/>
        <v>22</v>
      </c>
      <c r="D24" s="76">
        <v>4</v>
      </c>
      <c r="E24" s="76">
        <v>5</v>
      </c>
      <c r="F24" s="76">
        <v>4</v>
      </c>
      <c r="G24" s="76">
        <v>3</v>
      </c>
      <c r="H24" s="76">
        <v>3</v>
      </c>
      <c r="I24" s="76">
        <v>3</v>
      </c>
      <c r="J24" s="21"/>
      <c r="K24" s="21"/>
      <c r="L24" s="76">
        <v>2</v>
      </c>
      <c r="M24" s="76">
        <v>2</v>
      </c>
      <c r="N24" s="76">
        <f t="shared" si="4"/>
        <v>6</v>
      </c>
      <c r="O24" s="76">
        <v>2</v>
      </c>
      <c r="P24" s="76">
        <v>0</v>
      </c>
      <c r="Q24" s="76">
        <v>1</v>
      </c>
      <c r="R24" s="76">
        <v>0</v>
      </c>
      <c r="S24" s="76">
        <v>1</v>
      </c>
      <c r="T24" s="76">
        <v>0</v>
      </c>
      <c r="U24" s="76">
        <v>2</v>
      </c>
      <c r="V24" s="97" t="s">
        <v>105</v>
      </c>
    </row>
    <row r="25" spans="1:22" s="10" customFormat="1" ht="24" customHeight="1">
      <c r="A25" s="97" t="s">
        <v>106</v>
      </c>
      <c r="B25" s="76">
        <f t="shared" si="2"/>
        <v>40</v>
      </c>
      <c r="C25" s="76">
        <f t="shared" si="3"/>
        <v>28</v>
      </c>
      <c r="D25" s="76">
        <v>5</v>
      </c>
      <c r="E25" s="76">
        <v>5</v>
      </c>
      <c r="F25" s="76">
        <v>4</v>
      </c>
      <c r="G25" s="76">
        <v>4</v>
      </c>
      <c r="H25" s="76">
        <v>5</v>
      </c>
      <c r="I25" s="76">
        <v>5</v>
      </c>
      <c r="J25" s="21"/>
      <c r="K25" s="21"/>
      <c r="L25" s="76">
        <v>1</v>
      </c>
      <c r="M25" s="76">
        <v>1</v>
      </c>
      <c r="N25" s="76">
        <f t="shared" si="4"/>
        <v>11</v>
      </c>
      <c r="O25" s="76">
        <v>4</v>
      </c>
      <c r="P25" s="76">
        <v>1</v>
      </c>
      <c r="Q25" s="76">
        <v>1</v>
      </c>
      <c r="R25" s="76">
        <v>0</v>
      </c>
      <c r="S25" s="76">
        <v>0</v>
      </c>
      <c r="T25" s="76">
        <v>1</v>
      </c>
      <c r="U25" s="76">
        <v>4</v>
      </c>
      <c r="V25" s="97" t="s">
        <v>106</v>
      </c>
    </row>
    <row r="26" spans="1:22" s="10" customFormat="1" ht="24" customHeight="1">
      <c r="A26" s="97" t="s">
        <v>16</v>
      </c>
      <c r="B26" s="76">
        <f t="shared" si="2"/>
        <v>8</v>
      </c>
      <c r="C26" s="76">
        <f t="shared" si="3"/>
        <v>6</v>
      </c>
      <c r="D26" s="76">
        <v>1</v>
      </c>
      <c r="E26" s="76">
        <v>1</v>
      </c>
      <c r="F26" s="76">
        <v>1</v>
      </c>
      <c r="G26" s="76">
        <v>1</v>
      </c>
      <c r="H26" s="76">
        <v>1</v>
      </c>
      <c r="I26" s="76">
        <v>1</v>
      </c>
      <c r="J26" s="21"/>
      <c r="K26" s="21"/>
      <c r="L26" s="76">
        <v>0</v>
      </c>
      <c r="M26" s="76">
        <v>0</v>
      </c>
      <c r="N26" s="76">
        <f t="shared" si="4"/>
        <v>2</v>
      </c>
      <c r="O26" s="76">
        <v>1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1</v>
      </c>
      <c r="V26" s="97" t="s">
        <v>16</v>
      </c>
    </row>
    <row r="27" spans="1:22" s="11" customFormat="1" ht="24" customHeight="1">
      <c r="A27" s="97" t="s">
        <v>17</v>
      </c>
      <c r="B27" s="76">
        <f t="shared" si="2"/>
        <v>11</v>
      </c>
      <c r="C27" s="76">
        <f t="shared" si="3"/>
        <v>8</v>
      </c>
      <c r="D27" s="76">
        <v>2</v>
      </c>
      <c r="E27" s="76">
        <v>2</v>
      </c>
      <c r="F27" s="76">
        <v>0</v>
      </c>
      <c r="G27" s="76">
        <v>0</v>
      </c>
      <c r="H27" s="76">
        <v>2</v>
      </c>
      <c r="I27" s="76">
        <v>2</v>
      </c>
      <c r="J27" s="21"/>
      <c r="K27" s="21"/>
      <c r="L27" s="76">
        <v>2</v>
      </c>
      <c r="M27" s="76">
        <v>2</v>
      </c>
      <c r="N27" s="76">
        <f t="shared" si="4"/>
        <v>1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1</v>
      </c>
      <c r="V27" s="97" t="s">
        <v>17</v>
      </c>
    </row>
    <row r="28" spans="1:22" s="11" customFormat="1" ht="24" customHeight="1">
      <c r="A28" s="97" t="s">
        <v>18</v>
      </c>
      <c r="B28" s="76">
        <f t="shared" si="2"/>
        <v>7</v>
      </c>
      <c r="C28" s="76">
        <f t="shared" si="3"/>
        <v>6</v>
      </c>
      <c r="D28" s="76">
        <v>1</v>
      </c>
      <c r="E28" s="76">
        <v>1</v>
      </c>
      <c r="F28" s="76">
        <v>1</v>
      </c>
      <c r="G28" s="76">
        <v>1</v>
      </c>
      <c r="H28" s="76">
        <v>1</v>
      </c>
      <c r="I28" s="76">
        <v>1</v>
      </c>
      <c r="J28" s="21"/>
      <c r="K28" s="21"/>
      <c r="L28" s="76">
        <v>0</v>
      </c>
      <c r="M28" s="76">
        <v>0</v>
      </c>
      <c r="N28" s="76">
        <f t="shared" si="4"/>
        <v>1</v>
      </c>
      <c r="O28" s="76">
        <v>1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97" t="s">
        <v>18</v>
      </c>
    </row>
    <row r="29" spans="1:22" ht="24" customHeight="1">
      <c r="A29" s="68"/>
      <c r="B29" s="33"/>
      <c r="C29" s="41"/>
      <c r="D29" s="33"/>
      <c r="E29" s="33"/>
      <c r="F29" s="33"/>
      <c r="G29" s="33"/>
      <c r="H29" s="33"/>
      <c r="I29" s="33"/>
      <c r="J29" s="55"/>
      <c r="K29" s="55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68"/>
    </row>
    <row r="30" s="44" customFormat="1" ht="11.25">
      <c r="A30" s="43" t="s">
        <v>273</v>
      </c>
    </row>
    <row r="31" s="44" customFormat="1" ht="11.25">
      <c r="A31" s="45" t="s">
        <v>274</v>
      </c>
    </row>
  </sheetData>
  <sheetProtection/>
  <mergeCells count="9">
    <mergeCell ref="B1:I1"/>
    <mergeCell ref="B3:B4"/>
    <mergeCell ref="A3:A4"/>
    <mergeCell ref="U2:V2"/>
    <mergeCell ref="C3:I3"/>
    <mergeCell ref="N3:U3"/>
    <mergeCell ref="V3:V4"/>
    <mergeCell ref="L3:M3"/>
    <mergeCell ref="L1:V1"/>
  </mergeCells>
  <printOptions/>
  <pageMargins left="0.7874015748031497" right="0.3937007874015748" top="0.7086614173228347" bottom="0.5118110236220472" header="0.2362204724409449" footer="0.5118110236220472"/>
  <pageSetup firstPageNumber="25" useFirstPageNumber="1" horizontalDpi="600" verticalDpi="600" orientation="portrait" paperSize="9" scale="95" r:id="rId1"/>
  <headerFooter alignWithMargins="0">
    <oddFooter>&amp;C&amp;"ＭＳ Ｐ明朝,標準"&amp;10- &amp;P&amp; -</oddFooter>
  </headerFooter>
  <colBreaks count="2" manualBreakCount="2">
    <brk id="10" max="32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A1" sqref="A1"/>
    </sheetView>
  </sheetViews>
  <sheetFormatPr defaultColWidth="9.00390625" defaultRowHeight="13.5"/>
  <cols>
    <col min="1" max="1" width="12.37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875" style="1" customWidth="1"/>
    <col min="22" max="22" width="12.375" style="1" customWidth="1"/>
    <col min="23" max="16384" width="9.00390625" style="1" customWidth="1"/>
  </cols>
  <sheetData>
    <row r="1" spans="1:22" s="142" customFormat="1" ht="16.5" customHeight="1">
      <c r="A1" s="169" t="s">
        <v>19</v>
      </c>
      <c r="B1" s="289" t="s">
        <v>199</v>
      </c>
      <c r="C1" s="289"/>
      <c r="D1" s="289"/>
      <c r="E1" s="289"/>
      <c r="F1" s="289"/>
      <c r="G1" s="289"/>
      <c r="H1" s="289"/>
      <c r="I1" s="289"/>
      <c r="J1" s="138"/>
      <c r="K1" s="138"/>
      <c r="L1" s="304" t="s">
        <v>200</v>
      </c>
      <c r="M1" s="304"/>
      <c r="N1" s="304"/>
      <c r="O1" s="304"/>
      <c r="P1" s="304"/>
      <c r="Q1" s="304"/>
      <c r="R1" s="304"/>
      <c r="S1" s="304"/>
      <c r="T1" s="304"/>
      <c r="U1" s="304"/>
      <c r="V1" s="304"/>
    </row>
    <row r="2" spans="1:22" ht="13.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14" t="s">
        <v>86</v>
      </c>
      <c r="V2" s="314"/>
    </row>
    <row r="3" spans="1:22" s="150" customFormat="1" ht="24" customHeight="1">
      <c r="A3" s="312" t="s">
        <v>83</v>
      </c>
      <c r="B3" s="312" t="s">
        <v>28</v>
      </c>
      <c r="C3" s="315" t="s">
        <v>29</v>
      </c>
      <c r="D3" s="316"/>
      <c r="E3" s="316"/>
      <c r="F3" s="316"/>
      <c r="G3" s="316"/>
      <c r="H3" s="316"/>
      <c r="I3" s="317"/>
      <c r="J3" s="124"/>
      <c r="K3" s="124"/>
      <c r="L3" s="299" t="s">
        <v>116</v>
      </c>
      <c r="M3" s="300"/>
      <c r="N3" s="318" t="s">
        <v>113</v>
      </c>
      <c r="O3" s="319"/>
      <c r="P3" s="319"/>
      <c r="Q3" s="319"/>
      <c r="R3" s="319"/>
      <c r="S3" s="319"/>
      <c r="T3" s="319"/>
      <c r="U3" s="320"/>
      <c r="V3" s="312" t="s">
        <v>27</v>
      </c>
    </row>
    <row r="4" spans="1:22" s="150" customFormat="1" ht="34.5" customHeight="1">
      <c r="A4" s="313"/>
      <c r="B4" s="313"/>
      <c r="C4" s="152" t="s">
        <v>26</v>
      </c>
      <c r="D4" s="152" t="s">
        <v>30</v>
      </c>
      <c r="E4" s="152" t="s">
        <v>31</v>
      </c>
      <c r="F4" s="152" t="s">
        <v>32</v>
      </c>
      <c r="G4" s="152" t="s">
        <v>33</v>
      </c>
      <c r="H4" s="152" t="s">
        <v>34</v>
      </c>
      <c r="I4" s="152" t="s">
        <v>35</v>
      </c>
      <c r="J4" s="124"/>
      <c r="K4" s="124"/>
      <c r="L4" s="152" t="s">
        <v>26</v>
      </c>
      <c r="M4" s="152" t="s">
        <v>166</v>
      </c>
      <c r="N4" s="151" t="s">
        <v>28</v>
      </c>
      <c r="O4" s="152" t="s">
        <v>37</v>
      </c>
      <c r="P4" s="152" t="s">
        <v>38</v>
      </c>
      <c r="Q4" s="153" t="s">
        <v>114</v>
      </c>
      <c r="R4" s="152" t="s">
        <v>39</v>
      </c>
      <c r="S4" s="152" t="s">
        <v>40</v>
      </c>
      <c r="T4" s="152" t="s">
        <v>41</v>
      </c>
      <c r="U4" s="152" t="s">
        <v>42</v>
      </c>
      <c r="V4" s="313"/>
    </row>
    <row r="5" spans="1:22" s="10" customFormat="1" ht="6" customHeight="1">
      <c r="A5" s="63"/>
      <c r="B5" s="5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5"/>
    </row>
    <row r="6" spans="1:22" s="15" customFormat="1" ht="24" customHeight="1">
      <c r="A6" s="96" t="s">
        <v>151</v>
      </c>
      <c r="B6" s="189">
        <f>SUM(B7+B8)</f>
        <v>28238</v>
      </c>
      <c r="C6" s="189">
        <f aca="true" t="shared" si="0" ref="C6:I6">SUM(C7+C8)</f>
        <v>26789</v>
      </c>
      <c r="D6" s="189">
        <f t="shared" si="0"/>
        <v>4529</v>
      </c>
      <c r="E6" s="189">
        <f t="shared" si="0"/>
        <v>4335</v>
      </c>
      <c r="F6" s="189">
        <f t="shared" si="0"/>
        <v>4608</v>
      </c>
      <c r="G6" s="204">
        <f>SUM(G7+G8)</f>
        <v>4375</v>
      </c>
      <c r="H6" s="189">
        <f t="shared" si="0"/>
        <v>4516</v>
      </c>
      <c r="I6" s="189">
        <f t="shared" si="0"/>
        <v>4426</v>
      </c>
      <c r="J6" s="99"/>
      <c r="K6" s="99"/>
      <c r="L6" s="189">
        <f aca="true" t="shared" si="1" ref="L6:U6">SUM(L7+L8)</f>
        <v>226</v>
      </c>
      <c r="M6" s="189">
        <f t="shared" si="1"/>
        <v>226</v>
      </c>
      <c r="N6" s="189">
        <f t="shared" si="1"/>
        <v>1223</v>
      </c>
      <c r="O6" s="189">
        <f t="shared" si="1"/>
        <v>440</v>
      </c>
      <c r="P6" s="189">
        <f t="shared" si="1"/>
        <v>20</v>
      </c>
      <c r="Q6" s="189">
        <f t="shared" si="1"/>
        <v>23</v>
      </c>
      <c r="R6" s="189">
        <f t="shared" si="1"/>
        <v>5</v>
      </c>
      <c r="S6" s="189">
        <f t="shared" si="1"/>
        <v>16</v>
      </c>
      <c r="T6" s="189">
        <f t="shared" si="1"/>
        <v>13</v>
      </c>
      <c r="U6" s="189">
        <f t="shared" si="1"/>
        <v>706</v>
      </c>
      <c r="V6" s="96" t="s">
        <v>152</v>
      </c>
    </row>
    <row r="7" spans="1:22" s="10" customFormat="1" ht="24" customHeight="1">
      <c r="A7" s="97" t="s">
        <v>145</v>
      </c>
      <c r="B7" s="76">
        <f>SUM(C7+L7+N7)</f>
        <v>372</v>
      </c>
      <c r="C7" s="76">
        <f>SUM(D7:I7)</f>
        <v>372</v>
      </c>
      <c r="D7" s="76">
        <v>53</v>
      </c>
      <c r="E7" s="76">
        <v>62</v>
      </c>
      <c r="F7" s="76">
        <v>67</v>
      </c>
      <c r="G7" s="76">
        <v>66</v>
      </c>
      <c r="H7" s="76">
        <v>61</v>
      </c>
      <c r="I7" s="76">
        <v>63</v>
      </c>
      <c r="J7" s="21"/>
      <c r="K7" s="21"/>
      <c r="L7" s="76">
        <f>+M7</f>
        <v>0</v>
      </c>
      <c r="M7" s="76">
        <v>0</v>
      </c>
      <c r="N7" s="76">
        <f>SUM(O7:U7)</f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97" t="s">
        <v>153</v>
      </c>
    </row>
    <row r="8" spans="1:22" s="10" customFormat="1" ht="24" customHeight="1">
      <c r="A8" s="97" t="s">
        <v>146</v>
      </c>
      <c r="B8" s="76">
        <f>SUM(C8+L8+N8)</f>
        <v>27866</v>
      </c>
      <c r="C8" s="76">
        <f>SUM(D8:I8)</f>
        <v>26417</v>
      </c>
      <c r="D8" s="76">
        <v>4476</v>
      </c>
      <c r="E8" s="76">
        <v>4273</v>
      </c>
      <c r="F8" s="76">
        <v>4541</v>
      </c>
      <c r="G8" s="166">
        <v>4309</v>
      </c>
      <c r="H8" s="76">
        <v>4455</v>
      </c>
      <c r="I8" s="76">
        <v>4363</v>
      </c>
      <c r="J8" s="76"/>
      <c r="K8" s="76"/>
      <c r="L8" s="76">
        <f>+M8</f>
        <v>226</v>
      </c>
      <c r="M8" s="76">
        <v>226</v>
      </c>
      <c r="N8" s="76">
        <f>SUM(O8:U8)</f>
        <v>1223</v>
      </c>
      <c r="O8" s="76">
        <v>440</v>
      </c>
      <c r="P8" s="76">
        <v>20</v>
      </c>
      <c r="Q8" s="76">
        <v>23</v>
      </c>
      <c r="R8" s="76">
        <v>5</v>
      </c>
      <c r="S8" s="76">
        <v>16</v>
      </c>
      <c r="T8" s="76">
        <v>13</v>
      </c>
      <c r="U8" s="76">
        <v>706</v>
      </c>
      <c r="V8" s="97" t="s">
        <v>154</v>
      </c>
    </row>
    <row r="9" spans="1:22" s="10" customFormat="1" ht="6.75" customHeight="1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69"/>
      <c r="O9" s="21"/>
      <c r="P9" s="21"/>
      <c r="Q9" s="21"/>
      <c r="R9" s="21"/>
      <c r="S9" s="21"/>
      <c r="T9" s="21"/>
      <c r="U9" s="21"/>
      <c r="V9" s="25"/>
    </row>
    <row r="10" spans="1:22" s="10" customFormat="1" ht="24" customHeight="1">
      <c r="A10" s="97" t="s">
        <v>6</v>
      </c>
      <c r="B10" s="76">
        <f>SUM(C10+L10+N10)</f>
        <v>9444</v>
      </c>
      <c r="C10" s="76">
        <f>D10+E10+F10+G10+H10++I10</f>
        <v>8962</v>
      </c>
      <c r="D10" s="76">
        <v>1518</v>
      </c>
      <c r="E10" s="76">
        <v>1442</v>
      </c>
      <c r="F10" s="76">
        <v>1583</v>
      </c>
      <c r="G10" s="76">
        <v>1456</v>
      </c>
      <c r="H10" s="76">
        <v>1467</v>
      </c>
      <c r="I10" s="76">
        <v>1496</v>
      </c>
      <c r="J10" s="21"/>
      <c r="K10" s="21"/>
      <c r="L10" s="190">
        <f>+M10</f>
        <v>135</v>
      </c>
      <c r="M10" s="190">
        <v>135</v>
      </c>
      <c r="N10" s="190">
        <f>O10+P10+Q10+R10+S10+T10+U10</f>
        <v>347</v>
      </c>
      <c r="O10" s="190">
        <v>137</v>
      </c>
      <c r="P10" s="190">
        <v>7</v>
      </c>
      <c r="Q10" s="190">
        <v>4</v>
      </c>
      <c r="R10" s="190">
        <v>2</v>
      </c>
      <c r="S10" s="190">
        <v>4</v>
      </c>
      <c r="T10" s="190">
        <v>1</v>
      </c>
      <c r="U10" s="190">
        <v>192</v>
      </c>
      <c r="V10" s="97" t="s">
        <v>6</v>
      </c>
    </row>
    <row r="11" spans="1:22" s="10" customFormat="1" ht="24" customHeight="1">
      <c r="A11" s="97" t="s">
        <v>7</v>
      </c>
      <c r="B11" s="76">
        <f aca="true" t="shared" si="2" ref="B11:B28">SUM(C11+L11+N11)</f>
        <v>7927</v>
      </c>
      <c r="C11" s="76">
        <f aca="true" t="shared" si="3" ref="C11:C28">D11+E11+F11+G11+H11++I11</f>
        <v>7647</v>
      </c>
      <c r="D11" s="76">
        <v>1328</v>
      </c>
      <c r="E11" s="76">
        <v>1229</v>
      </c>
      <c r="F11" s="76">
        <v>1289</v>
      </c>
      <c r="G11" s="76">
        <v>1245</v>
      </c>
      <c r="H11" s="76">
        <v>1322</v>
      </c>
      <c r="I11" s="76">
        <v>1234</v>
      </c>
      <c r="J11" s="21"/>
      <c r="K11" s="21"/>
      <c r="L11" s="190">
        <f aca="true" t="shared" si="4" ref="L11:L28">+M11</f>
        <v>4</v>
      </c>
      <c r="M11" s="190">
        <v>4</v>
      </c>
      <c r="N11" s="190">
        <f aca="true" t="shared" si="5" ref="N11:N28">O11+P11+Q11+R11+S11+T11+U11</f>
        <v>276</v>
      </c>
      <c r="O11" s="190">
        <v>74</v>
      </c>
      <c r="P11" s="190">
        <v>4</v>
      </c>
      <c r="Q11" s="190">
        <v>8</v>
      </c>
      <c r="R11" s="190">
        <v>0</v>
      </c>
      <c r="S11" s="190">
        <v>4</v>
      </c>
      <c r="T11" s="190">
        <v>0</v>
      </c>
      <c r="U11" s="190">
        <v>186</v>
      </c>
      <c r="V11" s="97" t="s">
        <v>7</v>
      </c>
    </row>
    <row r="12" spans="1:22" s="10" customFormat="1" ht="24" customHeight="1">
      <c r="A12" s="97" t="s">
        <v>8</v>
      </c>
      <c r="B12" s="76">
        <f t="shared" si="2"/>
        <v>2396</v>
      </c>
      <c r="C12" s="76">
        <f t="shared" si="3"/>
        <v>2210</v>
      </c>
      <c r="D12" s="76">
        <v>359</v>
      </c>
      <c r="E12" s="76">
        <v>334</v>
      </c>
      <c r="F12" s="76">
        <v>398</v>
      </c>
      <c r="G12" s="76">
        <v>362</v>
      </c>
      <c r="H12" s="76">
        <v>350</v>
      </c>
      <c r="I12" s="76">
        <v>407</v>
      </c>
      <c r="J12" s="21"/>
      <c r="K12" s="21"/>
      <c r="L12" s="190">
        <f t="shared" si="4"/>
        <v>41</v>
      </c>
      <c r="M12" s="190">
        <v>41</v>
      </c>
      <c r="N12" s="190">
        <f t="shared" si="5"/>
        <v>145</v>
      </c>
      <c r="O12" s="190">
        <v>65</v>
      </c>
      <c r="P12" s="190">
        <v>1</v>
      </c>
      <c r="Q12" s="190">
        <v>6</v>
      </c>
      <c r="R12" s="190">
        <v>0</v>
      </c>
      <c r="S12" s="190">
        <v>3</v>
      </c>
      <c r="T12" s="190">
        <v>1</v>
      </c>
      <c r="U12" s="190">
        <v>69</v>
      </c>
      <c r="V12" s="97" t="s">
        <v>8</v>
      </c>
    </row>
    <row r="13" spans="1:22" s="10" customFormat="1" ht="24" customHeight="1">
      <c r="A13" s="97" t="s">
        <v>9</v>
      </c>
      <c r="B13" s="76">
        <f t="shared" si="2"/>
        <v>1675</v>
      </c>
      <c r="C13" s="76">
        <f t="shared" si="3"/>
        <v>1624</v>
      </c>
      <c r="D13" s="76">
        <v>277</v>
      </c>
      <c r="E13" s="76">
        <v>260</v>
      </c>
      <c r="F13" s="76">
        <v>271</v>
      </c>
      <c r="G13" s="76">
        <v>272</v>
      </c>
      <c r="H13" s="76">
        <v>267</v>
      </c>
      <c r="I13" s="76">
        <v>277</v>
      </c>
      <c r="J13" s="21"/>
      <c r="K13" s="21"/>
      <c r="L13" s="190">
        <f t="shared" si="4"/>
        <v>0</v>
      </c>
      <c r="M13" s="190">
        <v>0</v>
      </c>
      <c r="N13" s="190">
        <f t="shared" si="5"/>
        <v>51</v>
      </c>
      <c r="O13" s="190">
        <v>17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34</v>
      </c>
      <c r="V13" s="97" t="s">
        <v>9</v>
      </c>
    </row>
    <row r="14" spans="1:22" s="10" customFormat="1" ht="24" customHeight="1">
      <c r="A14" s="97" t="s">
        <v>10</v>
      </c>
      <c r="B14" s="76">
        <f t="shared" si="2"/>
        <v>482</v>
      </c>
      <c r="C14" s="76">
        <f t="shared" si="3"/>
        <v>440</v>
      </c>
      <c r="D14" s="76">
        <v>70</v>
      </c>
      <c r="E14" s="76">
        <v>71</v>
      </c>
      <c r="F14" s="76">
        <v>74</v>
      </c>
      <c r="G14" s="76">
        <v>87</v>
      </c>
      <c r="H14" s="76">
        <v>76</v>
      </c>
      <c r="I14" s="76">
        <v>62</v>
      </c>
      <c r="J14" s="21"/>
      <c r="K14" s="21"/>
      <c r="L14" s="190">
        <f t="shared" si="4"/>
        <v>0</v>
      </c>
      <c r="M14" s="190">
        <v>0</v>
      </c>
      <c r="N14" s="190">
        <f t="shared" si="5"/>
        <v>42</v>
      </c>
      <c r="O14" s="190">
        <v>15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27</v>
      </c>
      <c r="V14" s="97" t="s">
        <v>10</v>
      </c>
    </row>
    <row r="15" spans="1:22" s="10" customFormat="1" ht="24" customHeight="1">
      <c r="A15" s="97" t="s">
        <v>11</v>
      </c>
      <c r="B15" s="76">
        <f t="shared" si="2"/>
        <v>73</v>
      </c>
      <c r="C15" s="76">
        <f t="shared" si="3"/>
        <v>66</v>
      </c>
      <c r="D15" s="76">
        <v>8</v>
      </c>
      <c r="E15" s="76">
        <v>13</v>
      </c>
      <c r="F15" s="76">
        <v>10</v>
      </c>
      <c r="G15" s="76">
        <v>14</v>
      </c>
      <c r="H15" s="76">
        <v>9</v>
      </c>
      <c r="I15" s="76">
        <v>12</v>
      </c>
      <c r="J15" s="21"/>
      <c r="K15" s="21"/>
      <c r="L15" s="190">
        <f t="shared" si="4"/>
        <v>0</v>
      </c>
      <c r="M15" s="190">
        <v>0</v>
      </c>
      <c r="N15" s="190">
        <f t="shared" si="5"/>
        <v>7</v>
      </c>
      <c r="O15" s="190">
        <v>5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2</v>
      </c>
      <c r="V15" s="97" t="s">
        <v>11</v>
      </c>
    </row>
    <row r="16" spans="1:22" s="10" customFormat="1" ht="24" customHeight="1">
      <c r="A16" s="97" t="s">
        <v>12</v>
      </c>
      <c r="B16" s="76">
        <f t="shared" si="2"/>
        <v>277</v>
      </c>
      <c r="C16" s="76">
        <f t="shared" si="3"/>
        <v>269</v>
      </c>
      <c r="D16" s="76">
        <v>47</v>
      </c>
      <c r="E16" s="76">
        <v>53</v>
      </c>
      <c r="F16" s="76">
        <v>45</v>
      </c>
      <c r="G16" s="76">
        <v>39</v>
      </c>
      <c r="H16" s="76">
        <v>46</v>
      </c>
      <c r="I16" s="76">
        <v>39</v>
      </c>
      <c r="J16" s="21"/>
      <c r="K16" s="21"/>
      <c r="L16" s="190">
        <f t="shared" si="4"/>
        <v>0</v>
      </c>
      <c r="M16" s="190">
        <v>0</v>
      </c>
      <c r="N16" s="190">
        <f t="shared" si="5"/>
        <v>8</v>
      </c>
      <c r="O16" s="190">
        <v>3</v>
      </c>
      <c r="P16" s="190">
        <v>1</v>
      </c>
      <c r="Q16" s="190">
        <v>0</v>
      </c>
      <c r="R16" s="190">
        <v>0</v>
      </c>
      <c r="S16" s="190">
        <v>0</v>
      </c>
      <c r="T16" s="190">
        <v>0</v>
      </c>
      <c r="U16" s="190">
        <v>4</v>
      </c>
      <c r="V16" s="97" t="s">
        <v>12</v>
      </c>
    </row>
    <row r="17" spans="1:22" s="10" customFormat="1" ht="24" customHeight="1">
      <c r="A17" s="97" t="s">
        <v>102</v>
      </c>
      <c r="B17" s="76">
        <f t="shared" si="2"/>
        <v>802</v>
      </c>
      <c r="C17" s="76">
        <f t="shared" si="3"/>
        <v>745</v>
      </c>
      <c r="D17" s="76">
        <v>122</v>
      </c>
      <c r="E17" s="76">
        <v>127</v>
      </c>
      <c r="F17" s="76">
        <v>118</v>
      </c>
      <c r="G17" s="76">
        <v>137</v>
      </c>
      <c r="H17" s="76">
        <v>135</v>
      </c>
      <c r="I17" s="76">
        <v>106</v>
      </c>
      <c r="J17" s="21"/>
      <c r="K17" s="21"/>
      <c r="L17" s="190">
        <f t="shared" si="4"/>
        <v>0</v>
      </c>
      <c r="M17" s="190">
        <v>0</v>
      </c>
      <c r="N17" s="190">
        <f t="shared" si="5"/>
        <v>57</v>
      </c>
      <c r="O17" s="190">
        <v>24</v>
      </c>
      <c r="P17" s="190">
        <v>1</v>
      </c>
      <c r="Q17" s="190">
        <v>1</v>
      </c>
      <c r="R17" s="190">
        <v>0</v>
      </c>
      <c r="S17" s="190">
        <v>1</v>
      </c>
      <c r="T17" s="190">
        <v>0</v>
      </c>
      <c r="U17" s="190">
        <v>30</v>
      </c>
      <c r="V17" s="97" t="s">
        <v>102</v>
      </c>
    </row>
    <row r="18" spans="1:22" s="10" customFormat="1" ht="24" customHeight="1">
      <c r="A18" s="97" t="s">
        <v>13</v>
      </c>
      <c r="B18" s="76">
        <f t="shared" si="2"/>
        <v>294</v>
      </c>
      <c r="C18" s="76">
        <f t="shared" si="3"/>
        <v>268</v>
      </c>
      <c r="D18" s="76">
        <v>43</v>
      </c>
      <c r="E18" s="76">
        <v>41</v>
      </c>
      <c r="F18" s="76">
        <v>44</v>
      </c>
      <c r="G18" s="76">
        <v>38</v>
      </c>
      <c r="H18" s="76">
        <v>47</v>
      </c>
      <c r="I18" s="76">
        <v>55</v>
      </c>
      <c r="J18" s="21"/>
      <c r="K18" s="21"/>
      <c r="L18" s="190">
        <f t="shared" si="4"/>
        <v>0</v>
      </c>
      <c r="M18" s="190">
        <v>0</v>
      </c>
      <c r="N18" s="190">
        <f t="shared" si="5"/>
        <v>26</v>
      </c>
      <c r="O18" s="190">
        <v>12</v>
      </c>
      <c r="P18" s="190">
        <v>0</v>
      </c>
      <c r="Q18" s="190">
        <v>1</v>
      </c>
      <c r="R18" s="190">
        <v>0</v>
      </c>
      <c r="S18" s="190">
        <v>0</v>
      </c>
      <c r="T18" s="190">
        <v>1</v>
      </c>
      <c r="U18" s="190">
        <v>12</v>
      </c>
      <c r="V18" s="97" t="s">
        <v>13</v>
      </c>
    </row>
    <row r="19" spans="1:22" s="10" customFormat="1" ht="24" customHeight="1">
      <c r="A19" s="97" t="s">
        <v>103</v>
      </c>
      <c r="B19" s="76">
        <f t="shared" si="2"/>
        <v>943</v>
      </c>
      <c r="C19" s="76">
        <f t="shared" si="3"/>
        <v>892</v>
      </c>
      <c r="D19" s="76">
        <v>156</v>
      </c>
      <c r="E19" s="76">
        <v>149</v>
      </c>
      <c r="F19" s="76">
        <v>143</v>
      </c>
      <c r="G19" s="76">
        <v>139</v>
      </c>
      <c r="H19" s="76">
        <v>151</v>
      </c>
      <c r="I19" s="76">
        <v>154</v>
      </c>
      <c r="J19" s="21"/>
      <c r="K19" s="21"/>
      <c r="L19" s="190">
        <f t="shared" si="4"/>
        <v>0</v>
      </c>
      <c r="M19" s="190">
        <v>0</v>
      </c>
      <c r="N19" s="190">
        <f t="shared" si="5"/>
        <v>51</v>
      </c>
      <c r="O19" s="190">
        <v>18</v>
      </c>
      <c r="P19" s="190">
        <v>1</v>
      </c>
      <c r="Q19" s="190">
        <v>0</v>
      </c>
      <c r="R19" s="190">
        <v>1</v>
      </c>
      <c r="S19" s="190">
        <v>1</v>
      </c>
      <c r="T19" s="190">
        <v>7</v>
      </c>
      <c r="U19" s="190">
        <v>23</v>
      </c>
      <c r="V19" s="97" t="s">
        <v>103</v>
      </c>
    </row>
    <row r="20" spans="1:22" s="10" customFormat="1" ht="24" customHeight="1">
      <c r="A20" s="97" t="s">
        <v>101</v>
      </c>
      <c r="B20" s="76">
        <f t="shared" si="2"/>
        <v>861</v>
      </c>
      <c r="C20" s="76">
        <f t="shared" si="3"/>
        <v>797</v>
      </c>
      <c r="D20" s="76">
        <v>116</v>
      </c>
      <c r="E20" s="76">
        <v>135</v>
      </c>
      <c r="F20" s="76">
        <v>132</v>
      </c>
      <c r="G20" s="76">
        <v>135</v>
      </c>
      <c r="H20" s="76">
        <v>154</v>
      </c>
      <c r="I20" s="76">
        <v>125</v>
      </c>
      <c r="J20" s="21"/>
      <c r="K20" s="21"/>
      <c r="L20" s="190">
        <f t="shared" si="4"/>
        <v>0</v>
      </c>
      <c r="M20" s="190">
        <v>0</v>
      </c>
      <c r="N20" s="190">
        <f t="shared" si="5"/>
        <v>64</v>
      </c>
      <c r="O20" s="190">
        <v>16</v>
      </c>
      <c r="P20" s="190">
        <v>1</v>
      </c>
      <c r="Q20" s="190">
        <v>0</v>
      </c>
      <c r="R20" s="190">
        <v>1</v>
      </c>
      <c r="S20" s="190">
        <v>0</v>
      </c>
      <c r="T20" s="190">
        <v>0</v>
      </c>
      <c r="U20" s="190">
        <v>46</v>
      </c>
      <c r="V20" s="97" t="s">
        <v>101</v>
      </c>
    </row>
    <row r="21" spans="1:22" s="10" customFormat="1" ht="24" customHeight="1">
      <c r="A21" s="97" t="s">
        <v>107</v>
      </c>
      <c r="B21" s="76">
        <f t="shared" si="2"/>
        <v>802</v>
      </c>
      <c r="C21" s="76">
        <f t="shared" si="3"/>
        <v>738</v>
      </c>
      <c r="D21" s="76">
        <v>117</v>
      </c>
      <c r="E21" s="76">
        <v>130</v>
      </c>
      <c r="F21" s="76">
        <v>135</v>
      </c>
      <c r="G21" s="166">
        <v>121</v>
      </c>
      <c r="H21" s="76">
        <v>120</v>
      </c>
      <c r="I21" s="76">
        <v>115</v>
      </c>
      <c r="J21" s="21"/>
      <c r="K21" s="21"/>
      <c r="L21" s="190">
        <f t="shared" si="4"/>
        <v>0</v>
      </c>
      <c r="M21" s="190">
        <v>0</v>
      </c>
      <c r="N21" s="190">
        <f t="shared" si="5"/>
        <v>64</v>
      </c>
      <c r="O21" s="190">
        <v>17</v>
      </c>
      <c r="P21" s="190">
        <v>0</v>
      </c>
      <c r="Q21" s="190">
        <v>0</v>
      </c>
      <c r="R21" s="190">
        <v>1</v>
      </c>
      <c r="S21" s="190">
        <v>0</v>
      </c>
      <c r="T21" s="190">
        <v>2</v>
      </c>
      <c r="U21" s="190">
        <v>44</v>
      </c>
      <c r="V21" s="97" t="s">
        <v>107</v>
      </c>
    </row>
    <row r="22" spans="1:22" s="10" customFormat="1" ht="24" customHeight="1">
      <c r="A22" s="97" t="s">
        <v>14</v>
      </c>
      <c r="B22" s="76">
        <f t="shared" si="2"/>
        <v>204</v>
      </c>
      <c r="C22" s="76">
        <f t="shared" si="3"/>
        <v>192</v>
      </c>
      <c r="D22" s="76">
        <v>29</v>
      </c>
      <c r="E22" s="76">
        <v>39</v>
      </c>
      <c r="F22" s="76">
        <v>38</v>
      </c>
      <c r="G22" s="76">
        <v>32</v>
      </c>
      <c r="H22" s="76">
        <v>30</v>
      </c>
      <c r="I22" s="76">
        <v>24</v>
      </c>
      <c r="J22" s="21"/>
      <c r="K22" s="21"/>
      <c r="L22" s="190">
        <f t="shared" si="4"/>
        <v>0</v>
      </c>
      <c r="M22" s="190">
        <v>0</v>
      </c>
      <c r="N22" s="190">
        <f t="shared" si="5"/>
        <v>12</v>
      </c>
      <c r="O22" s="190">
        <v>7</v>
      </c>
      <c r="P22" s="190">
        <v>0</v>
      </c>
      <c r="Q22" s="190">
        <v>0</v>
      </c>
      <c r="R22" s="190">
        <v>0</v>
      </c>
      <c r="S22" s="190">
        <v>2</v>
      </c>
      <c r="T22" s="190">
        <v>0</v>
      </c>
      <c r="U22" s="190">
        <v>3</v>
      </c>
      <c r="V22" s="97" t="s">
        <v>14</v>
      </c>
    </row>
    <row r="23" spans="1:22" s="15" customFormat="1" ht="24" customHeight="1">
      <c r="A23" s="97" t="s">
        <v>15</v>
      </c>
      <c r="B23" s="76">
        <f t="shared" si="2"/>
        <v>714</v>
      </c>
      <c r="C23" s="76">
        <f t="shared" si="3"/>
        <v>693</v>
      </c>
      <c r="D23" s="191">
        <v>126</v>
      </c>
      <c r="E23" s="191">
        <v>107</v>
      </c>
      <c r="F23" s="191">
        <v>120</v>
      </c>
      <c r="G23" s="191">
        <v>115</v>
      </c>
      <c r="H23" s="191">
        <v>107</v>
      </c>
      <c r="I23" s="191">
        <v>118</v>
      </c>
      <c r="J23" s="21"/>
      <c r="K23" s="21"/>
      <c r="L23" s="190">
        <f t="shared" si="4"/>
        <v>0</v>
      </c>
      <c r="M23" s="190">
        <v>0</v>
      </c>
      <c r="N23" s="190">
        <f t="shared" si="5"/>
        <v>21</v>
      </c>
      <c r="O23" s="190">
        <v>9</v>
      </c>
      <c r="P23" s="190">
        <v>3</v>
      </c>
      <c r="Q23" s="190">
        <v>1</v>
      </c>
      <c r="R23" s="190">
        <v>0</v>
      </c>
      <c r="S23" s="190">
        <v>0</v>
      </c>
      <c r="T23" s="190">
        <v>0</v>
      </c>
      <c r="U23" s="190">
        <v>8</v>
      </c>
      <c r="V23" s="97" t="s">
        <v>15</v>
      </c>
    </row>
    <row r="24" spans="1:22" s="10" customFormat="1" ht="24" customHeight="1">
      <c r="A24" s="97" t="s">
        <v>105</v>
      </c>
      <c r="B24" s="76">
        <f t="shared" si="2"/>
        <v>515</v>
      </c>
      <c r="C24" s="76">
        <f t="shared" si="3"/>
        <v>484</v>
      </c>
      <c r="D24" s="191">
        <v>70</v>
      </c>
      <c r="E24" s="191">
        <v>83</v>
      </c>
      <c r="F24" s="191">
        <v>95</v>
      </c>
      <c r="G24" s="191">
        <v>70</v>
      </c>
      <c r="H24" s="191">
        <v>86</v>
      </c>
      <c r="I24" s="191">
        <v>80</v>
      </c>
      <c r="J24" s="21"/>
      <c r="K24" s="21"/>
      <c r="L24" s="190">
        <f t="shared" si="4"/>
        <v>12</v>
      </c>
      <c r="M24" s="190">
        <v>12</v>
      </c>
      <c r="N24" s="190">
        <f t="shared" si="5"/>
        <v>19</v>
      </c>
      <c r="O24" s="190">
        <v>9</v>
      </c>
      <c r="P24" s="190">
        <v>0</v>
      </c>
      <c r="Q24" s="190">
        <v>1</v>
      </c>
      <c r="R24" s="190">
        <v>0</v>
      </c>
      <c r="S24" s="190">
        <v>1</v>
      </c>
      <c r="T24" s="190">
        <v>0</v>
      </c>
      <c r="U24" s="190">
        <v>8</v>
      </c>
      <c r="V24" s="97" t="s">
        <v>105</v>
      </c>
    </row>
    <row r="25" spans="1:22" s="10" customFormat="1" ht="24" customHeight="1">
      <c r="A25" s="97" t="s">
        <v>106</v>
      </c>
      <c r="B25" s="76">
        <f t="shared" si="2"/>
        <v>548</v>
      </c>
      <c r="C25" s="76">
        <f t="shared" si="3"/>
        <v>511</v>
      </c>
      <c r="D25" s="191">
        <v>91</v>
      </c>
      <c r="E25" s="191">
        <v>76</v>
      </c>
      <c r="F25" s="191">
        <v>77</v>
      </c>
      <c r="G25" s="191">
        <v>88</v>
      </c>
      <c r="H25" s="191">
        <v>96</v>
      </c>
      <c r="I25" s="191">
        <v>83</v>
      </c>
      <c r="J25" s="21"/>
      <c r="K25" s="21"/>
      <c r="L25" s="190">
        <f t="shared" si="4"/>
        <v>12</v>
      </c>
      <c r="M25" s="190">
        <v>12</v>
      </c>
      <c r="N25" s="190">
        <f t="shared" si="5"/>
        <v>25</v>
      </c>
      <c r="O25" s="190">
        <v>8</v>
      </c>
      <c r="P25" s="190">
        <v>1</v>
      </c>
      <c r="Q25" s="190">
        <v>1</v>
      </c>
      <c r="R25" s="190">
        <v>0</v>
      </c>
      <c r="S25" s="190">
        <v>0</v>
      </c>
      <c r="T25" s="190">
        <v>1</v>
      </c>
      <c r="U25" s="190">
        <v>14</v>
      </c>
      <c r="V25" s="97" t="s">
        <v>106</v>
      </c>
    </row>
    <row r="26" spans="1:22" s="10" customFormat="1" ht="24" customHeight="1">
      <c r="A26" s="97" t="s">
        <v>16</v>
      </c>
      <c r="B26" s="76">
        <f t="shared" si="2"/>
        <v>128</v>
      </c>
      <c r="C26" s="76">
        <f t="shared" si="3"/>
        <v>122</v>
      </c>
      <c r="D26" s="191">
        <v>26</v>
      </c>
      <c r="E26" s="191">
        <v>21</v>
      </c>
      <c r="F26" s="191">
        <v>20</v>
      </c>
      <c r="G26" s="191">
        <v>16</v>
      </c>
      <c r="H26" s="191">
        <v>21</v>
      </c>
      <c r="I26" s="191">
        <v>18</v>
      </c>
      <c r="J26" s="21"/>
      <c r="K26" s="21"/>
      <c r="L26" s="190">
        <f t="shared" si="4"/>
        <v>0</v>
      </c>
      <c r="M26" s="190">
        <v>0</v>
      </c>
      <c r="N26" s="190">
        <f t="shared" si="5"/>
        <v>6</v>
      </c>
      <c r="O26" s="190">
        <v>3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3</v>
      </c>
      <c r="V26" s="97" t="s">
        <v>16</v>
      </c>
    </row>
    <row r="27" spans="1:22" s="11" customFormat="1" ht="24" customHeight="1">
      <c r="A27" s="97" t="s">
        <v>17</v>
      </c>
      <c r="B27" s="76">
        <f t="shared" si="2"/>
        <v>70</v>
      </c>
      <c r="C27" s="76">
        <f t="shared" si="3"/>
        <v>47</v>
      </c>
      <c r="D27" s="191">
        <v>15</v>
      </c>
      <c r="E27" s="191">
        <v>8</v>
      </c>
      <c r="F27" s="191">
        <v>0</v>
      </c>
      <c r="G27" s="191">
        <v>0</v>
      </c>
      <c r="H27" s="191">
        <v>14</v>
      </c>
      <c r="I27" s="191">
        <v>10</v>
      </c>
      <c r="J27" s="21"/>
      <c r="K27" s="21"/>
      <c r="L27" s="190">
        <f t="shared" si="4"/>
        <v>22</v>
      </c>
      <c r="M27" s="190">
        <v>22</v>
      </c>
      <c r="N27" s="190">
        <f t="shared" si="5"/>
        <v>1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0">
        <v>1</v>
      </c>
      <c r="V27" s="97" t="s">
        <v>17</v>
      </c>
    </row>
    <row r="28" spans="1:22" s="11" customFormat="1" ht="24" customHeight="1">
      <c r="A28" s="97" t="s">
        <v>18</v>
      </c>
      <c r="B28" s="76">
        <f t="shared" si="2"/>
        <v>83</v>
      </c>
      <c r="C28" s="76">
        <f t="shared" si="3"/>
        <v>82</v>
      </c>
      <c r="D28" s="191">
        <v>11</v>
      </c>
      <c r="E28" s="191">
        <v>17</v>
      </c>
      <c r="F28" s="191">
        <v>16</v>
      </c>
      <c r="G28" s="191">
        <v>9</v>
      </c>
      <c r="H28" s="191">
        <v>18</v>
      </c>
      <c r="I28" s="191">
        <v>11</v>
      </c>
      <c r="J28" s="32"/>
      <c r="K28" s="32"/>
      <c r="L28" s="190">
        <f t="shared" si="4"/>
        <v>0</v>
      </c>
      <c r="M28" s="190">
        <v>0</v>
      </c>
      <c r="N28" s="190">
        <f t="shared" si="5"/>
        <v>1</v>
      </c>
      <c r="O28" s="190">
        <v>1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97" t="s">
        <v>18</v>
      </c>
    </row>
    <row r="29" spans="1:22" ht="6" customHeight="1">
      <c r="A29" s="68"/>
      <c r="B29" s="29"/>
      <c r="C29" s="41"/>
      <c r="D29" s="29"/>
      <c r="E29" s="29"/>
      <c r="F29" s="29"/>
      <c r="G29" s="29"/>
      <c r="H29" s="29"/>
      <c r="I29" s="29"/>
      <c r="J29" s="55"/>
      <c r="K29" s="55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70"/>
    </row>
    <row r="30" spans="10:11" ht="13.5">
      <c r="J30" s="55"/>
      <c r="K30" s="55"/>
    </row>
    <row r="31" spans="10:11" ht="13.5">
      <c r="J31" s="55"/>
      <c r="K31" s="55"/>
    </row>
  </sheetData>
  <sheetProtection/>
  <mergeCells count="9">
    <mergeCell ref="B1:I1"/>
    <mergeCell ref="B3:B4"/>
    <mergeCell ref="A3:A4"/>
    <mergeCell ref="L3:M3"/>
    <mergeCell ref="U2:V2"/>
    <mergeCell ref="C3:I3"/>
    <mergeCell ref="N3:U3"/>
    <mergeCell ref="V3:V4"/>
    <mergeCell ref="L1:V1"/>
  </mergeCells>
  <printOptions/>
  <pageMargins left="0.7874015748031497" right="0.3937007874015748" top="0.7086614173228347" bottom="0.5118110236220472" header="0.2362204724409449" footer="0.5118110236220472"/>
  <pageSetup firstPageNumber="27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2" manualBreakCount="2">
    <brk id="10" max="30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0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A1" sqref="A1"/>
    </sheetView>
  </sheetViews>
  <sheetFormatPr defaultColWidth="9.00390625" defaultRowHeight="13.5"/>
  <cols>
    <col min="1" max="1" width="11.75390625" style="1" customWidth="1"/>
    <col min="2" max="4" width="7.625" style="1" customWidth="1"/>
    <col min="5" max="16" width="5.625" style="1" customWidth="1"/>
    <col min="17" max="18" width="2.625" style="1" customWidth="1"/>
    <col min="19" max="19" width="7.375" style="1" bestFit="1" customWidth="1"/>
    <col min="20" max="20" width="5.875" style="1" bestFit="1" customWidth="1"/>
    <col min="21" max="21" width="7.375" style="1" bestFit="1" customWidth="1"/>
    <col min="22" max="22" width="5.875" style="1" bestFit="1" customWidth="1"/>
    <col min="23" max="23" width="4.125" style="1" bestFit="1" customWidth="1"/>
    <col min="24" max="24" width="5.875" style="1" bestFit="1" customWidth="1"/>
    <col min="25" max="25" width="5.25390625" style="1" bestFit="1" customWidth="1"/>
    <col min="26" max="26" width="4.125" style="1" bestFit="1" customWidth="1"/>
    <col min="27" max="27" width="5.00390625" style="1" bestFit="1" customWidth="1"/>
    <col min="28" max="28" width="5.375" style="1" bestFit="1" customWidth="1"/>
    <col min="29" max="29" width="4.50390625" style="1" bestFit="1" customWidth="1"/>
    <col min="30" max="30" width="5.00390625" style="1" bestFit="1" customWidth="1"/>
    <col min="31" max="31" width="6.00390625" style="1" bestFit="1" customWidth="1"/>
    <col min="32" max="32" width="5.00390625" style="1" bestFit="1" customWidth="1"/>
    <col min="33" max="33" width="6.00390625" style="1" customWidth="1"/>
    <col min="34" max="34" width="11.75390625" style="1" customWidth="1"/>
    <col min="35" max="16384" width="9.00390625" style="1" customWidth="1"/>
  </cols>
  <sheetData>
    <row r="1" spans="1:34" s="142" customFormat="1" ht="16.5" customHeight="1">
      <c r="A1" s="169" t="s">
        <v>19</v>
      </c>
      <c r="B1" s="289" t="s">
        <v>191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129"/>
      <c r="R1" s="138"/>
      <c r="S1" s="289" t="s">
        <v>201</v>
      </c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</row>
    <row r="2" spans="1:34" ht="13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 t="s">
        <v>43</v>
      </c>
    </row>
    <row r="3" spans="1:34" s="123" customFormat="1" ht="22.5" customHeight="1">
      <c r="A3" s="297" t="s">
        <v>87</v>
      </c>
      <c r="B3" s="302" t="s">
        <v>44</v>
      </c>
      <c r="C3" s="302"/>
      <c r="D3" s="302"/>
      <c r="E3" s="302" t="s">
        <v>45</v>
      </c>
      <c r="F3" s="302"/>
      <c r="G3" s="302"/>
      <c r="H3" s="302" t="s">
        <v>110</v>
      </c>
      <c r="I3" s="302"/>
      <c r="J3" s="302"/>
      <c r="K3" s="302" t="s">
        <v>46</v>
      </c>
      <c r="L3" s="302"/>
      <c r="M3" s="302"/>
      <c r="N3" s="302" t="s">
        <v>111</v>
      </c>
      <c r="O3" s="302"/>
      <c r="P3" s="302"/>
      <c r="Q3" s="94"/>
      <c r="R3" s="154"/>
      <c r="S3" s="302" t="s">
        <v>47</v>
      </c>
      <c r="T3" s="302"/>
      <c r="U3" s="302"/>
      <c r="V3" s="302" t="s">
        <v>48</v>
      </c>
      <c r="W3" s="302"/>
      <c r="X3" s="302"/>
      <c r="Y3" s="302" t="s">
        <v>49</v>
      </c>
      <c r="Z3" s="302"/>
      <c r="AA3" s="302"/>
      <c r="AB3" s="302" t="s">
        <v>108</v>
      </c>
      <c r="AC3" s="302"/>
      <c r="AD3" s="302"/>
      <c r="AE3" s="302" t="s">
        <v>50</v>
      </c>
      <c r="AF3" s="302"/>
      <c r="AG3" s="302"/>
      <c r="AH3" s="297" t="s">
        <v>87</v>
      </c>
    </row>
    <row r="4" spans="1:34" s="123" customFormat="1" ht="22.5" customHeight="1">
      <c r="A4" s="298"/>
      <c r="B4" s="127" t="s">
        <v>51</v>
      </c>
      <c r="C4" s="127" t="s">
        <v>94</v>
      </c>
      <c r="D4" s="127" t="s">
        <v>95</v>
      </c>
      <c r="E4" s="127" t="s">
        <v>52</v>
      </c>
      <c r="F4" s="127" t="s">
        <v>94</v>
      </c>
      <c r="G4" s="127" t="s">
        <v>95</v>
      </c>
      <c r="H4" s="127" t="s">
        <v>52</v>
      </c>
      <c r="I4" s="127" t="s">
        <v>94</v>
      </c>
      <c r="J4" s="127" t="s">
        <v>174</v>
      </c>
      <c r="K4" s="127" t="s">
        <v>52</v>
      </c>
      <c r="L4" s="127" t="s">
        <v>94</v>
      </c>
      <c r="M4" s="127" t="s">
        <v>175</v>
      </c>
      <c r="N4" s="127" t="s">
        <v>52</v>
      </c>
      <c r="O4" s="127" t="s">
        <v>94</v>
      </c>
      <c r="P4" s="127" t="s">
        <v>53</v>
      </c>
      <c r="Q4" s="94"/>
      <c r="R4" s="154"/>
      <c r="S4" s="127" t="s">
        <v>52</v>
      </c>
      <c r="T4" s="127" t="s">
        <v>94</v>
      </c>
      <c r="U4" s="127" t="s">
        <v>95</v>
      </c>
      <c r="V4" s="127" t="s">
        <v>52</v>
      </c>
      <c r="W4" s="127" t="s">
        <v>94</v>
      </c>
      <c r="X4" s="127" t="s">
        <v>95</v>
      </c>
      <c r="Y4" s="127" t="s">
        <v>52</v>
      </c>
      <c r="Z4" s="127" t="s">
        <v>94</v>
      </c>
      <c r="AA4" s="127" t="s">
        <v>175</v>
      </c>
      <c r="AB4" s="127" t="s">
        <v>52</v>
      </c>
      <c r="AC4" s="127" t="s">
        <v>94</v>
      </c>
      <c r="AD4" s="127" t="s">
        <v>53</v>
      </c>
      <c r="AE4" s="127" t="s">
        <v>52</v>
      </c>
      <c r="AF4" s="127" t="s">
        <v>94</v>
      </c>
      <c r="AG4" s="127" t="s">
        <v>95</v>
      </c>
      <c r="AH4" s="321"/>
    </row>
    <row r="5" spans="1:34" s="2" customFormat="1" ht="11.25" customHeight="1">
      <c r="A5" s="26"/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2"/>
      <c r="R5" s="32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60"/>
    </row>
    <row r="6" spans="1:34" s="2" customFormat="1" ht="22.5" customHeight="1" hidden="1">
      <c r="A6" s="97" t="s">
        <v>121</v>
      </c>
      <c r="B6" s="20">
        <v>2540</v>
      </c>
      <c r="C6" s="22">
        <v>1033</v>
      </c>
      <c r="D6" s="22">
        <v>1507</v>
      </c>
      <c r="E6" s="22">
        <v>139</v>
      </c>
      <c r="F6" s="22">
        <v>99</v>
      </c>
      <c r="G6" s="22">
        <v>40</v>
      </c>
      <c r="H6" s="22">
        <v>2</v>
      </c>
      <c r="I6" s="22">
        <v>1</v>
      </c>
      <c r="J6" s="22">
        <v>1</v>
      </c>
      <c r="K6" s="22">
        <v>141</v>
      </c>
      <c r="L6" s="22">
        <v>91</v>
      </c>
      <c r="M6" s="22">
        <v>50</v>
      </c>
      <c r="N6" s="22">
        <v>1</v>
      </c>
      <c r="O6" s="22">
        <v>0</v>
      </c>
      <c r="P6" s="22">
        <v>1</v>
      </c>
      <c r="Q6" s="21"/>
      <c r="R6" s="21"/>
      <c r="S6" s="22">
        <v>1916</v>
      </c>
      <c r="T6" s="22">
        <v>767</v>
      </c>
      <c r="U6" s="22">
        <v>1149</v>
      </c>
      <c r="V6" s="22">
        <v>130</v>
      </c>
      <c r="W6" s="22">
        <v>0</v>
      </c>
      <c r="X6" s="22">
        <v>130</v>
      </c>
      <c r="Y6" s="22">
        <v>20</v>
      </c>
      <c r="Z6" s="22">
        <v>0</v>
      </c>
      <c r="AA6" s="22">
        <v>20</v>
      </c>
      <c r="AB6" s="22">
        <v>8</v>
      </c>
      <c r="AC6" s="22">
        <v>0</v>
      </c>
      <c r="AD6" s="22">
        <v>8</v>
      </c>
      <c r="AE6" s="22">
        <v>183</v>
      </c>
      <c r="AF6" s="22">
        <v>75</v>
      </c>
      <c r="AG6" s="22">
        <v>108</v>
      </c>
      <c r="AH6" s="97" t="s">
        <v>121</v>
      </c>
    </row>
    <row r="7" spans="1:34" s="2" customFormat="1" ht="22.5" customHeight="1" hidden="1">
      <c r="A7" s="103" t="s">
        <v>137</v>
      </c>
      <c r="B7" s="20">
        <v>2534</v>
      </c>
      <c r="C7" s="22">
        <v>1028</v>
      </c>
      <c r="D7" s="22">
        <v>1506</v>
      </c>
      <c r="E7" s="22">
        <v>139</v>
      </c>
      <c r="F7" s="22">
        <v>107</v>
      </c>
      <c r="G7" s="22">
        <v>32</v>
      </c>
      <c r="H7" s="22">
        <v>2</v>
      </c>
      <c r="I7" s="22">
        <v>1</v>
      </c>
      <c r="J7" s="22">
        <v>1</v>
      </c>
      <c r="K7" s="22">
        <v>139</v>
      </c>
      <c r="L7" s="22">
        <v>87</v>
      </c>
      <c r="M7" s="22">
        <v>52</v>
      </c>
      <c r="N7" s="22">
        <v>1</v>
      </c>
      <c r="O7" s="22">
        <v>0</v>
      </c>
      <c r="P7" s="22">
        <v>1</v>
      </c>
      <c r="Q7" s="110"/>
      <c r="R7" s="110"/>
      <c r="S7" s="22">
        <v>1916</v>
      </c>
      <c r="T7" s="22">
        <v>761</v>
      </c>
      <c r="U7" s="111">
        <v>1155</v>
      </c>
      <c r="V7" s="22">
        <v>128</v>
      </c>
      <c r="W7" s="22">
        <v>0</v>
      </c>
      <c r="X7" s="22">
        <v>128</v>
      </c>
      <c r="Y7" s="22">
        <v>23</v>
      </c>
      <c r="Z7" s="22">
        <v>0</v>
      </c>
      <c r="AA7" s="22">
        <v>23</v>
      </c>
      <c r="AB7" s="112">
        <v>12</v>
      </c>
      <c r="AC7" s="112">
        <v>0</v>
      </c>
      <c r="AD7" s="112">
        <v>12</v>
      </c>
      <c r="AE7" s="22">
        <v>174</v>
      </c>
      <c r="AF7" s="22">
        <v>72</v>
      </c>
      <c r="AG7" s="22">
        <v>102</v>
      </c>
      <c r="AH7" s="103" t="s">
        <v>137</v>
      </c>
    </row>
    <row r="8" spans="1:34" s="2" customFormat="1" ht="22.5" customHeight="1" hidden="1">
      <c r="A8" s="103" t="s">
        <v>173</v>
      </c>
      <c r="B8" s="113">
        <v>2566</v>
      </c>
      <c r="C8" s="112">
        <v>1038</v>
      </c>
      <c r="D8" s="112">
        <v>1528</v>
      </c>
      <c r="E8" s="112">
        <v>133</v>
      </c>
      <c r="F8" s="112">
        <v>103</v>
      </c>
      <c r="G8" s="112">
        <v>30</v>
      </c>
      <c r="H8" s="22">
        <v>3</v>
      </c>
      <c r="I8" s="22">
        <v>1</v>
      </c>
      <c r="J8" s="22">
        <v>2</v>
      </c>
      <c r="K8" s="112">
        <v>134</v>
      </c>
      <c r="L8" s="112">
        <v>84</v>
      </c>
      <c r="M8" s="112">
        <v>50</v>
      </c>
      <c r="N8" s="22">
        <v>1</v>
      </c>
      <c r="O8" s="22">
        <v>0</v>
      </c>
      <c r="P8" s="22">
        <v>1</v>
      </c>
      <c r="Q8" s="112"/>
      <c r="R8" s="112"/>
      <c r="S8" s="112">
        <v>1933</v>
      </c>
      <c r="T8" s="112">
        <v>765</v>
      </c>
      <c r="U8" s="112">
        <v>1168</v>
      </c>
      <c r="V8" s="112">
        <v>124</v>
      </c>
      <c r="W8" s="112">
        <v>0</v>
      </c>
      <c r="X8" s="112">
        <v>124</v>
      </c>
      <c r="Y8" s="112">
        <v>18</v>
      </c>
      <c r="Z8" s="112">
        <v>0</v>
      </c>
      <c r="AA8" s="112">
        <v>18</v>
      </c>
      <c r="AB8" s="112">
        <v>12</v>
      </c>
      <c r="AC8" s="112">
        <v>0</v>
      </c>
      <c r="AD8" s="112">
        <v>12</v>
      </c>
      <c r="AE8" s="112">
        <v>208</v>
      </c>
      <c r="AF8" s="112">
        <v>85</v>
      </c>
      <c r="AG8" s="114">
        <v>123</v>
      </c>
      <c r="AH8" s="103" t="s">
        <v>170</v>
      </c>
    </row>
    <row r="9" spans="1:34" s="2" customFormat="1" ht="22.5" customHeight="1" hidden="1">
      <c r="A9" s="103" t="s">
        <v>168</v>
      </c>
      <c r="B9" s="113">
        <v>2547</v>
      </c>
      <c r="C9" s="112">
        <v>1039</v>
      </c>
      <c r="D9" s="112">
        <v>1508</v>
      </c>
      <c r="E9" s="112">
        <v>132</v>
      </c>
      <c r="F9" s="112">
        <v>103</v>
      </c>
      <c r="G9" s="112">
        <v>29</v>
      </c>
      <c r="H9" s="22">
        <v>3</v>
      </c>
      <c r="I9" s="22">
        <v>1</v>
      </c>
      <c r="J9" s="22">
        <v>2</v>
      </c>
      <c r="K9" s="112">
        <v>132</v>
      </c>
      <c r="L9" s="112">
        <v>86</v>
      </c>
      <c r="M9" s="112">
        <v>46</v>
      </c>
      <c r="N9" s="22">
        <v>1</v>
      </c>
      <c r="O9" s="22">
        <v>0</v>
      </c>
      <c r="P9" s="22">
        <v>1</v>
      </c>
      <c r="Q9" s="112"/>
      <c r="R9" s="112"/>
      <c r="S9" s="112">
        <v>1940</v>
      </c>
      <c r="T9" s="112">
        <v>764</v>
      </c>
      <c r="U9" s="112">
        <v>1176</v>
      </c>
      <c r="V9" s="112">
        <v>122</v>
      </c>
      <c r="W9" s="112">
        <v>0</v>
      </c>
      <c r="X9" s="112">
        <v>122</v>
      </c>
      <c r="Y9" s="112">
        <v>17</v>
      </c>
      <c r="Z9" s="112">
        <v>0</v>
      </c>
      <c r="AA9" s="112">
        <v>17</v>
      </c>
      <c r="AB9" s="112">
        <v>12</v>
      </c>
      <c r="AC9" s="112">
        <v>0</v>
      </c>
      <c r="AD9" s="112">
        <v>12</v>
      </c>
      <c r="AE9" s="112">
        <v>188</v>
      </c>
      <c r="AF9" s="112">
        <v>85</v>
      </c>
      <c r="AG9" s="114">
        <v>103</v>
      </c>
      <c r="AH9" s="103" t="s">
        <v>171</v>
      </c>
    </row>
    <row r="10" spans="1:34" s="2" customFormat="1" ht="22.5" customHeight="1" hidden="1">
      <c r="A10" s="103" t="s">
        <v>181</v>
      </c>
      <c r="B10" s="113">
        <v>2522</v>
      </c>
      <c r="C10" s="112">
        <v>1023</v>
      </c>
      <c r="D10" s="112">
        <v>1499</v>
      </c>
      <c r="E10" s="112">
        <v>129</v>
      </c>
      <c r="F10" s="112">
        <v>98</v>
      </c>
      <c r="G10" s="112">
        <v>31</v>
      </c>
      <c r="H10" s="22">
        <v>3</v>
      </c>
      <c r="I10" s="22">
        <v>2</v>
      </c>
      <c r="J10" s="112">
        <v>1</v>
      </c>
      <c r="K10" s="112">
        <v>130</v>
      </c>
      <c r="L10" s="112">
        <v>91</v>
      </c>
      <c r="M10" s="112">
        <v>39</v>
      </c>
      <c r="N10" s="22">
        <v>1</v>
      </c>
      <c r="O10" s="112">
        <v>1</v>
      </c>
      <c r="P10" s="22">
        <v>0</v>
      </c>
      <c r="Q10" s="112"/>
      <c r="R10" s="112"/>
      <c r="S10" s="112">
        <v>1925</v>
      </c>
      <c r="T10" s="112">
        <v>758</v>
      </c>
      <c r="U10" s="112">
        <v>1167</v>
      </c>
      <c r="V10" s="112">
        <v>114</v>
      </c>
      <c r="W10" s="112">
        <v>0</v>
      </c>
      <c r="X10" s="112">
        <v>114</v>
      </c>
      <c r="Y10" s="112">
        <v>23</v>
      </c>
      <c r="Z10" s="112">
        <v>0</v>
      </c>
      <c r="AA10" s="112">
        <v>23</v>
      </c>
      <c r="AB10" s="112">
        <v>13</v>
      </c>
      <c r="AC10" s="112">
        <v>0</v>
      </c>
      <c r="AD10" s="112">
        <v>13</v>
      </c>
      <c r="AE10" s="112">
        <v>184</v>
      </c>
      <c r="AF10" s="112">
        <v>73</v>
      </c>
      <c r="AG10" s="114">
        <v>111</v>
      </c>
      <c r="AH10" s="103" t="s">
        <v>181</v>
      </c>
    </row>
    <row r="11" spans="1:34" s="116" customFormat="1" ht="22.5" customHeight="1">
      <c r="A11" s="103" t="s">
        <v>280</v>
      </c>
      <c r="B11" s="76">
        <v>2529</v>
      </c>
      <c r="C11" s="76">
        <v>1026</v>
      </c>
      <c r="D11" s="76">
        <v>1503</v>
      </c>
      <c r="E11" s="76">
        <v>127</v>
      </c>
      <c r="F11" s="76">
        <v>104</v>
      </c>
      <c r="G11" s="76">
        <v>23</v>
      </c>
      <c r="H11" s="76">
        <v>3</v>
      </c>
      <c r="I11" s="76">
        <v>3</v>
      </c>
      <c r="J11" s="76">
        <v>0</v>
      </c>
      <c r="K11" s="76">
        <v>128</v>
      </c>
      <c r="L11" s="76">
        <v>94</v>
      </c>
      <c r="M11" s="76">
        <v>34</v>
      </c>
      <c r="N11" s="76">
        <v>1</v>
      </c>
      <c r="O11" s="76">
        <v>0</v>
      </c>
      <c r="P11" s="76">
        <v>1</v>
      </c>
      <c r="Q11" s="112"/>
      <c r="R11" s="112"/>
      <c r="S11" s="76">
        <v>1882</v>
      </c>
      <c r="T11" s="76">
        <v>735</v>
      </c>
      <c r="U11" s="76">
        <v>1147</v>
      </c>
      <c r="V11" s="76">
        <v>115</v>
      </c>
      <c r="W11" s="76">
        <v>0</v>
      </c>
      <c r="X11" s="76">
        <v>115</v>
      </c>
      <c r="Y11" s="14">
        <v>27</v>
      </c>
      <c r="Z11" s="14">
        <v>1</v>
      </c>
      <c r="AA11" s="14">
        <v>26</v>
      </c>
      <c r="AB11" s="14">
        <v>13</v>
      </c>
      <c r="AC11" s="14">
        <v>0</v>
      </c>
      <c r="AD11" s="14">
        <v>13</v>
      </c>
      <c r="AE11" s="14">
        <v>233</v>
      </c>
      <c r="AF11" s="14">
        <v>89</v>
      </c>
      <c r="AG11" s="14">
        <v>144</v>
      </c>
      <c r="AH11" s="103" t="s">
        <v>286</v>
      </c>
    </row>
    <row r="12" spans="1:34" s="149" customFormat="1" ht="22.5" customHeight="1">
      <c r="A12" s="103" t="s">
        <v>269</v>
      </c>
      <c r="B12" s="76">
        <v>2514</v>
      </c>
      <c r="C12" s="76">
        <v>1047</v>
      </c>
      <c r="D12" s="76">
        <v>1467</v>
      </c>
      <c r="E12" s="76">
        <v>123</v>
      </c>
      <c r="F12" s="76">
        <v>99</v>
      </c>
      <c r="G12" s="76">
        <v>24</v>
      </c>
      <c r="H12" s="76">
        <v>3</v>
      </c>
      <c r="I12" s="76">
        <v>2</v>
      </c>
      <c r="J12" s="76">
        <v>1</v>
      </c>
      <c r="K12" s="76">
        <v>124</v>
      </c>
      <c r="L12" s="76">
        <v>92</v>
      </c>
      <c r="M12" s="76">
        <v>32</v>
      </c>
      <c r="N12" s="76">
        <v>1</v>
      </c>
      <c r="O12" s="76">
        <v>1</v>
      </c>
      <c r="P12" s="76">
        <v>0</v>
      </c>
      <c r="Q12" s="112"/>
      <c r="R12" s="112"/>
      <c r="S12" s="76">
        <v>1864</v>
      </c>
      <c r="T12" s="76">
        <v>731</v>
      </c>
      <c r="U12" s="76">
        <v>1133</v>
      </c>
      <c r="V12" s="76">
        <v>116</v>
      </c>
      <c r="W12" s="76">
        <v>0</v>
      </c>
      <c r="X12" s="76">
        <v>116</v>
      </c>
      <c r="Y12" s="14">
        <v>24</v>
      </c>
      <c r="Z12" s="14">
        <v>1</v>
      </c>
      <c r="AA12" s="14">
        <v>23</v>
      </c>
      <c r="AB12" s="14">
        <v>13</v>
      </c>
      <c r="AC12" s="14">
        <v>1</v>
      </c>
      <c r="AD12" s="14">
        <v>12</v>
      </c>
      <c r="AE12" s="14">
        <v>246</v>
      </c>
      <c r="AF12" s="14">
        <v>120</v>
      </c>
      <c r="AG12" s="14">
        <v>126</v>
      </c>
      <c r="AH12" s="103" t="s">
        <v>269</v>
      </c>
    </row>
    <row r="13" spans="1:34" s="149" customFormat="1" ht="22.5" customHeight="1">
      <c r="A13" s="103" t="s">
        <v>284</v>
      </c>
      <c r="B13" s="76">
        <v>2454</v>
      </c>
      <c r="C13" s="76">
        <v>1023</v>
      </c>
      <c r="D13" s="76">
        <v>1431</v>
      </c>
      <c r="E13" s="76">
        <v>121</v>
      </c>
      <c r="F13" s="76">
        <v>98</v>
      </c>
      <c r="G13" s="76">
        <v>23</v>
      </c>
      <c r="H13" s="76">
        <v>2</v>
      </c>
      <c r="I13" s="76">
        <v>2</v>
      </c>
      <c r="J13" s="76">
        <v>0</v>
      </c>
      <c r="K13" s="76">
        <v>122</v>
      </c>
      <c r="L13" s="76">
        <v>86</v>
      </c>
      <c r="M13" s="76">
        <v>36</v>
      </c>
      <c r="N13" s="76">
        <v>1</v>
      </c>
      <c r="O13" s="76">
        <v>1</v>
      </c>
      <c r="P13" s="76">
        <v>0</v>
      </c>
      <c r="Q13" s="112"/>
      <c r="R13" s="112"/>
      <c r="S13" s="76">
        <v>1819</v>
      </c>
      <c r="T13" s="76">
        <v>718</v>
      </c>
      <c r="U13" s="76">
        <v>1101</v>
      </c>
      <c r="V13" s="76">
        <v>112</v>
      </c>
      <c r="W13" s="76">
        <v>0</v>
      </c>
      <c r="X13" s="76">
        <v>112</v>
      </c>
      <c r="Y13" s="14">
        <v>25</v>
      </c>
      <c r="Z13" s="14">
        <v>1</v>
      </c>
      <c r="AA13" s="14">
        <v>24</v>
      </c>
      <c r="AB13" s="14">
        <v>14</v>
      </c>
      <c r="AC13" s="14">
        <v>1</v>
      </c>
      <c r="AD13" s="14">
        <v>13</v>
      </c>
      <c r="AE13" s="14">
        <v>238</v>
      </c>
      <c r="AF13" s="14">
        <v>116</v>
      </c>
      <c r="AG13" s="14">
        <v>122</v>
      </c>
      <c r="AH13" s="103" t="s">
        <v>281</v>
      </c>
    </row>
    <row r="14" spans="1:34" s="149" customFormat="1" ht="22.5" customHeight="1">
      <c r="A14" s="103" t="s">
        <v>285</v>
      </c>
      <c r="B14" s="76">
        <v>2444</v>
      </c>
      <c r="C14" s="76">
        <v>1005</v>
      </c>
      <c r="D14" s="76">
        <v>1439</v>
      </c>
      <c r="E14" s="76">
        <v>119</v>
      </c>
      <c r="F14" s="76">
        <v>99</v>
      </c>
      <c r="G14" s="76">
        <v>20</v>
      </c>
      <c r="H14" s="76">
        <v>2</v>
      </c>
      <c r="I14" s="76">
        <v>2</v>
      </c>
      <c r="J14" s="76">
        <v>0</v>
      </c>
      <c r="K14" s="76">
        <v>120</v>
      </c>
      <c r="L14" s="76">
        <v>74</v>
      </c>
      <c r="M14" s="76">
        <v>46</v>
      </c>
      <c r="N14" s="76">
        <v>1</v>
      </c>
      <c r="O14" s="76">
        <v>1</v>
      </c>
      <c r="P14" s="76">
        <v>0</v>
      </c>
      <c r="Q14" s="76"/>
      <c r="R14" s="76"/>
      <c r="S14" s="76">
        <v>1837</v>
      </c>
      <c r="T14" s="76">
        <v>730</v>
      </c>
      <c r="U14" s="76">
        <v>1107</v>
      </c>
      <c r="V14" s="76">
        <v>117</v>
      </c>
      <c r="W14" s="76">
        <v>0</v>
      </c>
      <c r="X14" s="76">
        <v>117</v>
      </c>
      <c r="Y14" s="76">
        <v>21</v>
      </c>
      <c r="Z14" s="76">
        <v>1</v>
      </c>
      <c r="AA14" s="76">
        <v>20</v>
      </c>
      <c r="AB14" s="76">
        <v>13</v>
      </c>
      <c r="AC14" s="76">
        <v>0</v>
      </c>
      <c r="AD14" s="76">
        <v>13</v>
      </c>
      <c r="AE14" s="76">
        <v>214</v>
      </c>
      <c r="AF14" s="76">
        <v>98</v>
      </c>
      <c r="AG14" s="76">
        <v>116</v>
      </c>
      <c r="AH14" s="103" t="s">
        <v>285</v>
      </c>
    </row>
    <row r="15" spans="1:34" s="149" customFormat="1" ht="22.5" customHeight="1">
      <c r="A15" s="101" t="s">
        <v>283</v>
      </c>
      <c r="B15" s="99">
        <f>B17+B18</f>
        <v>2415</v>
      </c>
      <c r="C15" s="99">
        <f aca="true" t="shared" si="0" ref="C15:P15">C17+C18</f>
        <v>1005</v>
      </c>
      <c r="D15" s="99">
        <f t="shared" si="0"/>
        <v>1410</v>
      </c>
      <c r="E15" s="99">
        <f t="shared" si="0"/>
        <v>116</v>
      </c>
      <c r="F15" s="99">
        <f t="shared" si="0"/>
        <v>94</v>
      </c>
      <c r="G15" s="99">
        <f t="shared" si="0"/>
        <v>22</v>
      </c>
      <c r="H15" s="99">
        <f t="shared" si="0"/>
        <v>2</v>
      </c>
      <c r="I15" s="99">
        <f t="shared" si="0"/>
        <v>2</v>
      </c>
      <c r="J15" s="99">
        <f t="shared" si="0"/>
        <v>0</v>
      </c>
      <c r="K15" s="99">
        <f t="shared" si="0"/>
        <v>117</v>
      </c>
      <c r="L15" s="99">
        <f t="shared" si="0"/>
        <v>63</v>
      </c>
      <c r="M15" s="99">
        <f t="shared" si="0"/>
        <v>54</v>
      </c>
      <c r="N15" s="99">
        <f t="shared" si="0"/>
        <v>1</v>
      </c>
      <c r="O15" s="99">
        <f t="shared" si="0"/>
        <v>1</v>
      </c>
      <c r="P15" s="99">
        <f t="shared" si="0"/>
        <v>0</v>
      </c>
      <c r="Q15" s="99"/>
      <c r="R15" s="99"/>
      <c r="S15" s="99">
        <f aca="true" t="shared" si="1" ref="S15:AG15">S17+S18</f>
        <v>1801</v>
      </c>
      <c r="T15" s="99">
        <f t="shared" si="1"/>
        <v>739</v>
      </c>
      <c r="U15" s="99">
        <f t="shared" si="1"/>
        <v>1062</v>
      </c>
      <c r="V15" s="99">
        <f t="shared" si="1"/>
        <v>113</v>
      </c>
      <c r="W15" s="99">
        <f t="shared" si="1"/>
        <v>0</v>
      </c>
      <c r="X15" s="99">
        <f t="shared" si="1"/>
        <v>113</v>
      </c>
      <c r="Y15" s="99">
        <f t="shared" si="1"/>
        <v>26</v>
      </c>
      <c r="Z15" s="99">
        <f t="shared" si="1"/>
        <v>1</v>
      </c>
      <c r="AA15" s="99">
        <f t="shared" si="1"/>
        <v>25</v>
      </c>
      <c r="AB15" s="99">
        <f t="shared" si="1"/>
        <v>14</v>
      </c>
      <c r="AC15" s="99">
        <f t="shared" si="1"/>
        <v>1</v>
      </c>
      <c r="AD15" s="99">
        <f t="shared" si="1"/>
        <v>13</v>
      </c>
      <c r="AE15" s="99">
        <f t="shared" si="1"/>
        <v>225</v>
      </c>
      <c r="AF15" s="99">
        <f t="shared" si="1"/>
        <v>104</v>
      </c>
      <c r="AG15" s="99">
        <f t="shared" si="1"/>
        <v>121</v>
      </c>
      <c r="AH15" s="101" t="s">
        <v>283</v>
      </c>
    </row>
    <row r="16" spans="1:34" s="16" customFormat="1" ht="22.5" customHeight="1">
      <c r="A16" s="65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0"/>
      <c r="R16" s="80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65"/>
    </row>
    <row r="17" spans="1:34" s="2" customFormat="1" ht="22.5" customHeight="1">
      <c r="A17" s="97" t="s">
        <v>126</v>
      </c>
      <c r="B17" s="190">
        <f>+C17+D17</f>
        <v>19</v>
      </c>
      <c r="C17" s="190">
        <f>+F17+I17+L17+O17+T17+W17+Z17+AC17+AF17</f>
        <v>9</v>
      </c>
      <c r="D17" s="190">
        <f>+G17+J17+M17+P17+U17+X17+AA17+AD17+AG17</f>
        <v>10</v>
      </c>
      <c r="E17" s="190">
        <f>+F17+G17</f>
        <v>0</v>
      </c>
      <c r="F17" s="190">
        <v>0</v>
      </c>
      <c r="G17" s="190">
        <v>0</v>
      </c>
      <c r="H17" s="190">
        <f>+I17+J17</f>
        <v>1</v>
      </c>
      <c r="I17" s="190">
        <v>1</v>
      </c>
      <c r="J17" s="190">
        <v>0</v>
      </c>
      <c r="K17" s="190">
        <f>+L17+M17</f>
        <v>1</v>
      </c>
      <c r="L17" s="190">
        <v>1</v>
      </c>
      <c r="M17" s="190">
        <v>0</v>
      </c>
      <c r="N17" s="190">
        <f>+O17+P17</f>
        <v>1</v>
      </c>
      <c r="O17" s="190">
        <v>1</v>
      </c>
      <c r="P17" s="190">
        <v>0</v>
      </c>
      <c r="Q17" s="21"/>
      <c r="R17" s="21"/>
      <c r="S17" s="76">
        <f>+T17+U17</f>
        <v>14</v>
      </c>
      <c r="T17" s="166">
        <v>6</v>
      </c>
      <c r="U17" s="166">
        <v>8</v>
      </c>
      <c r="V17" s="76">
        <f>+W17+X17</f>
        <v>1</v>
      </c>
      <c r="W17" s="76">
        <v>0</v>
      </c>
      <c r="X17" s="76">
        <v>1</v>
      </c>
      <c r="Y17" s="14">
        <f>+Z17+AA17</f>
        <v>0</v>
      </c>
      <c r="Z17" s="14">
        <v>0</v>
      </c>
      <c r="AA17" s="14">
        <v>0</v>
      </c>
      <c r="AB17" s="14">
        <f>+AC17+AD17</f>
        <v>1</v>
      </c>
      <c r="AC17" s="14">
        <v>0</v>
      </c>
      <c r="AD17" s="14">
        <v>1</v>
      </c>
      <c r="AE17" s="14">
        <f>+AF17+AG17</f>
        <v>0</v>
      </c>
      <c r="AF17" s="14">
        <v>0</v>
      </c>
      <c r="AG17" s="14">
        <v>0</v>
      </c>
      <c r="AH17" s="97" t="s">
        <v>131</v>
      </c>
    </row>
    <row r="18" spans="1:34" s="2" customFormat="1" ht="22.5" customHeight="1">
      <c r="A18" s="97" t="s">
        <v>127</v>
      </c>
      <c r="B18" s="190">
        <f>+C18+D18</f>
        <v>2396</v>
      </c>
      <c r="C18" s="190">
        <f>+F18+I18+L18+O18+T18+W18+Z18+AC18+AF18</f>
        <v>996</v>
      </c>
      <c r="D18" s="190">
        <f>+G18+J18+M18+P18+U18+X18+AA18+AD18+AG18</f>
        <v>1400</v>
      </c>
      <c r="E18" s="190">
        <v>116</v>
      </c>
      <c r="F18" s="76">
        <v>94</v>
      </c>
      <c r="G18" s="76">
        <v>22</v>
      </c>
      <c r="H18" s="190">
        <v>1</v>
      </c>
      <c r="I18" s="76">
        <v>1</v>
      </c>
      <c r="J18" s="76">
        <v>0</v>
      </c>
      <c r="K18" s="190">
        <v>116</v>
      </c>
      <c r="L18" s="76">
        <v>62</v>
      </c>
      <c r="M18" s="76">
        <v>54</v>
      </c>
      <c r="N18" s="190">
        <v>0</v>
      </c>
      <c r="O18" s="76">
        <v>0</v>
      </c>
      <c r="P18" s="76">
        <v>0</v>
      </c>
      <c r="Q18" s="76"/>
      <c r="R18" s="76"/>
      <c r="S18" s="76">
        <v>1787</v>
      </c>
      <c r="T18" s="166">
        <v>733</v>
      </c>
      <c r="U18" s="166">
        <v>1054</v>
      </c>
      <c r="V18" s="76">
        <f>+W18+X18</f>
        <v>112</v>
      </c>
      <c r="W18" s="76">
        <v>0</v>
      </c>
      <c r="X18" s="76">
        <v>112</v>
      </c>
      <c r="Y18" s="14">
        <f>+Z18+AA18</f>
        <v>26</v>
      </c>
      <c r="Z18" s="76">
        <v>1</v>
      </c>
      <c r="AA18" s="76">
        <v>25</v>
      </c>
      <c r="AB18" s="14">
        <f>+AC18+AD18</f>
        <v>13</v>
      </c>
      <c r="AC18" s="76">
        <v>1</v>
      </c>
      <c r="AD18" s="76">
        <v>12</v>
      </c>
      <c r="AE18" s="14">
        <f>+AF18+AG18</f>
        <v>225</v>
      </c>
      <c r="AF18" s="76">
        <v>104</v>
      </c>
      <c r="AG18" s="76">
        <v>121</v>
      </c>
      <c r="AH18" s="97" t="s">
        <v>132</v>
      </c>
    </row>
    <row r="19" spans="1:34" s="2" customFormat="1" ht="22.5" customHeight="1">
      <c r="A19" s="26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21"/>
      <c r="AD19" s="21"/>
      <c r="AE19" s="21"/>
      <c r="AF19" s="21"/>
      <c r="AG19" s="21"/>
      <c r="AH19" s="26"/>
    </row>
    <row r="20" spans="1:34" s="2" customFormat="1" ht="22.5" customHeight="1">
      <c r="A20" s="97" t="s">
        <v>6</v>
      </c>
      <c r="B20" s="190">
        <f>+C20+D20</f>
        <v>768</v>
      </c>
      <c r="C20" s="190">
        <f>+F20+I20+L20+O20+T20+W20+Z20+AC20+AF20</f>
        <v>317</v>
      </c>
      <c r="D20" s="190">
        <f>+G20+J20+M20+P20+U20+X20+AA20+AD20+AG20</f>
        <v>451</v>
      </c>
      <c r="E20" s="190">
        <v>39</v>
      </c>
      <c r="F20" s="190">
        <v>27</v>
      </c>
      <c r="G20" s="190">
        <v>12</v>
      </c>
      <c r="H20" s="190">
        <v>1</v>
      </c>
      <c r="I20" s="190">
        <v>1</v>
      </c>
      <c r="J20" s="190">
        <v>0</v>
      </c>
      <c r="K20" s="190">
        <v>40</v>
      </c>
      <c r="L20" s="190">
        <v>21</v>
      </c>
      <c r="M20" s="190">
        <v>19</v>
      </c>
      <c r="N20" s="190">
        <v>1</v>
      </c>
      <c r="O20" s="190">
        <v>1</v>
      </c>
      <c r="P20" s="190">
        <v>0</v>
      </c>
      <c r="Q20" s="21"/>
      <c r="R20" s="21"/>
      <c r="S20" s="190">
        <v>584</v>
      </c>
      <c r="T20" s="190">
        <v>240</v>
      </c>
      <c r="U20" s="190">
        <v>344</v>
      </c>
      <c r="V20" s="190">
        <v>37</v>
      </c>
      <c r="W20" s="190">
        <v>0</v>
      </c>
      <c r="X20" s="190">
        <v>37</v>
      </c>
      <c r="Y20" s="192">
        <v>12</v>
      </c>
      <c r="Z20" s="192">
        <v>1</v>
      </c>
      <c r="AA20" s="192">
        <v>11</v>
      </c>
      <c r="AB20" s="192">
        <v>3</v>
      </c>
      <c r="AC20" s="192">
        <v>1</v>
      </c>
      <c r="AD20" s="192">
        <v>2</v>
      </c>
      <c r="AE20" s="192">
        <v>51</v>
      </c>
      <c r="AF20" s="192">
        <v>25</v>
      </c>
      <c r="AG20" s="192">
        <v>26</v>
      </c>
      <c r="AH20" s="97" t="s">
        <v>6</v>
      </c>
    </row>
    <row r="21" spans="1:34" s="2" customFormat="1" ht="22.5" customHeight="1">
      <c r="A21" s="97" t="s">
        <v>7</v>
      </c>
      <c r="B21" s="190">
        <f aca="true" t="shared" si="2" ref="B21:B38">+C21+D21</f>
        <v>571</v>
      </c>
      <c r="C21" s="190">
        <f aca="true" t="shared" si="3" ref="C21:C38">+F21+I21+L21+O21+T21+W21+Z21+AC21+AF21</f>
        <v>218</v>
      </c>
      <c r="D21" s="190">
        <f aca="true" t="shared" si="4" ref="D21:D38">+G21+J21+M21+P21+U21+X21+AA21+AD21+AG21</f>
        <v>353</v>
      </c>
      <c r="E21" s="190">
        <v>23</v>
      </c>
      <c r="F21" s="190">
        <v>20</v>
      </c>
      <c r="G21" s="190">
        <v>3</v>
      </c>
      <c r="H21" s="190">
        <v>0</v>
      </c>
      <c r="I21" s="190">
        <v>0</v>
      </c>
      <c r="J21" s="190">
        <v>0</v>
      </c>
      <c r="K21" s="190">
        <v>23</v>
      </c>
      <c r="L21" s="190">
        <v>14</v>
      </c>
      <c r="M21" s="190">
        <v>9</v>
      </c>
      <c r="N21" s="190">
        <v>0</v>
      </c>
      <c r="O21" s="190">
        <v>0</v>
      </c>
      <c r="P21" s="190">
        <v>0</v>
      </c>
      <c r="Q21" s="21"/>
      <c r="R21" s="21"/>
      <c r="S21" s="190">
        <v>435</v>
      </c>
      <c r="T21" s="190">
        <v>162</v>
      </c>
      <c r="U21" s="190">
        <v>273</v>
      </c>
      <c r="V21" s="190">
        <v>25</v>
      </c>
      <c r="W21" s="190">
        <v>0</v>
      </c>
      <c r="X21" s="190">
        <v>25</v>
      </c>
      <c r="Y21" s="192">
        <v>2</v>
      </c>
      <c r="Z21" s="192">
        <v>0</v>
      </c>
      <c r="AA21" s="192">
        <v>2</v>
      </c>
      <c r="AB21" s="192">
        <v>0</v>
      </c>
      <c r="AC21" s="192">
        <v>0</v>
      </c>
      <c r="AD21" s="192">
        <v>0</v>
      </c>
      <c r="AE21" s="192">
        <v>63</v>
      </c>
      <c r="AF21" s="192">
        <v>22</v>
      </c>
      <c r="AG21" s="192">
        <v>41</v>
      </c>
      <c r="AH21" s="97" t="s">
        <v>7</v>
      </c>
    </row>
    <row r="22" spans="1:34" s="2" customFormat="1" ht="22.5" customHeight="1">
      <c r="A22" s="97" t="s">
        <v>8</v>
      </c>
      <c r="B22" s="190">
        <f t="shared" si="2"/>
        <v>238</v>
      </c>
      <c r="C22" s="190">
        <f t="shared" si="3"/>
        <v>104</v>
      </c>
      <c r="D22" s="190">
        <f t="shared" si="4"/>
        <v>134</v>
      </c>
      <c r="E22" s="190">
        <v>13</v>
      </c>
      <c r="F22" s="190">
        <v>10</v>
      </c>
      <c r="G22" s="190">
        <v>3</v>
      </c>
      <c r="H22" s="190">
        <v>0</v>
      </c>
      <c r="I22" s="190">
        <v>0</v>
      </c>
      <c r="J22" s="190">
        <v>0</v>
      </c>
      <c r="K22" s="190">
        <v>13</v>
      </c>
      <c r="L22" s="190">
        <v>6</v>
      </c>
      <c r="M22" s="190">
        <v>7</v>
      </c>
      <c r="N22" s="190">
        <v>0</v>
      </c>
      <c r="O22" s="190">
        <v>0</v>
      </c>
      <c r="P22" s="190">
        <v>0</v>
      </c>
      <c r="Q22" s="21"/>
      <c r="R22" s="21"/>
      <c r="S22" s="190">
        <v>167</v>
      </c>
      <c r="T22" s="190">
        <v>73</v>
      </c>
      <c r="U22" s="190">
        <v>94</v>
      </c>
      <c r="V22" s="190">
        <v>13</v>
      </c>
      <c r="W22" s="190">
        <v>0</v>
      </c>
      <c r="X22" s="190">
        <v>13</v>
      </c>
      <c r="Y22" s="192">
        <v>2</v>
      </c>
      <c r="Z22" s="192">
        <v>0</v>
      </c>
      <c r="AA22" s="192">
        <v>2</v>
      </c>
      <c r="AB22" s="192">
        <v>0</v>
      </c>
      <c r="AC22" s="192">
        <v>0</v>
      </c>
      <c r="AD22" s="192">
        <v>0</v>
      </c>
      <c r="AE22" s="192">
        <v>30</v>
      </c>
      <c r="AF22" s="192">
        <v>15</v>
      </c>
      <c r="AG22" s="192">
        <v>15</v>
      </c>
      <c r="AH22" s="97" t="s">
        <v>8</v>
      </c>
    </row>
    <row r="23" spans="1:34" s="2" customFormat="1" ht="22.5" customHeight="1">
      <c r="A23" s="97" t="s">
        <v>9</v>
      </c>
      <c r="B23" s="190">
        <f t="shared" si="2"/>
        <v>135</v>
      </c>
      <c r="C23" s="190">
        <f t="shared" si="3"/>
        <v>62</v>
      </c>
      <c r="D23" s="190">
        <f t="shared" si="4"/>
        <v>73</v>
      </c>
      <c r="E23" s="190">
        <v>6</v>
      </c>
      <c r="F23" s="190">
        <v>6</v>
      </c>
      <c r="G23" s="190">
        <v>0</v>
      </c>
      <c r="H23" s="190">
        <v>0</v>
      </c>
      <c r="I23" s="190">
        <v>0</v>
      </c>
      <c r="J23" s="190">
        <v>0</v>
      </c>
      <c r="K23" s="190">
        <v>6</v>
      </c>
      <c r="L23" s="190">
        <v>3</v>
      </c>
      <c r="M23" s="190">
        <v>3</v>
      </c>
      <c r="N23" s="190">
        <v>0</v>
      </c>
      <c r="O23" s="190">
        <v>0</v>
      </c>
      <c r="P23" s="190">
        <v>0</v>
      </c>
      <c r="Q23" s="21"/>
      <c r="R23" s="21"/>
      <c r="S23" s="190">
        <v>100</v>
      </c>
      <c r="T23" s="190">
        <v>45</v>
      </c>
      <c r="U23" s="190">
        <v>55</v>
      </c>
      <c r="V23" s="190">
        <v>6</v>
      </c>
      <c r="W23" s="190">
        <v>0</v>
      </c>
      <c r="X23" s="190">
        <v>6</v>
      </c>
      <c r="Y23" s="192">
        <v>1</v>
      </c>
      <c r="Z23" s="192">
        <v>0</v>
      </c>
      <c r="AA23" s="192">
        <v>1</v>
      </c>
      <c r="AB23" s="192">
        <v>0</v>
      </c>
      <c r="AC23" s="192">
        <v>0</v>
      </c>
      <c r="AD23" s="192">
        <v>0</v>
      </c>
      <c r="AE23" s="192">
        <v>16</v>
      </c>
      <c r="AF23" s="192">
        <v>8</v>
      </c>
      <c r="AG23" s="192">
        <v>8</v>
      </c>
      <c r="AH23" s="97" t="s">
        <v>9</v>
      </c>
    </row>
    <row r="24" spans="1:34" s="2" customFormat="1" ht="22.5" customHeight="1">
      <c r="A24" s="97" t="s">
        <v>10</v>
      </c>
      <c r="B24" s="190">
        <f t="shared" si="2"/>
        <v>54</v>
      </c>
      <c r="C24" s="190">
        <f t="shared" si="3"/>
        <v>26</v>
      </c>
      <c r="D24" s="190">
        <f t="shared" si="4"/>
        <v>28</v>
      </c>
      <c r="E24" s="190">
        <v>3</v>
      </c>
      <c r="F24" s="190">
        <v>3</v>
      </c>
      <c r="G24" s="190">
        <v>0</v>
      </c>
      <c r="H24" s="190">
        <v>0</v>
      </c>
      <c r="I24" s="190">
        <v>0</v>
      </c>
      <c r="J24" s="190">
        <v>0</v>
      </c>
      <c r="K24" s="190">
        <v>3</v>
      </c>
      <c r="L24" s="190">
        <v>1</v>
      </c>
      <c r="M24" s="190">
        <v>2</v>
      </c>
      <c r="N24" s="190">
        <v>0</v>
      </c>
      <c r="O24" s="190">
        <v>0</v>
      </c>
      <c r="P24" s="190">
        <v>0</v>
      </c>
      <c r="Q24" s="21"/>
      <c r="R24" s="21"/>
      <c r="S24" s="190">
        <v>40</v>
      </c>
      <c r="T24" s="190">
        <v>19</v>
      </c>
      <c r="U24" s="190">
        <v>21</v>
      </c>
      <c r="V24" s="190">
        <v>3</v>
      </c>
      <c r="W24" s="190">
        <v>0</v>
      </c>
      <c r="X24" s="190">
        <v>3</v>
      </c>
      <c r="Y24" s="192">
        <v>2</v>
      </c>
      <c r="Z24" s="192">
        <v>0</v>
      </c>
      <c r="AA24" s="192">
        <v>2</v>
      </c>
      <c r="AB24" s="192">
        <v>0</v>
      </c>
      <c r="AC24" s="192">
        <v>0</v>
      </c>
      <c r="AD24" s="192">
        <v>0</v>
      </c>
      <c r="AE24" s="192">
        <v>3</v>
      </c>
      <c r="AF24" s="192">
        <v>3</v>
      </c>
      <c r="AG24" s="192">
        <v>0</v>
      </c>
      <c r="AH24" s="97" t="s">
        <v>10</v>
      </c>
    </row>
    <row r="25" spans="1:34" s="2" customFormat="1" ht="22.5" customHeight="1">
      <c r="A25" s="97" t="s">
        <v>11</v>
      </c>
      <c r="B25" s="190">
        <f t="shared" si="2"/>
        <v>15</v>
      </c>
      <c r="C25" s="190">
        <f t="shared" si="3"/>
        <v>5</v>
      </c>
      <c r="D25" s="190">
        <f t="shared" si="4"/>
        <v>10</v>
      </c>
      <c r="E25" s="190">
        <v>0</v>
      </c>
      <c r="F25" s="190">
        <v>0</v>
      </c>
      <c r="G25" s="190">
        <v>0</v>
      </c>
      <c r="H25" s="190">
        <v>1</v>
      </c>
      <c r="I25" s="190">
        <v>1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21"/>
      <c r="R25" s="21"/>
      <c r="S25" s="190">
        <v>10</v>
      </c>
      <c r="T25" s="190">
        <v>4</v>
      </c>
      <c r="U25" s="190">
        <v>6</v>
      </c>
      <c r="V25" s="190">
        <v>1</v>
      </c>
      <c r="W25" s="190">
        <v>0</v>
      </c>
      <c r="X25" s="190">
        <v>1</v>
      </c>
      <c r="Y25" s="192">
        <v>0</v>
      </c>
      <c r="Z25" s="192">
        <v>0</v>
      </c>
      <c r="AA25" s="192">
        <v>0</v>
      </c>
      <c r="AB25" s="192">
        <v>1</v>
      </c>
      <c r="AC25" s="192">
        <v>0</v>
      </c>
      <c r="AD25" s="192">
        <v>1</v>
      </c>
      <c r="AE25" s="192">
        <v>2</v>
      </c>
      <c r="AF25" s="192">
        <v>0</v>
      </c>
      <c r="AG25" s="192">
        <v>2</v>
      </c>
      <c r="AH25" s="97" t="s">
        <v>11</v>
      </c>
    </row>
    <row r="26" spans="1:34" s="2" customFormat="1" ht="22.5" customHeight="1">
      <c r="A26" s="97" t="s">
        <v>12</v>
      </c>
      <c r="B26" s="190">
        <f t="shared" si="2"/>
        <v>27</v>
      </c>
      <c r="C26" s="190">
        <f t="shared" si="3"/>
        <v>14</v>
      </c>
      <c r="D26" s="190">
        <f t="shared" si="4"/>
        <v>13</v>
      </c>
      <c r="E26" s="190">
        <v>1</v>
      </c>
      <c r="F26" s="190">
        <v>1</v>
      </c>
      <c r="G26" s="190">
        <v>0</v>
      </c>
      <c r="H26" s="190">
        <v>0</v>
      </c>
      <c r="I26" s="190">
        <v>0</v>
      </c>
      <c r="J26" s="190">
        <v>0</v>
      </c>
      <c r="K26" s="190">
        <v>1</v>
      </c>
      <c r="L26" s="190">
        <v>1</v>
      </c>
      <c r="M26" s="190">
        <v>0</v>
      </c>
      <c r="N26" s="190">
        <v>0</v>
      </c>
      <c r="O26" s="190">
        <v>0</v>
      </c>
      <c r="P26" s="190">
        <v>0</v>
      </c>
      <c r="Q26" s="21"/>
      <c r="R26" s="21"/>
      <c r="S26" s="190">
        <v>21</v>
      </c>
      <c r="T26" s="190">
        <v>11</v>
      </c>
      <c r="U26" s="190">
        <v>10</v>
      </c>
      <c r="V26" s="190">
        <v>1</v>
      </c>
      <c r="W26" s="190">
        <v>0</v>
      </c>
      <c r="X26" s="190">
        <v>1</v>
      </c>
      <c r="Y26" s="192">
        <v>0</v>
      </c>
      <c r="Z26" s="192">
        <v>0</v>
      </c>
      <c r="AA26" s="192">
        <v>0</v>
      </c>
      <c r="AB26" s="192">
        <v>1</v>
      </c>
      <c r="AC26" s="192">
        <v>0</v>
      </c>
      <c r="AD26" s="192">
        <v>1</v>
      </c>
      <c r="AE26" s="192">
        <v>2</v>
      </c>
      <c r="AF26" s="192">
        <v>1</v>
      </c>
      <c r="AG26" s="192">
        <v>1</v>
      </c>
      <c r="AH26" s="97" t="s">
        <v>12</v>
      </c>
    </row>
    <row r="27" spans="1:34" s="2" customFormat="1" ht="22.5" customHeight="1">
      <c r="A27" s="97" t="s">
        <v>128</v>
      </c>
      <c r="B27" s="190">
        <f t="shared" si="2"/>
        <v>84</v>
      </c>
      <c r="C27" s="190">
        <f t="shared" si="3"/>
        <v>32</v>
      </c>
      <c r="D27" s="190">
        <f t="shared" si="4"/>
        <v>52</v>
      </c>
      <c r="E27" s="190">
        <v>4</v>
      </c>
      <c r="F27" s="190">
        <v>4</v>
      </c>
      <c r="G27" s="190">
        <v>0</v>
      </c>
      <c r="H27" s="190">
        <v>0</v>
      </c>
      <c r="I27" s="190">
        <v>0</v>
      </c>
      <c r="J27" s="190">
        <v>0</v>
      </c>
      <c r="K27" s="190">
        <v>4</v>
      </c>
      <c r="L27" s="190">
        <v>2</v>
      </c>
      <c r="M27" s="190">
        <v>2</v>
      </c>
      <c r="N27" s="190">
        <v>0</v>
      </c>
      <c r="O27" s="190">
        <v>0</v>
      </c>
      <c r="P27" s="190">
        <v>0</v>
      </c>
      <c r="Q27" s="21"/>
      <c r="R27" s="21"/>
      <c r="S27" s="190">
        <v>63</v>
      </c>
      <c r="T27" s="190">
        <v>24</v>
      </c>
      <c r="U27" s="190">
        <v>39</v>
      </c>
      <c r="V27" s="190">
        <v>4</v>
      </c>
      <c r="W27" s="190">
        <v>0</v>
      </c>
      <c r="X27" s="190">
        <v>4</v>
      </c>
      <c r="Y27" s="192">
        <v>1</v>
      </c>
      <c r="Z27" s="192">
        <v>0</v>
      </c>
      <c r="AA27" s="192">
        <v>1</v>
      </c>
      <c r="AB27" s="192">
        <v>1</v>
      </c>
      <c r="AC27" s="192">
        <v>0</v>
      </c>
      <c r="AD27" s="192">
        <v>1</v>
      </c>
      <c r="AE27" s="192">
        <v>7</v>
      </c>
      <c r="AF27" s="192">
        <v>2</v>
      </c>
      <c r="AG27" s="192">
        <v>5</v>
      </c>
      <c r="AH27" s="97" t="s">
        <v>133</v>
      </c>
    </row>
    <row r="28" spans="1:34" s="2" customFormat="1" ht="22.5" customHeight="1">
      <c r="A28" s="97" t="s">
        <v>13</v>
      </c>
      <c r="B28" s="190">
        <f t="shared" si="2"/>
        <v>29</v>
      </c>
      <c r="C28" s="190">
        <f t="shared" si="3"/>
        <v>14</v>
      </c>
      <c r="D28" s="190">
        <f t="shared" si="4"/>
        <v>15</v>
      </c>
      <c r="E28" s="190">
        <v>1</v>
      </c>
      <c r="F28" s="190">
        <v>1</v>
      </c>
      <c r="G28" s="190">
        <v>0</v>
      </c>
      <c r="H28" s="190">
        <v>0</v>
      </c>
      <c r="I28" s="190">
        <v>0</v>
      </c>
      <c r="J28" s="190">
        <v>0</v>
      </c>
      <c r="K28" s="190">
        <v>1</v>
      </c>
      <c r="L28" s="190">
        <v>1</v>
      </c>
      <c r="M28" s="190">
        <v>0</v>
      </c>
      <c r="N28" s="190">
        <v>0</v>
      </c>
      <c r="O28" s="190">
        <v>0</v>
      </c>
      <c r="P28" s="190">
        <v>0</v>
      </c>
      <c r="Q28" s="21"/>
      <c r="R28" s="21"/>
      <c r="S28" s="190">
        <v>22</v>
      </c>
      <c r="T28" s="190">
        <v>9</v>
      </c>
      <c r="U28" s="190">
        <v>13</v>
      </c>
      <c r="V28" s="190">
        <v>1</v>
      </c>
      <c r="W28" s="190">
        <v>0</v>
      </c>
      <c r="X28" s="190">
        <v>1</v>
      </c>
      <c r="Y28" s="192">
        <v>0</v>
      </c>
      <c r="Z28" s="192">
        <v>0</v>
      </c>
      <c r="AA28" s="192">
        <v>0</v>
      </c>
      <c r="AB28" s="192">
        <v>0</v>
      </c>
      <c r="AC28" s="192">
        <v>0</v>
      </c>
      <c r="AD28" s="192">
        <v>0</v>
      </c>
      <c r="AE28" s="192">
        <v>4</v>
      </c>
      <c r="AF28" s="192">
        <v>3</v>
      </c>
      <c r="AG28" s="192">
        <v>1</v>
      </c>
      <c r="AH28" s="97" t="s">
        <v>13</v>
      </c>
    </row>
    <row r="29" spans="1:34" s="2" customFormat="1" ht="22.5" customHeight="1">
      <c r="A29" s="97" t="s">
        <v>129</v>
      </c>
      <c r="B29" s="190">
        <f t="shared" si="2"/>
        <v>78</v>
      </c>
      <c r="C29" s="190">
        <f t="shared" si="3"/>
        <v>33</v>
      </c>
      <c r="D29" s="190">
        <f t="shared" si="4"/>
        <v>45</v>
      </c>
      <c r="E29" s="190">
        <v>3</v>
      </c>
      <c r="F29" s="190">
        <v>3</v>
      </c>
      <c r="G29" s="190">
        <v>0</v>
      </c>
      <c r="H29" s="190">
        <v>0</v>
      </c>
      <c r="I29" s="190">
        <v>0</v>
      </c>
      <c r="J29" s="190">
        <v>0</v>
      </c>
      <c r="K29" s="190">
        <v>3</v>
      </c>
      <c r="L29" s="190">
        <v>1</v>
      </c>
      <c r="M29" s="190">
        <v>2</v>
      </c>
      <c r="N29" s="190">
        <v>0</v>
      </c>
      <c r="O29" s="190">
        <v>0</v>
      </c>
      <c r="P29" s="190">
        <v>0</v>
      </c>
      <c r="Q29" s="21"/>
      <c r="R29" s="21"/>
      <c r="S29" s="190">
        <v>59</v>
      </c>
      <c r="T29" s="190">
        <v>26</v>
      </c>
      <c r="U29" s="190">
        <v>33</v>
      </c>
      <c r="V29" s="190">
        <v>2</v>
      </c>
      <c r="W29" s="190">
        <v>0</v>
      </c>
      <c r="X29" s="190">
        <v>2</v>
      </c>
      <c r="Y29" s="192">
        <v>1</v>
      </c>
      <c r="Z29" s="192">
        <v>0</v>
      </c>
      <c r="AA29" s="192">
        <v>1</v>
      </c>
      <c r="AB29" s="192">
        <v>1</v>
      </c>
      <c r="AC29" s="192">
        <v>0</v>
      </c>
      <c r="AD29" s="192">
        <v>1</v>
      </c>
      <c r="AE29" s="192">
        <v>9</v>
      </c>
      <c r="AF29" s="192">
        <v>3</v>
      </c>
      <c r="AG29" s="192">
        <v>6</v>
      </c>
      <c r="AH29" s="97" t="s">
        <v>129</v>
      </c>
    </row>
    <row r="30" spans="1:34" s="2" customFormat="1" ht="22.5" customHeight="1">
      <c r="A30" s="97" t="s">
        <v>125</v>
      </c>
      <c r="B30" s="190">
        <f t="shared" si="2"/>
        <v>92</v>
      </c>
      <c r="C30" s="190">
        <f t="shared" si="3"/>
        <v>39</v>
      </c>
      <c r="D30" s="190">
        <f t="shared" si="4"/>
        <v>53</v>
      </c>
      <c r="E30" s="190">
        <v>5</v>
      </c>
      <c r="F30" s="190">
        <v>4</v>
      </c>
      <c r="G30" s="190">
        <v>1</v>
      </c>
      <c r="H30" s="190">
        <v>0</v>
      </c>
      <c r="I30" s="190">
        <v>0</v>
      </c>
      <c r="J30" s="190">
        <v>0</v>
      </c>
      <c r="K30" s="190">
        <v>5</v>
      </c>
      <c r="L30" s="190">
        <v>1</v>
      </c>
      <c r="M30" s="190">
        <v>4</v>
      </c>
      <c r="N30" s="190">
        <v>0</v>
      </c>
      <c r="O30" s="190">
        <v>0</v>
      </c>
      <c r="P30" s="190">
        <v>0</v>
      </c>
      <c r="Q30" s="21"/>
      <c r="R30" s="21"/>
      <c r="S30" s="190">
        <v>68</v>
      </c>
      <c r="T30" s="190">
        <v>29</v>
      </c>
      <c r="U30" s="190">
        <v>39</v>
      </c>
      <c r="V30" s="190">
        <v>4</v>
      </c>
      <c r="W30" s="190">
        <v>0</v>
      </c>
      <c r="X30" s="190">
        <v>4</v>
      </c>
      <c r="Y30" s="192">
        <v>1</v>
      </c>
      <c r="Z30" s="192">
        <v>0</v>
      </c>
      <c r="AA30" s="192">
        <v>1</v>
      </c>
      <c r="AB30" s="192">
        <v>1</v>
      </c>
      <c r="AC30" s="192">
        <v>0</v>
      </c>
      <c r="AD30" s="192">
        <v>1</v>
      </c>
      <c r="AE30" s="192">
        <v>8</v>
      </c>
      <c r="AF30" s="192">
        <v>5</v>
      </c>
      <c r="AG30" s="192">
        <v>3</v>
      </c>
      <c r="AH30" s="97" t="s">
        <v>125</v>
      </c>
    </row>
    <row r="31" spans="1:34" s="2" customFormat="1" ht="22.5" customHeight="1">
      <c r="A31" s="97" t="s">
        <v>130</v>
      </c>
      <c r="B31" s="190">
        <f t="shared" si="2"/>
        <v>60</v>
      </c>
      <c r="C31" s="190">
        <f t="shared" si="3"/>
        <v>26</v>
      </c>
      <c r="D31" s="190">
        <f t="shared" si="4"/>
        <v>34</v>
      </c>
      <c r="E31" s="190">
        <v>2</v>
      </c>
      <c r="F31" s="190">
        <v>2</v>
      </c>
      <c r="G31" s="190">
        <v>0</v>
      </c>
      <c r="H31" s="190">
        <v>0</v>
      </c>
      <c r="I31" s="190">
        <v>0</v>
      </c>
      <c r="J31" s="190">
        <v>0</v>
      </c>
      <c r="K31" s="190">
        <v>2</v>
      </c>
      <c r="L31" s="190">
        <v>1</v>
      </c>
      <c r="M31" s="190">
        <v>1</v>
      </c>
      <c r="N31" s="190">
        <v>0</v>
      </c>
      <c r="O31" s="190">
        <v>0</v>
      </c>
      <c r="P31" s="190">
        <v>0</v>
      </c>
      <c r="Q31" s="21"/>
      <c r="R31" s="21"/>
      <c r="S31" s="190">
        <v>47</v>
      </c>
      <c r="T31" s="190">
        <v>20</v>
      </c>
      <c r="U31" s="190">
        <v>27</v>
      </c>
      <c r="V31" s="190">
        <v>2</v>
      </c>
      <c r="W31" s="190">
        <v>0</v>
      </c>
      <c r="X31" s="190">
        <v>2</v>
      </c>
      <c r="Y31" s="192">
        <v>0</v>
      </c>
      <c r="Z31" s="192">
        <v>0</v>
      </c>
      <c r="AA31" s="192">
        <v>0</v>
      </c>
      <c r="AB31" s="192">
        <v>1</v>
      </c>
      <c r="AC31" s="192">
        <v>0</v>
      </c>
      <c r="AD31" s="192">
        <v>1</v>
      </c>
      <c r="AE31" s="192">
        <v>6</v>
      </c>
      <c r="AF31" s="192">
        <v>3</v>
      </c>
      <c r="AG31" s="192">
        <v>3</v>
      </c>
      <c r="AH31" s="97" t="s">
        <v>130</v>
      </c>
    </row>
    <row r="32" spans="1:34" s="2" customFormat="1" ht="22.5" customHeight="1">
      <c r="A32" s="97" t="s">
        <v>14</v>
      </c>
      <c r="B32" s="190">
        <f t="shared" si="2"/>
        <v>23</v>
      </c>
      <c r="C32" s="190">
        <f t="shared" si="3"/>
        <v>8</v>
      </c>
      <c r="D32" s="190">
        <f t="shared" si="4"/>
        <v>15</v>
      </c>
      <c r="E32" s="190">
        <v>1</v>
      </c>
      <c r="F32" s="190">
        <v>0</v>
      </c>
      <c r="G32" s="190">
        <v>1</v>
      </c>
      <c r="H32" s="190">
        <v>0</v>
      </c>
      <c r="I32" s="190">
        <v>0</v>
      </c>
      <c r="J32" s="190">
        <v>0</v>
      </c>
      <c r="K32" s="190">
        <v>1</v>
      </c>
      <c r="L32" s="190">
        <v>0</v>
      </c>
      <c r="M32" s="190">
        <v>1</v>
      </c>
      <c r="N32" s="190">
        <v>0</v>
      </c>
      <c r="O32" s="190">
        <v>0</v>
      </c>
      <c r="P32" s="190">
        <v>0</v>
      </c>
      <c r="Q32" s="21"/>
      <c r="R32" s="21"/>
      <c r="S32" s="190">
        <v>17</v>
      </c>
      <c r="T32" s="190">
        <v>6</v>
      </c>
      <c r="U32" s="190">
        <v>11</v>
      </c>
      <c r="V32" s="190">
        <v>1</v>
      </c>
      <c r="W32" s="190">
        <v>0</v>
      </c>
      <c r="X32" s="190">
        <v>1</v>
      </c>
      <c r="Y32" s="192">
        <v>0</v>
      </c>
      <c r="Z32" s="192">
        <v>0</v>
      </c>
      <c r="AA32" s="192">
        <v>0</v>
      </c>
      <c r="AB32" s="192">
        <v>1</v>
      </c>
      <c r="AC32" s="192">
        <v>0</v>
      </c>
      <c r="AD32" s="192">
        <v>1</v>
      </c>
      <c r="AE32" s="192">
        <v>2</v>
      </c>
      <c r="AF32" s="192">
        <v>2</v>
      </c>
      <c r="AG32" s="192">
        <v>0</v>
      </c>
      <c r="AH32" s="97" t="s">
        <v>14</v>
      </c>
    </row>
    <row r="33" spans="1:34" s="2" customFormat="1" ht="22.5" customHeight="1">
      <c r="A33" s="97" t="s">
        <v>15</v>
      </c>
      <c r="B33" s="190">
        <f t="shared" si="2"/>
        <v>71</v>
      </c>
      <c r="C33" s="190">
        <f t="shared" si="3"/>
        <v>27</v>
      </c>
      <c r="D33" s="190">
        <f t="shared" si="4"/>
        <v>44</v>
      </c>
      <c r="E33" s="190">
        <v>4</v>
      </c>
      <c r="F33" s="190">
        <v>4</v>
      </c>
      <c r="G33" s="190">
        <v>0</v>
      </c>
      <c r="H33" s="190">
        <v>0</v>
      </c>
      <c r="I33" s="190">
        <v>0</v>
      </c>
      <c r="J33" s="190">
        <v>0</v>
      </c>
      <c r="K33" s="190">
        <v>4</v>
      </c>
      <c r="L33" s="190">
        <v>3</v>
      </c>
      <c r="M33" s="190">
        <v>1</v>
      </c>
      <c r="N33" s="190">
        <v>0</v>
      </c>
      <c r="O33" s="190">
        <v>0</v>
      </c>
      <c r="P33" s="190">
        <v>0</v>
      </c>
      <c r="Q33" s="21"/>
      <c r="R33" s="21"/>
      <c r="S33" s="190">
        <v>52</v>
      </c>
      <c r="T33" s="190">
        <v>18</v>
      </c>
      <c r="U33" s="190">
        <v>34</v>
      </c>
      <c r="V33" s="190">
        <v>4</v>
      </c>
      <c r="W33" s="190">
        <v>0</v>
      </c>
      <c r="X33" s="190">
        <v>4</v>
      </c>
      <c r="Y33" s="192">
        <v>1</v>
      </c>
      <c r="Z33" s="192">
        <v>0</v>
      </c>
      <c r="AA33" s="192">
        <v>1</v>
      </c>
      <c r="AB33" s="192">
        <v>0</v>
      </c>
      <c r="AC33" s="192">
        <v>0</v>
      </c>
      <c r="AD33" s="192">
        <v>0</v>
      </c>
      <c r="AE33" s="192">
        <v>6</v>
      </c>
      <c r="AF33" s="192">
        <v>2</v>
      </c>
      <c r="AG33" s="192">
        <v>4</v>
      </c>
      <c r="AH33" s="97" t="s">
        <v>160</v>
      </c>
    </row>
    <row r="34" spans="1:34" s="2" customFormat="1" ht="22.5" customHeight="1">
      <c r="A34" s="97" t="s">
        <v>123</v>
      </c>
      <c r="B34" s="190">
        <f t="shared" si="2"/>
        <v>50</v>
      </c>
      <c r="C34" s="190">
        <f t="shared" si="3"/>
        <v>23</v>
      </c>
      <c r="D34" s="190">
        <f t="shared" si="4"/>
        <v>27</v>
      </c>
      <c r="E34" s="190">
        <v>3</v>
      </c>
      <c r="F34" s="190">
        <v>2</v>
      </c>
      <c r="G34" s="190">
        <v>1</v>
      </c>
      <c r="H34" s="190">
        <v>0</v>
      </c>
      <c r="I34" s="190">
        <v>0</v>
      </c>
      <c r="J34" s="190">
        <v>0</v>
      </c>
      <c r="K34" s="190">
        <v>3</v>
      </c>
      <c r="L34" s="190">
        <v>3</v>
      </c>
      <c r="M34" s="190">
        <v>0</v>
      </c>
      <c r="N34" s="190">
        <v>0</v>
      </c>
      <c r="O34" s="190">
        <v>0</v>
      </c>
      <c r="P34" s="190">
        <v>0</v>
      </c>
      <c r="Q34" s="21"/>
      <c r="R34" s="21"/>
      <c r="S34" s="190">
        <v>36</v>
      </c>
      <c r="T34" s="190">
        <v>17</v>
      </c>
      <c r="U34" s="190">
        <v>19</v>
      </c>
      <c r="V34" s="190">
        <v>2</v>
      </c>
      <c r="W34" s="190">
        <v>0</v>
      </c>
      <c r="X34" s="190">
        <v>2</v>
      </c>
      <c r="Y34" s="192">
        <v>1</v>
      </c>
      <c r="Z34" s="192">
        <v>0</v>
      </c>
      <c r="AA34" s="192">
        <v>1</v>
      </c>
      <c r="AB34" s="192">
        <v>1</v>
      </c>
      <c r="AC34" s="192">
        <v>0</v>
      </c>
      <c r="AD34" s="192">
        <v>1</v>
      </c>
      <c r="AE34" s="192">
        <v>4</v>
      </c>
      <c r="AF34" s="192">
        <v>1</v>
      </c>
      <c r="AG34" s="192">
        <v>3</v>
      </c>
      <c r="AH34" s="97" t="s">
        <v>134</v>
      </c>
    </row>
    <row r="35" spans="1:34" s="2" customFormat="1" ht="22.5" customHeight="1">
      <c r="A35" s="97" t="s">
        <v>124</v>
      </c>
      <c r="B35" s="190">
        <f t="shared" si="2"/>
        <v>69</v>
      </c>
      <c r="C35" s="190">
        <f t="shared" si="3"/>
        <v>31</v>
      </c>
      <c r="D35" s="190">
        <f t="shared" si="4"/>
        <v>38</v>
      </c>
      <c r="E35" s="190">
        <v>4</v>
      </c>
      <c r="F35" s="190">
        <v>4</v>
      </c>
      <c r="G35" s="190">
        <v>0</v>
      </c>
      <c r="H35" s="190">
        <v>0</v>
      </c>
      <c r="I35" s="190">
        <v>0</v>
      </c>
      <c r="J35" s="190">
        <v>0</v>
      </c>
      <c r="K35" s="190">
        <v>4</v>
      </c>
      <c r="L35" s="190">
        <v>2</v>
      </c>
      <c r="M35" s="190">
        <v>2</v>
      </c>
      <c r="N35" s="190">
        <v>0</v>
      </c>
      <c r="O35" s="190">
        <v>0</v>
      </c>
      <c r="P35" s="190">
        <v>0</v>
      </c>
      <c r="Q35" s="21"/>
      <c r="R35" s="21"/>
      <c r="S35" s="190">
        <v>50</v>
      </c>
      <c r="T35" s="190">
        <v>20</v>
      </c>
      <c r="U35" s="190">
        <v>30</v>
      </c>
      <c r="V35" s="190">
        <v>3</v>
      </c>
      <c r="W35" s="190">
        <v>0</v>
      </c>
      <c r="X35" s="190">
        <v>3</v>
      </c>
      <c r="Y35" s="192">
        <v>1</v>
      </c>
      <c r="Z35" s="192">
        <v>0</v>
      </c>
      <c r="AA35" s="192">
        <v>1</v>
      </c>
      <c r="AB35" s="192">
        <v>1</v>
      </c>
      <c r="AC35" s="192">
        <v>0</v>
      </c>
      <c r="AD35" s="192">
        <v>1</v>
      </c>
      <c r="AE35" s="192">
        <v>6</v>
      </c>
      <c r="AF35" s="192">
        <v>5</v>
      </c>
      <c r="AG35" s="192">
        <v>1</v>
      </c>
      <c r="AH35" s="97" t="s">
        <v>161</v>
      </c>
    </row>
    <row r="36" spans="1:34" s="2" customFormat="1" ht="22.5" customHeight="1">
      <c r="A36" s="97" t="s">
        <v>16</v>
      </c>
      <c r="B36" s="190">
        <f t="shared" si="2"/>
        <v>18</v>
      </c>
      <c r="C36" s="190">
        <f t="shared" si="3"/>
        <v>10</v>
      </c>
      <c r="D36" s="190">
        <f t="shared" si="4"/>
        <v>8</v>
      </c>
      <c r="E36" s="190">
        <v>1</v>
      </c>
      <c r="F36" s="190">
        <v>1</v>
      </c>
      <c r="G36" s="190">
        <v>0</v>
      </c>
      <c r="H36" s="190">
        <v>0</v>
      </c>
      <c r="I36" s="190">
        <v>0</v>
      </c>
      <c r="J36" s="190">
        <v>0</v>
      </c>
      <c r="K36" s="190">
        <v>1</v>
      </c>
      <c r="L36" s="190">
        <v>1</v>
      </c>
      <c r="M36" s="190">
        <v>0</v>
      </c>
      <c r="N36" s="190">
        <v>0</v>
      </c>
      <c r="O36" s="190">
        <v>0</v>
      </c>
      <c r="P36" s="190">
        <v>0</v>
      </c>
      <c r="Q36" s="21"/>
      <c r="R36" s="21"/>
      <c r="S36" s="190">
        <v>12</v>
      </c>
      <c r="T36" s="190">
        <v>7</v>
      </c>
      <c r="U36" s="190">
        <v>5</v>
      </c>
      <c r="V36" s="190">
        <v>1</v>
      </c>
      <c r="W36" s="190">
        <v>0</v>
      </c>
      <c r="X36" s="190">
        <v>1</v>
      </c>
      <c r="Y36" s="192">
        <v>1</v>
      </c>
      <c r="Z36" s="192">
        <v>0</v>
      </c>
      <c r="AA36" s="192">
        <v>1</v>
      </c>
      <c r="AB36" s="192">
        <v>0</v>
      </c>
      <c r="AC36" s="192">
        <v>0</v>
      </c>
      <c r="AD36" s="192">
        <v>0</v>
      </c>
      <c r="AE36" s="192">
        <v>2</v>
      </c>
      <c r="AF36" s="192">
        <v>1</v>
      </c>
      <c r="AG36" s="192">
        <v>1</v>
      </c>
      <c r="AH36" s="97" t="s">
        <v>16</v>
      </c>
    </row>
    <row r="37" spans="1:34" ht="22.5" customHeight="1">
      <c r="A37" s="97" t="s">
        <v>17</v>
      </c>
      <c r="B37" s="190">
        <f t="shared" si="2"/>
        <v>20</v>
      </c>
      <c r="C37" s="190">
        <f t="shared" si="3"/>
        <v>11</v>
      </c>
      <c r="D37" s="190">
        <f t="shared" si="4"/>
        <v>9</v>
      </c>
      <c r="E37" s="190">
        <v>2</v>
      </c>
      <c r="F37" s="190">
        <v>2</v>
      </c>
      <c r="G37" s="190">
        <v>0</v>
      </c>
      <c r="H37" s="190">
        <v>0</v>
      </c>
      <c r="I37" s="190">
        <v>0</v>
      </c>
      <c r="J37" s="190">
        <v>0</v>
      </c>
      <c r="K37" s="190">
        <v>2</v>
      </c>
      <c r="L37" s="190">
        <v>1</v>
      </c>
      <c r="M37" s="190">
        <v>1</v>
      </c>
      <c r="N37" s="190">
        <v>0</v>
      </c>
      <c r="O37" s="190">
        <v>0</v>
      </c>
      <c r="P37" s="190">
        <v>0</v>
      </c>
      <c r="Q37" s="32"/>
      <c r="R37" s="32"/>
      <c r="S37" s="190">
        <v>11</v>
      </c>
      <c r="T37" s="190">
        <v>7</v>
      </c>
      <c r="U37" s="190">
        <v>4</v>
      </c>
      <c r="V37" s="190">
        <v>2</v>
      </c>
      <c r="W37" s="190">
        <v>0</v>
      </c>
      <c r="X37" s="190">
        <v>2</v>
      </c>
      <c r="Y37" s="192">
        <v>0</v>
      </c>
      <c r="Z37" s="192">
        <v>0</v>
      </c>
      <c r="AA37" s="192">
        <v>0</v>
      </c>
      <c r="AB37" s="192">
        <v>1</v>
      </c>
      <c r="AC37" s="192">
        <v>0</v>
      </c>
      <c r="AD37" s="192">
        <v>1</v>
      </c>
      <c r="AE37" s="192">
        <v>2</v>
      </c>
      <c r="AF37" s="192">
        <v>1</v>
      </c>
      <c r="AG37" s="192">
        <v>1</v>
      </c>
      <c r="AH37" s="97" t="s">
        <v>17</v>
      </c>
    </row>
    <row r="38" spans="1:34" ht="22.5" customHeight="1">
      <c r="A38" s="97" t="s">
        <v>18</v>
      </c>
      <c r="B38" s="190">
        <f t="shared" si="2"/>
        <v>13</v>
      </c>
      <c r="C38" s="190">
        <f t="shared" si="3"/>
        <v>5</v>
      </c>
      <c r="D38" s="190">
        <f t="shared" si="4"/>
        <v>8</v>
      </c>
      <c r="E38" s="190">
        <v>1</v>
      </c>
      <c r="F38" s="190">
        <v>0</v>
      </c>
      <c r="G38" s="190">
        <v>1</v>
      </c>
      <c r="H38" s="190">
        <v>0</v>
      </c>
      <c r="I38" s="190">
        <v>0</v>
      </c>
      <c r="J38" s="190">
        <v>0</v>
      </c>
      <c r="K38" s="190">
        <v>1</v>
      </c>
      <c r="L38" s="190">
        <v>1</v>
      </c>
      <c r="M38" s="190">
        <v>0</v>
      </c>
      <c r="N38" s="190">
        <v>0</v>
      </c>
      <c r="O38" s="190">
        <v>0</v>
      </c>
      <c r="P38" s="190">
        <v>0</v>
      </c>
      <c r="Q38" s="32"/>
      <c r="R38" s="32"/>
      <c r="S38" s="190">
        <v>7</v>
      </c>
      <c r="T38" s="190">
        <v>2</v>
      </c>
      <c r="U38" s="190">
        <v>5</v>
      </c>
      <c r="V38" s="190">
        <v>1</v>
      </c>
      <c r="W38" s="190">
        <v>0</v>
      </c>
      <c r="X38" s="190">
        <v>1</v>
      </c>
      <c r="Y38" s="192">
        <v>0</v>
      </c>
      <c r="Z38" s="192">
        <v>0</v>
      </c>
      <c r="AA38" s="192">
        <v>0</v>
      </c>
      <c r="AB38" s="192">
        <v>1</v>
      </c>
      <c r="AC38" s="192">
        <v>0</v>
      </c>
      <c r="AD38" s="192">
        <v>1</v>
      </c>
      <c r="AE38" s="192">
        <v>2</v>
      </c>
      <c r="AF38" s="192">
        <v>2</v>
      </c>
      <c r="AG38" s="192">
        <v>0</v>
      </c>
      <c r="AH38" s="97" t="s">
        <v>18</v>
      </c>
    </row>
    <row r="39" spans="1:34" ht="6.75" customHeight="1">
      <c r="A39" s="28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28"/>
    </row>
    <row r="40" spans="1:3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</sheetData>
  <sheetProtection/>
  <mergeCells count="14">
    <mergeCell ref="B1:P1"/>
    <mergeCell ref="K3:M3"/>
    <mergeCell ref="S3:U3"/>
    <mergeCell ref="S1:AH1"/>
    <mergeCell ref="A3:A4"/>
    <mergeCell ref="AH3:AH4"/>
    <mergeCell ref="Y3:AA3"/>
    <mergeCell ref="AE3:AG3"/>
    <mergeCell ref="B3:D3"/>
    <mergeCell ref="E3:G3"/>
    <mergeCell ref="AB3:AD3"/>
    <mergeCell ref="H3:J3"/>
    <mergeCell ref="N3:P3"/>
    <mergeCell ref="V3:X3"/>
  </mergeCells>
  <printOptions/>
  <pageMargins left="0.7874015748031497" right="0.3937007874015748" top="0.984251968503937" bottom="0.5118110236220472" header="0.1968503937007874" footer="0.5118110236220472"/>
  <pageSetup firstPageNumber="29" useFirstPageNumber="1" horizontalDpi="600" verticalDpi="600" orientation="portrait" paperSize="9" scale="87" r:id="rId1"/>
  <headerFooter alignWithMargins="0">
    <oddFooter>&amp;C&amp;"ＭＳ Ｐ明朝,標準"&amp;10- &amp;P&amp;  -</oddFooter>
  </headerFooter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2018-02-06T00:44:13Z</cp:lastPrinted>
  <dcterms:created xsi:type="dcterms:W3CDTF">2003-12-18T03:56:15Z</dcterms:created>
  <dcterms:modified xsi:type="dcterms:W3CDTF">2021-03-12T05:33:23Z</dcterms:modified>
  <cp:category/>
  <cp:version/>
  <cp:contentType/>
  <cp:contentStatus/>
</cp:coreProperties>
</file>