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<sst xmlns="http://schemas.openxmlformats.org/spreadsheetml/2006/main" count="194" uniqueCount="63">
  <si>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</si>
  <si>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</si>
  <si>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</si>
  <si>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</si>
  <si>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</si>
  <si>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</si>
  <si>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</si>
  <si>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</si>
  <si>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</si>
  <si>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</si>
  <si>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</si>
  <si>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</si>
  <si>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</si>
  <si>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</si>
  <si>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</si>
  <si>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</si>
  <si>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</si>
  <si>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</si>
  <si>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</si>
  <si>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</si>
  <si>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</si>
  <si>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</si>
  <si>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</si>
  <si>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</si>
  <si>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</si>
  <si>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</si>
  <si>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</si>
  <si>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</si>
  <si>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</si>
  <si>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</si>
  <si>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</si>
  <si>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</si>
  <si>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</si>
  <si>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</si>
  <si>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</si>
  <si>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</si>
  <si>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</si>
  <si>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</si>
  <si>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</si>
  <si>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</si>
  <si>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</si>
  <si>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</si>
  <si>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</si>
  <si>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</si>
  <si>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</si>
  <si>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</si>
  <si>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</si>
  <si>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</si>
  <si>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</si>
  <si>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</si>
  <si>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</si>
  <si>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</si>
  <si>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</si>
  <si>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</si>
  <si>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</si>
  <si>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</si>
  <si>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</si>
  <si>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</si>
  <si>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</si>
  <si>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</si>
  <si>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</si>
  <si>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</si>
  <si>
    <t>第１０表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</si>
</sst>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/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62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54</v>
      </c>
      <c r="D6" s="83" t="s">
        <v>56</v>
      </c>
      <c r="E6" s="83" t="s">
        <v>55</v>
      </c>
      <c r="F6" s="83" t="s">
        <v>57</v>
      </c>
      <c r="G6" s="15"/>
      <c r="H6" s="20"/>
      <c r="I6" s="74" t="s">
        <v>58</v>
      </c>
      <c r="J6" s="20"/>
      <c r="K6" s="74" t="s">
        <v>58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58</v>
      </c>
      <c r="R7" s="74" t="s">
        <v>31</v>
      </c>
      <c r="S7" s="13" t="s">
        <v>30</v>
      </c>
      <c r="T7" s="12" t="s">
        <v>32</v>
      </c>
      <c r="U7" s="74" t="s">
        <v>58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-185</v>
      </c>
      <c r="C9" s="34">
        <f>C10+C11</f>
        <v>73</v>
      </c>
      <c r="D9" s="64">
        <f>IF(B9-C9=0,"-",(1-(B9/(B9-C9)))*-1)</f>
        <v>-0.28294573643410847</v>
      </c>
      <c r="E9" s="34">
        <f>E10+E11</f>
        <v>-4636</v>
      </c>
      <c r="F9" s="64">
        <f>IF(B9-E9=0,"-",(1-(B9/(B9-E9)))*-1)</f>
        <v>-1.0415636935520107</v>
      </c>
      <c r="G9" s="34">
        <f>G10+G11</f>
        <v>-245</v>
      </c>
      <c r="H9" s="34">
        <f>H10+H11</f>
        <v>333</v>
      </c>
      <c r="I9" s="34">
        <f>I10+I11</f>
        <v>3709</v>
      </c>
      <c r="J9" s="34">
        <f>J10+J11</f>
        <v>578</v>
      </c>
      <c r="K9" s="34">
        <f>K10+K11</f>
        <v>7388</v>
      </c>
      <c r="L9" s="51">
        <f t="shared" ref="L9:L19" si="0">M9-N9</f>
        <v>-5.2496595426277031</v>
      </c>
      <c r="M9" s="55">
        <v>7.1352515416123508</v>
      </c>
      <c r="N9" s="55">
        <v>12.384911084240054</v>
      </c>
      <c r="O9" s="34">
        <f t="shared" ref="O9:W9" si="1">O10+O11</f>
        <v>60</v>
      </c>
      <c r="P9" s="34">
        <f t="shared" si="1"/>
        <v>942</v>
      </c>
      <c r="Q9" s="34">
        <f t="shared" si="1"/>
        <v>15083</v>
      </c>
      <c r="R9" s="34">
        <f t="shared" si="1"/>
        <v>607</v>
      </c>
      <c r="S9" s="34">
        <f t="shared" si="1"/>
        <v>335</v>
      </c>
      <c r="T9" s="34">
        <f t="shared" si="1"/>
        <v>882</v>
      </c>
      <c r="U9" s="34">
        <f t="shared" si="1"/>
        <v>16040</v>
      </c>
      <c r="V9" s="34">
        <f t="shared" si="1"/>
        <v>547</v>
      </c>
      <c r="W9" s="34">
        <f t="shared" si="1"/>
        <v>335</v>
      </c>
      <c r="X9" s="51">
        <v>1.2856309083986197</v>
      </c>
    </row>
    <row r="10" spans="1:24" ht="18.75" customHeight="1" x14ac:dyDescent="0.15">
      <c r="A10" s="6" t="s">
        <v>28</v>
      </c>
      <c r="B10" s="35">
        <f>B20+B21+B22+B23</f>
        <v>-37</v>
      </c>
      <c r="C10" s="35">
        <f>C20+C21+C22+C23</f>
        <v>83</v>
      </c>
      <c r="D10" s="65">
        <f t="shared" ref="D10:D38" si="2">IF(B10-C10=0,"-",(1-(B10/(B10-C10)))*-1)</f>
        <v>-0.69166666666666665</v>
      </c>
      <c r="E10" s="35">
        <f>E20+E21+E22+E23</f>
        <v>-2664</v>
      </c>
      <c r="F10" s="65">
        <f t="shared" ref="F10:F38" si="3">IF(B10-E10=0,"-",(1-(B10/(B10-E10)))*-1)</f>
        <v>-1.0140845070422535</v>
      </c>
      <c r="G10" s="35">
        <f>G20+G21+G22+G23</f>
        <v>-142</v>
      </c>
      <c r="H10" s="35">
        <f>H20+H21+H22+H23</f>
        <v>266</v>
      </c>
      <c r="I10" s="35">
        <f>I20+I21+I22+I23</f>
        <v>2964</v>
      </c>
      <c r="J10" s="35">
        <f>J20+J21+J22+J23</f>
        <v>408</v>
      </c>
      <c r="K10" s="35">
        <f>K20+K21+K22+K23</f>
        <v>5118</v>
      </c>
      <c r="L10" s="48">
        <f t="shared" si="0"/>
        <v>-4.0499664117680494</v>
      </c>
      <c r="M10" s="56">
        <v>7.5865567995091583</v>
      </c>
      <c r="N10" s="56">
        <v>11.636523211277208</v>
      </c>
      <c r="O10" s="35">
        <f t="shared" ref="O10:W10" si="4">O20+O21+O22+O23</f>
        <v>105</v>
      </c>
      <c r="P10" s="35">
        <f t="shared" si="4"/>
        <v>734</v>
      </c>
      <c r="Q10" s="35">
        <f t="shared" si="4"/>
        <v>11669</v>
      </c>
      <c r="R10" s="35">
        <f t="shared" si="4"/>
        <v>516</v>
      </c>
      <c r="S10" s="35">
        <f t="shared" si="4"/>
        <v>218</v>
      </c>
      <c r="T10" s="35">
        <f t="shared" si="4"/>
        <v>629</v>
      </c>
      <c r="U10" s="35">
        <f t="shared" si="4"/>
        <v>12179</v>
      </c>
      <c r="V10" s="35">
        <f t="shared" si="4"/>
        <v>440</v>
      </c>
      <c r="W10" s="35">
        <f t="shared" si="4"/>
        <v>189</v>
      </c>
      <c r="X10" s="48">
        <v>2.9946934734904573</v>
      </c>
    </row>
    <row r="11" spans="1:24" ht="18.75" customHeight="1" x14ac:dyDescent="0.15">
      <c r="A11" s="2" t="s">
        <v>27</v>
      </c>
      <c r="B11" s="36">
        <f>B12+B13+B14+B15+B16</f>
        <v>-148</v>
      </c>
      <c r="C11" s="36">
        <f>C12+C13+C14+C15+C16</f>
        <v>-10</v>
      </c>
      <c r="D11" s="66">
        <f t="shared" si="2"/>
        <v>7.2463768115942129E-2</v>
      </c>
      <c r="E11" s="36">
        <f>E12+E13+E14+E15+E16</f>
        <v>-1972</v>
      </c>
      <c r="F11" s="66">
        <f t="shared" si="3"/>
        <v>-1.0811403508771931</v>
      </c>
      <c r="G11" s="36">
        <f>G12+G13+G14+G15+G16</f>
        <v>-103</v>
      </c>
      <c r="H11" s="36">
        <f>H12+H13+H14+H15+H16</f>
        <v>67</v>
      </c>
      <c r="I11" s="36">
        <f>I12+I13+I14+I15+I16</f>
        <v>745</v>
      </c>
      <c r="J11" s="36">
        <f>J12+J13+J14+J15+J16</f>
        <v>170</v>
      </c>
      <c r="K11" s="36">
        <f>K12+K13+K14+K15+K16</f>
        <v>2270</v>
      </c>
      <c r="L11" s="50">
        <f t="shared" si="0"/>
        <v>-8.8734401261706637</v>
      </c>
      <c r="M11" s="57">
        <v>5.7720435772178114</v>
      </c>
      <c r="N11" s="57">
        <v>14.645483703388475</v>
      </c>
      <c r="O11" s="36">
        <f t="shared" ref="O11:W11" si="5">O12+O13+O14+O15+O16</f>
        <v>-45</v>
      </c>
      <c r="P11" s="36">
        <f t="shared" si="5"/>
        <v>208</v>
      </c>
      <c r="Q11" s="36">
        <f t="shared" si="5"/>
        <v>3414</v>
      </c>
      <c r="R11" s="36">
        <f t="shared" si="5"/>
        <v>91</v>
      </c>
      <c r="S11" s="36">
        <f t="shared" si="5"/>
        <v>117</v>
      </c>
      <c r="T11" s="36">
        <f t="shared" si="5"/>
        <v>253</v>
      </c>
      <c r="U11" s="36">
        <f t="shared" si="5"/>
        <v>3861</v>
      </c>
      <c r="V11" s="36">
        <f t="shared" si="5"/>
        <v>107</v>
      </c>
      <c r="W11" s="36">
        <f t="shared" si="5"/>
        <v>146</v>
      </c>
      <c r="X11" s="53">
        <v>-3.8767456861910716</v>
      </c>
    </row>
    <row r="12" spans="1:24" ht="18.75" customHeight="1" x14ac:dyDescent="0.15">
      <c r="A12" s="6" t="s">
        <v>26</v>
      </c>
      <c r="B12" s="35">
        <f>B24</f>
        <v>-6</v>
      </c>
      <c r="C12" s="35">
        <f>C24</f>
        <v>-15</v>
      </c>
      <c r="D12" s="65">
        <f t="shared" si="2"/>
        <v>-1.6666666666666665</v>
      </c>
      <c r="E12" s="35">
        <f>E24</f>
        <v>-129</v>
      </c>
      <c r="F12" s="65">
        <f t="shared" si="3"/>
        <v>-1.0487804878048781</v>
      </c>
      <c r="G12" s="35">
        <f>G24</f>
        <v>-5</v>
      </c>
      <c r="H12" s="35">
        <f>H24</f>
        <v>8</v>
      </c>
      <c r="I12" s="35">
        <f>I24</f>
        <v>70</v>
      </c>
      <c r="J12" s="35">
        <f>J24</f>
        <v>13</v>
      </c>
      <c r="K12" s="35">
        <f>K24</f>
        <v>159</v>
      </c>
      <c r="L12" s="48">
        <f t="shared" si="0"/>
        <v>-5.5122628971849696</v>
      </c>
      <c r="M12" s="56">
        <v>8.8196206354959532</v>
      </c>
      <c r="N12" s="56">
        <v>14.331883532680923</v>
      </c>
      <c r="O12" s="35">
        <f t="shared" ref="O12:W12" si="6">O24</f>
        <v>-1</v>
      </c>
      <c r="P12" s="35">
        <f t="shared" si="6"/>
        <v>14</v>
      </c>
      <c r="Q12" s="35">
        <f t="shared" si="6"/>
        <v>284</v>
      </c>
      <c r="R12" s="35">
        <f t="shared" si="6"/>
        <v>9</v>
      </c>
      <c r="S12" s="35">
        <f t="shared" si="6"/>
        <v>5</v>
      </c>
      <c r="T12" s="35">
        <f t="shared" si="6"/>
        <v>15</v>
      </c>
      <c r="U12" s="35">
        <f t="shared" si="6"/>
        <v>324</v>
      </c>
      <c r="V12" s="35">
        <f t="shared" si="6"/>
        <v>8</v>
      </c>
      <c r="W12" s="35">
        <f t="shared" si="6"/>
        <v>7</v>
      </c>
      <c r="X12" s="48">
        <v>-1.1024525794369939</v>
      </c>
    </row>
    <row r="13" spans="1:24" ht="18.75" customHeight="1" x14ac:dyDescent="0.15">
      <c r="A13" s="4" t="s">
        <v>25</v>
      </c>
      <c r="B13" s="37">
        <f>B25+B26+B27</f>
        <v>-49</v>
      </c>
      <c r="C13" s="37">
        <f>C25+C26+C27</f>
        <v>-11</v>
      </c>
      <c r="D13" s="67">
        <f t="shared" si="2"/>
        <v>0.28947368421052633</v>
      </c>
      <c r="E13" s="37">
        <f>E25+E26+E27</f>
        <v>-552</v>
      </c>
      <c r="F13" s="67">
        <f t="shared" si="3"/>
        <v>-1.0974155069582505</v>
      </c>
      <c r="G13" s="37">
        <f>G25+G26+G27</f>
        <v>-24</v>
      </c>
      <c r="H13" s="37">
        <f>H25+H26+H27</f>
        <v>5</v>
      </c>
      <c r="I13" s="37">
        <f>I25+I26+I27</f>
        <v>100</v>
      </c>
      <c r="J13" s="37">
        <f>J25+J26+J27</f>
        <v>29</v>
      </c>
      <c r="K13" s="37">
        <f>K25+K26+K27</f>
        <v>447</v>
      </c>
      <c r="L13" s="49">
        <f t="shared" si="0"/>
        <v>-11.428944192569881</v>
      </c>
      <c r="M13" s="58">
        <v>2.3810300401187252</v>
      </c>
      <c r="N13" s="58">
        <v>13.809974232688607</v>
      </c>
      <c r="O13" s="37">
        <f t="shared" ref="O13:W13" si="7">O25+O26+O27</f>
        <v>-25</v>
      </c>
      <c r="P13" s="37">
        <f t="shared" si="7"/>
        <v>20</v>
      </c>
      <c r="Q13" s="37">
        <f t="shared" si="7"/>
        <v>502</v>
      </c>
      <c r="R13" s="37">
        <f t="shared" si="7"/>
        <v>13</v>
      </c>
      <c r="S13" s="37">
        <f t="shared" si="7"/>
        <v>7</v>
      </c>
      <c r="T13" s="37">
        <f t="shared" si="7"/>
        <v>45</v>
      </c>
      <c r="U13" s="37">
        <f t="shared" si="7"/>
        <v>707</v>
      </c>
      <c r="V13" s="37">
        <f t="shared" si="7"/>
        <v>22</v>
      </c>
      <c r="W13" s="37">
        <f t="shared" si="7"/>
        <v>23</v>
      </c>
      <c r="X13" s="49">
        <v>-11.905150200593628</v>
      </c>
    </row>
    <row r="14" spans="1:24" ht="18.75" customHeight="1" x14ac:dyDescent="0.15">
      <c r="A14" s="4" t="s">
        <v>24</v>
      </c>
      <c r="B14" s="37">
        <f>B28+B29+B30+B31</f>
        <v>-32</v>
      </c>
      <c r="C14" s="37">
        <f>C28+C29+C30+C31</f>
        <v>3</v>
      </c>
      <c r="D14" s="67">
        <f t="shared" si="2"/>
        <v>-8.5714285714285743E-2</v>
      </c>
      <c r="E14" s="37">
        <f>E28+E29+E30+E31</f>
        <v>-593</v>
      </c>
      <c r="F14" s="67">
        <f t="shared" si="3"/>
        <v>-1.0570409982174689</v>
      </c>
      <c r="G14" s="37">
        <f>G28+G29+G30+G31</f>
        <v>-28</v>
      </c>
      <c r="H14" s="37">
        <f>H28+H29+H30+H31</f>
        <v>34</v>
      </c>
      <c r="I14" s="37">
        <f>I28+I29+I30+I31</f>
        <v>335</v>
      </c>
      <c r="J14" s="37">
        <f>J28+J29+J30+J31</f>
        <v>62</v>
      </c>
      <c r="K14" s="37">
        <f>K28+K29+K30+K31</f>
        <v>806</v>
      </c>
      <c r="L14" s="49">
        <f t="shared" si="0"/>
        <v>-6.316506415703997</v>
      </c>
      <c r="M14" s="58">
        <v>7.6700435047834246</v>
      </c>
      <c r="N14" s="58">
        <v>13.986549920487422</v>
      </c>
      <c r="O14" s="37">
        <f t="shared" ref="O14:W14" si="8">O28+O29+O30+O31</f>
        <v>-4</v>
      </c>
      <c r="P14" s="37">
        <f t="shared" si="8"/>
        <v>83</v>
      </c>
      <c r="Q14" s="37">
        <f t="shared" si="8"/>
        <v>1305</v>
      </c>
      <c r="R14" s="37">
        <f t="shared" si="8"/>
        <v>39</v>
      </c>
      <c r="S14" s="37">
        <f t="shared" si="8"/>
        <v>44</v>
      </c>
      <c r="T14" s="37">
        <f t="shared" si="8"/>
        <v>87</v>
      </c>
      <c r="U14" s="37">
        <f t="shared" si="8"/>
        <v>1427</v>
      </c>
      <c r="V14" s="37">
        <f t="shared" si="8"/>
        <v>38</v>
      </c>
      <c r="W14" s="37">
        <f t="shared" si="8"/>
        <v>49</v>
      </c>
      <c r="X14" s="49">
        <v>-0.90235805938629099</v>
      </c>
    </row>
    <row r="15" spans="1:24" ht="18.75" customHeight="1" x14ac:dyDescent="0.15">
      <c r="A15" s="4" t="s">
        <v>23</v>
      </c>
      <c r="B15" s="37">
        <f>B32+B33+B34+B35</f>
        <v>-28</v>
      </c>
      <c r="C15" s="37">
        <f>C32+C33+C34+C35</f>
        <v>23</v>
      </c>
      <c r="D15" s="67">
        <f t="shared" si="2"/>
        <v>-0.4509803921568627</v>
      </c>
      <c r="E15" s="37">
        <f>E32+E33+E34+E35</f>
        <v>-431</v>
      </c>
      <c r="F15" s="67">
        <f t="shared" si="3"/>
        <v>-1.0694789081885856</v>
      </c>
      <c r="G15" s="37">
        <f>G32+G33+G34+G35</f>
        <v>-28</v>
      </c>
      <c r="H15" s="37">
        <f>H32+H33+H34+H35</f>
        <v>18</v>
      </c>
      <c r="I15" s="37">
        <f>I32+I33+I34+I35</f>
        <v>208</v>
      </c>
      <c r="J15" s="37">
        <f>J32+J33+J34+J35</f>
        <v>46</v>
      </c>
      <c r="K15" s="39">
        <f>K32+K33+K34+K35</f>
        <v>599</v>
      </c>
      <c r="L15" s="49">
        <f>M15-N15</f>
        <v>-8.3390858338351492</v>
      </c>
      <c r="M15" s="58">
        <v>5.3608408931797369</v>
      </c>
      <c r="N15" s="58">
        <v>13.699926727014885</v>
      </c>
      <c r="O15" s="39">
        <f t="shared" ref="O15:W15" si="9">O32+O33+O34+O35</f>
        <v>0</v>
      </c>
      <c r="P15" s="37">
        <f t="shared" si="9"/>
        <v>76</v>
      </c>
      <c r="Q15" s="37">
        <f t="shared" si="9"/>
        <v>1078</v>
      </c>
      <c r="R15" s="37">
        <f t="shared" si="9"/>
        <v>22</v>
      </c>
      <c r="S15" s="37">
        <f t="shared" si="9"/>
        <v>54</v>
      </c>
      <c r="T15" s="37">
        <f>T32+T33+T34+T35</f>
        <v>76</v>
      </c>
      <c r="U15" s="37">
        <f t="shared" si="9"/>
        <v>1118</v>
      </c>
      <c r="V15" s="37">
        <f t="shared" si="9"/>
        <v>29</v>
      </c>
      <c r="W15" s="37">
        <f t="shared" si="9"/>
        <v>47</v>
      </c>
      <c r="X15" s="49">
        <v>0</v>
      </c>
    </row>
    <row r="16" spans="1:24" ht="18.75" customHeight="1" x14ac:dyDescent="0.15">
      <c r="A16" s="2" t="s">
        <v>22</v>
      </c>
      <c r="B16" s="36">
        <f>B36+B37+B38</f>
        <v>-33</v>
      </c>
      <c r="C16" s="36">
        <f>C36+C37+C38</f>
        <v>-10</v>
      </c>
      <c r="D16" s="66">
        <f t="shared" si="2"/>
        <v>0.43478260869565211</v>
      </c>
      <c r="E16" s="36">
        <f>E36+E37+E38</f>
        <v>-267</v>
      </c>
      <c r="F16" s="66">
        <f t="shared" si="3"/>
        <v>-1.141025641025641</v>
      </c>
      <c r="G16" s="36">
        <f>G36+G37+G38</f>
        <v>-18</v>
      </c>
      <c r="H16" s="36">
        <f>H36+H37+H38</f>
        <v>2</v>
      </c>
      <c r="I16" s="36">
        <f>I36+I37+I38</f>
        <v>32</v>
      </c>
      <c r="J16" s="36">
        <f>J36+J37+J38</f>
        <v>20</v>
      </c>
      <c r="K16" s="36">
        <f>K36+K37+K38</f>
        <v>259</v>
      </c>
      <c r="L16" s="50">
        <f t="shared" si="0"/>
        <v>-22.217788433899543</v>
      </c>
      <c r="M16" s="57">
        <v>2.4686431593221712</v>
      </c>
      <c r="N16" s="57">
        <v>24.686431593221712</v>
      </c>
      <c r="O16" s="36">
        <f t="shared" ref="O16:W16" si="10">O36+O37+O38</f>
        <v>-15</v>
      </c>
      <c r="P16" s="36">
        <f t="shared" si="10"/>
        <v>15</v>
      </c>
      <c r="Q16" s="36">
        <f t="shared" si="10"/>
        <v>245</v>
      </c>
      <c r="R16" s="36">
        <f t="shared" si="10"/>
        <v>8</v>
      </c>
      <c r="S16" s="36">
        <f t="shared" si="10"/>
        <v>7</v>
      </c>
      <c r="T16" s="36">
        <f t="shared" si="10"/>
        <v>30</v>
      </c>
      <c r="U16" s="36">
        <f t="shared" si="10"/>
        <v>285</v>
      </c>
      <c r="V16" s="36">
        <f t="shared" si="10"/>
        <v>10</v>
      </c>
      <c r="W16" s="36">
        <f t="shared" si="10"/>
        <v>20</v>
      </c>
      <c r="X16" s="53">
        <v>-18.514823694916288</v>
      </c>
    </row>
    <row r="17" spans="1:24" ht="18.75" customHeight="1" x14ac:dyDescent="0.15">
      <c r="A17" s="6" t="s">
        <v>21</v>
      </c>
      <c r="B17" s="35">
        <f>B12+B13+B20</f>
        <v>-101</v>
      </c>
      <c r="C17" s="35">
        <f>C12+C13+C20</f>
        <v>21</v>
      </c>
      <c r="D17" s="65">
        <f t="shared" si="2"/>
        <v>-0.17213114754098358</v>
      </c>
      <c r="E17" s="35">
        <f>E12+E13+E20</f>
        <v>-1819</v>
      </c>
      <c r="F17" s="65">
        <f t="shared" si="3"/>
        <v>-1.0587892898719442</v>
      </c>
      <c r="G17" s="35">
        <f>G12+G13+G20</f>
        <v>-111</v>
      </c>
      <c r="H17" s="35">
        <f>H12+H13+H20</f>
        <v>122</v>
      </c>
      <c r="I17" s="35">
        <f>I12+I13+I20</f>
        <v>1502</v>
      </c>
      <c r="J17" s="35">
        <f>J12+J13+J20</f>
        <v>233</v>
      </c>
      <c r="K17" s="35">
        <f>K12+K13+K20</f>
        <v>2855</v>
      </c>
      <c r="L17" s="48">
        <f t="shared" si="0"/>
        <v>-5.862853084412059</v>
      </c>
      <c r="M17" s="56">
        <v>6.4438565432276711</v>
      </c>
      <c r="N17" s="56">
        <v>12.30670962763973</v>
      </c>
      <c r="O17" s="35">
        <f t="shared" ref="O17:W17" si="11">O12+O13+O20</f>
        <v>10</v>
      </c>
      <c r="P17" s="35">
        <f t="shared" si="11"/>
        <v>280</v>
      </c>
      <c r="Q17" s="35">
        <f t="shared" si="11"/>
        <v>5167</v>
      </c>
      <c r="R17" s="35">
        <f t="shared" si="11"/>
        <v>203</v>
      </c>
      <c r="S17" s="35">
        <f t="shared" si="11"/>
        <v>77</v>
      </c>
      <c r="T17" s="35">
        <f t="shared" si="11"/>
        <v>270</v>
      </c>
      <c r="U17" s="35">
        <f t="shared" si="11"/>
        <v>5633</v>
      </c>
      <c r="V17" s="35">
        <f t="shared" si="11"/>
        <v>192</v>
      </c>
      <c r="W17" s="35">
        <f t="shared" si="11"/>
        <v>78</v>
      </c>
      <c r="X17" s="48">
        <v>0.52818496255964575</v>
      </c>
    </row>
    <row r="18" spans="1:24" ht="18.75" customHeight="1" x14ac:dyDescent="0.15">
      <c r="A18" s="4" t="s">
        <v>20</v>
      </c>
      <c r="B18" s="37">
        <f>B14+B22</f>
        <v>-71</v>
      </c>
      <c r="C18" s="37">
        <f>C14+C22</f>
        <v>16</v>
      </c>
      <c r="D18" s="67">
        <f t="shared" si="2"/>
        <v>-0.18390804597701149</v>
      </c>
      <c r="E18" s="37">
        <f>E14+E22</f>
        <v>-1261</v>
      </c>
      <c r="F18" s="67">
        <f t="shared" si="3"/>
        <v>-1.0596638655462185</v>
      </c>
      <c r="G18" s="37">
        <f>G14+G22</f>
        <v>-46</v>
      </c>
      <c r="H18" s="37">
        <f>H14+H22</f>
        <v>63</v>
      </c>
      <c r="I18" s="37">
        <f>I14+I22</f>
        <v>646</v>
      </c>
      <c r="J18" s="37">
        <f>J14+J22</f>
        <v>109</v>
      </c>
      <c r="K18" s="37">
        <f>K14+K22</f>
        <v>1469</v>
      </c>
      <c r="L18" s="49">
        <f t="shared" si="0"/>
        <v>-5.5212537027585888</v>
      </c>
      <c r="M18" s="58">
        <v>7.5617170276911096</v>
      </c>
      <c r="N18" s="58">
        <v>13.082970730449698</v>
      </c>
      <c r="O18" s="37">
        <f t="shared" ref="O18:W18" si="12">O14+O22</f>
        <v>-25</v>
      </c>
      <c r="P18" s="37">
        <f t="shared" si="12"/>
        <v>148</v>
      </c>
      <c r="Q18" s="37">
        <f t="shared" si="12"/>
        <v>2478</v>
      </c>
      <c r="R18" s="37">
        <f t="shared" si="12"/>
        <v>70</v>
      </c>
      <c r="S18" s="37">
        <f t="shared" si="12"/>
        <v>78</v>
      </c>
      <c r="T18" s="37">
        <f t="shared" si="12"/>
        <v>173</v>
      </c>
      <c r="U18" s="37">
        <f t="shared" si="12"/>
        <v>2916</v>
      </c>
      <c r="V18" s="37">
        <f t="shared" si="12"/>
        <v>82</v>
      </c>
      <c r="W18" s="37">
        <f t="shared" si="12"/>
        <v>91</v>
      </c>
      <c r="X18" s="49">
        <v>-3.0006813601948856</v>
      </c>
    </row>
    <row r="19" spans="1:24" ht="18.75" customHeight="1" x14ac:dyDescent="0.15">
      <c r="A19" s="2" t="s">
        <v>19</v>
      </c>
      <c r="B19" s="36">
        <f>B15+B16+B21+B23</f>
        <v>-13</v>
      </c>
      <c r="C19" s="36">
        <f>C15+C16+C21+C23</f>
        <v>36</v>
      </c>
      <c r="D19" s="66">
        <f t="shared" si="2"/>
        <v>-0.73469387755102034</v>
      </c>
      <c r="E19" s="36">
        <f>E15+E16+E21+E23</f>
        <v>-1556</v>
      </c>
      <c r="F19" s="66">
        <f t="shared" si="3"/>
        <v>-1.0084251458198314</v>
      </c>
      <c r="G19" s="36">
        <f>G15+G16+G21+G23</f>
        <v>-88</v>
      </c>
      <c r="H19" s="36">
        <f>H15+H16+H21+H23</f>
        <v>148</v>
      </c>
      <c r="I19" s="36">
        <f>I15+I16+I21+I23</f>
        <v>1561</v>
      </c>
      <c r="J19" s="36">
        <f>J15+J16+J21+J23</f>
        <v>236</v>
      </c>
      <c r="K19" s="38">
        <f>K15+K16+K21+K23</f>
        <v>3064</v>
      </c>
      <c r="L19" s="50">
        <f t="shared" si="0"/>
        <v>-4.5347990767758999</v>
      </c>
      <c r="M19" s="57">
        <v>7.6267075382140126</v>
      </c>
      <c r="N19" s="57">
        <v>12.161506614989912</v>
      </c>
      <c r="O19" s="38">
        <f t="shared" ref="O19:W19" si="13">O15+O16+O21+O23</f>
        <v>75</v>
      </c>
      <c r="P19" s="38">
        <f>P15+P16+P21+P23</f>
        <v>514</v>
      </c>
      <c r="Q19" s="36">
        <f t="shared" si="13"/>
        <v>7438</v>
      </c>
      <c r="R19" s="36">
        <f t="shared" si="13"/>
        <v>334</v>
      </c>
      <c r="S19" s="36">
        <f t="shared" si="13"/>
        <v>180</v>
      </c>
      <c r="T19" s="36">
        <f t="shared" si="13"/>
        <v>439</v>
      </c>
      <c r="U19" s="36">
        <f t="shared" si="13"/>
        <v>7491</v>
      </c>
      <c r="V19" s="36">
        <f t="shared" si="13"/>
        <v>273</v>
      </c>
      <c r="W19" s="36">
        <f t="shared" si="13"/>
        <v>166</v>
      </c>
      <c r="X19" s="53">
        <v>3.8648855767976436</v>
      </c>
    </row>
    <row r="20" spans="1:24" ht="18.75" customHeight="1" x14ac:dyDescent="0.15">
      <c r="A20" s="5" t="s">
        <v>18</v>
      </c>
      <c r="B20" s="40">
        <f>G20+O20</f>
        <v>-46</v>
      </c>
      <c r="C20" s="40">
        <v>47</v>
      </c>
      <c r="D20" s="68">
        <f t="shared" si="2"/>
        <v>-0.5053763440860215</v>
      </c>
      <c r="E20" s="40">
        <f>I20-K20+Q20-U20</f>
        <v>-1138</v>
      </c>
      <c r="F20" s="68">
        <f t="shared" si="3"/>
        <v>-1.0421245421245422</v>
      </c>
      <c r="G20" s="40">
        <f>H20-J20</f>
        <v>-82</v>
      </c>
      <c r="H20" s="40">
        <v>109</v>
      </c>
      <c r="I20" s="40">
        <v>1332</v>
      </c>
      <c r="J20" s="40">
        <v>191</v>
      </c>
      <c r="K20" s="40">
        <v>2249</v>
      </c>
      <c r="L20" s="48">
        <f>M20-N20</f>
        <v>-5.1488903220989579</v>
      </c>
      <c r="M20" s="56">
        <v>6.8442566476681277</v>
      </c>
      <c r="N20" s="56">
        <v>11.993146969767086</v>
      </c>
      <c r="O20" s="40">
        <f>P20-T20</f>
        <v>36</v>
      </c>
      <c r="P20" s="40">
        <f>R20+S20</f>
        <v>246</v>
      </c>
      <c r="Q20" s="41">
        <v>4381</v>
      </c>
      <c r="R20" s="41">
        <v>181</v>
      </c>
      <c r="S20" s="41">
        <v>65</v>
      </c>
      <c r="T20" s="41">
        <f>SUM(V20:W20)</f>
        <v>210</v>
      </c>
      <c r="U20" s="41">
        <v>4602</v>
      </c>
      <c r="V20" s="41">
        <v>162</v>
      </c>
      <c r="W20" s="41">
        <v>48</v>
      </c>
      <c r="X20" s="52">
        <v>2.2604884340922275</v>
      </c>
    </row>
    <row r="21" spans="1:24" ht="18.75" customHeight="1" x14ac:dyDescent="0.15">
      <c r="A21" s="3" t="s">
        <v>17</v>
      </c>
      <c r="B21" s="42">
        <f t="shared" ref="B21:B38" si="14">G21+O21</f>
        <v>56</v>
      </c>
      <c r="C21" s="42">
        <v>22</v>
      </c>
      <c r="D21" s="69">
        <f t="shared" si="2"/>
        <v>0.64705882352941169</v>
      </c>
      <c r="E21" s="42">
        <f t="shared" ref="E21:E38" si="15">I21-K21+Q21-U21</f>
        <v>-522</v>
      </c>
      <c r="F21" s="69">
        <f t="shared" si="3"/>
        <v>-0.90311418685121103</v>
      </c>
      <c r="G21" s="42">
        <f t="shared" ref="G21:G38" si="16">H21-J21</f>
        <v>-29</v>
      </c>
      <c r="H21" s="42">
        <v>108</v>
      </c>
      <c r="I21" s="42">
        <v>1139</v>
      </c>
      <c r="J21" s="42">
        <v>137</v>
      </c>
      <c r="K21" s="42">
        <v>1754</v>
      </c>
      <c r="L21" s="49">
        <f t="shared" ref="L21:L38" si="17">M21-N21</f>
        <v>-2.3237327424151584</v>
      </c>
      <c r="M21" s="58">
        <v>8.6539012476150727</v>
      </c>
      <c r="N21" s="58">
        <v>10.977633990030231</v>
      </c>
      <c r="O21" s="42">
        <f t="shared" ref="O21:O38" si="18">P21-T21</f>
        <v>85</v>
      </c>
      <c r="P21" s="42">
        <f t="shared" ref="P21:P38" si="19">R21+S21</f>
        <v>337</v>
      </c>
      <c r="Q21" s="42">
        <v>4954</v>
      </c>
      <c r="R21" s="42">
        <v>242</v>
      </c>
      <c r="S21" s="42">
        <v>95</v>
      </c>
      <c r="T21" s="42">
        <f t="shared" ref="T21:T38" si="20">SUM(V21:W21)</f>
        <v>252</v>
      </c>
      <c r="U21" s="42">
        <v>4861</v>
      </c>
      <c r="V21" s="42">
        <v>179</v>
      </c>
      <c r="W21" s="42">
        <v>73</v>
      </c>
      <c r="X21" s="49">
        <v>6.8109407967340871</v>
      </c>
    </row>
    <row r="22" spans="1:24" ht="18.75" customHeight="1" x14ac:dyDescent="0.15">
      <c r="A22" s="3" t="s">
        <v>16</v>
      </c>
      <c r="B22" s="42">
        <f t="shared" si="14"/>
        <v>-39</v>
      </c>
      <c r="C22" s="42">
        <v>13</v>
      </c>
      <c r="D22" s="69">
        <f t="shared" si="2"/>
        <v>-0.25</v>
      </c>
      <c r="E22" s="42">
        <f t="shared" si="15"/>
        <v>-668</v>
      </c>
      <c r="F22" s="69">
        <f t="shared" si="3"/>
        <v>-1.0620031796502385</v>
      </c>
      <c r="G22" s="42">
        <f t="shared" si="16"/>
        <v>-18</v>
      </c>
      <c r="H22" s="42">
        <v>29</v>
      </c>
      <c r="I22" s="42">
        <v>311</v>
      </c>
      <c r="J22" s="42">
        <v>47</v>
      </c>
      <c r="K22" s="42">
        <v>663</v>
      </c>
      <c r="L22" s="49">
        <f t="shared" si="17"/>
        <v>-4.6170290366853521</v>
      </c>
      <c r="M22" s="58">
        <v>7.4385467813264015</v>
      </c>
      <c r="N22" s="58">
        <v>12.055575818011754</v>
      </c>
      <c r="O22" s="42">
        <f t="shared" si="18"/>
        <v>-21</v>
      </c>
      <c r="P22" s="42">
        <f t="shared" si="19"/>
        <v>65</v>
      </c>
      <c r="Q22" s="42">
        <v>1173</v>
      </c>
      <c r="R22" s="42">
        <v>31</v>
      </c>
      <c r="S22" s="42">
        <v>34</v>
      </c>
      <c r="T22" s="42">
        <f t="shared" si="20"/>
        <v>86</v>
      </c>
      <c r="U22" s="42">
        <v>1489</v>
      </c>
      <c r="V22" s="42">
        <v>44</v>
      </c>
      <c r="W22" s="42">
        <v>42</v>
      </c>
      <c r="X22" s="49">
        <v>-5.3865338761329156</v>
      </c>
    </row>
    <row r="23" spans="1:24" ht="18.75" customHeight="1" x14ac:dyDescent="0.15">
      <c r="A23" s="1" t="s">
        <v>15</v>
      </c>
      <c r="B23" s="43">
        <f t="shared" si="14"/>
        <v>-8</v>
      </c>
      <c r="C23" s="43">
        <v>1</v>
      </c>
      <c r="D23" s="70">
        <f t="shared" si="2"/>
        <v>-0.11111111111111116</v>
      </c>
      <c r="E23" s="43">
        <f t="shared" si="15"/>
        <v>-336</v>
      </c>
      <c r="F23" s="70">
        <f t="shared" si="3"/>
        <v>-1.024390243902439</v>
      </c>
      <c r="G23" s="43">
        <f t="shared" si="16"/>
        <v>-13</v>
      </c>
      <c r="H23" s="43">
        <v>20</v>
      </c>
      <c r="I23" s="43">
        <v>182</v>
      </c>
      <c r="J23" s="43">
        <v>33</v>
      </c>
      <c r="K23" s="44">
        <v>452</v>
      </c>
      <c r="L23" s="50">
        <f t="shared" si="17"/>
        <v>-4.714028830583068</v>
      </c>
      <c r="M23" s="57">
        <v>7.2523520470508753</v>
      </c>
      <c r="N23" s="57">
        <v>11.966380877633943</v>
      </c>
      <c r="O23" s="44">
        <f t="shared" si="18"/>
        <v>5</v>
      </c>
      <c r="P23" s="44">
        <f t="shared" si="19"/>
        <v>86</v>
      </c>
      <c r="Q23" s="43">
        <v>1161</v>
      </c>
      <c r="R23" s="43">
        <v>62</v>
      </c>
      <c r="S23" s="43">
        <v>24</v>
      </c>
      <c r="T23" s="43">
        <f t="shared" si="20"/>
        <v>81</v>
      </c>
      <c r="U23" s="43">
        <v>1227</v>
      </c>
      <c r="V23" s="43">
        <v>55</v>
      </c>
      <c r="W23" s="43">
        <v>26</v>
      </c>
      <c r="X23" s="54">
        <v>1.8130880117627228</v>
      </c>
    </row>
    <row r="24" spans="1:24" ht="18.75" customHeight="1" x14ac:dyDescent="0.15">
      <c r="A24" s="7" t="s">
        <v>14</v>
      </c>
      <c r="B24" s="45">
        <f t="shared" si="14"/>
        <v>-6</v>
      </c>
      <c r="C24" s="45">
        <v>-15</v>
      </c>
      <c r="D24" s="71">
        <f t="shared" si="2"/>
        <v>-1.6666666666666665</v>
      </c>
      <c r="E24" s="40">
        <f t="shared" si="15"/>
        <v>-129</v>
      </c>
      <c r="F24" s="71">
        <f t="shared" si="3"/>
        <v>-1.0487804878048781</v>
      </c>
      <c r="G24" s="40">
        <f t="shared" si="16"/>
        <v>-5</v>
      </c>
      <c r="H24" s="45">
        <v>8</v>
      </c>
      <c r="I24" s="45">
        <v>70</v>
      </c>
      <c r="J24" s="45">
        <v>13</v>
      </c>
      <c r="K24" s="46">
        <v>159</v>
      </c>
      <c r="L24" s="51">
        <f t="shared" si="17"/>
        <v>-5.5122628971849696</v>
      </c>
      <c r="M24" s="55">
        <v>8.8196206354959532</v>
      </c>
      <c r="N24" s="55">
        <v>14.331883532680923</v>
      </c>
      <c r="O24" s="40">
        <f t="shared" si="18"/>
        <v>-1</v>
      </c>
      <c r="P24" s="45">
        <f t="shared" si="19"/>
        <v>14</v>
      </c>
      <c r="Q24" s="45">
        <v>284</v>
      </c>
      <c r="R24" s="45">
        <v>9</v>
      </c>
      <c r="S24" s="45">
        <v>5</v>
      </c>
      <c r="T24" s="45">
        <f t="shared" si="20"/>
        <v>15</v>
      </c>
      <c r="U24" s="45">
        <v>324</v>
      </c>
      <c r="V24" s="45">
        <v>8</v>
      </c>
      <c r="W24" s="45">
        <v>7</v>
      </c>
      <c r="X24" s="51">
        <v>-1.1024525794369939</v>
      </c>
    </row>
    <row r="25" spans="1:24" ht="18.75" customHeight="1" x14ac:dyDescent="0.15">
      <c r="A25" s="5" t="s">
        <v>13</v>
      </c>
      <c r="B25" s="40">
        <f t="shared" si="14"/>
        <v>-2</v>
      </c>
      <c r="C25" s="40">
        <v>3</v>
      </c>
      <c r="D25" s="68">
        <f t="shared" si="2"/>
        <v>-0.6</v>
      </c>
      <c r="E25" s="40">
        <f t="shared" si="15"/>
        <v>-90</v>
      </c>
      <c r="F25" s="68">
        <f t="shared" si="3"/>
        <v>-1.0227272727272727</v>
      </c>
      <c r="G25" s="40">
        <f t="shared" si="16"/>
        <v>-4</v>
      </c>
      <c r="H25" s="40">
        <v>1</v>
      </c>
      <c r="I25" s="40">
        <v>3</v>
      </c>
      <c r="J25" s="40">
        <v>5</v>
      </c>
      <c r="K25" s="40">
        <v>70</v>
      </c>
      <c r="L25" s="48">
        <f t="shared" si="17"/>
        <v>-16.916944753429735</v>
      </c>
      <c r="M25" s="56">
        <v>4.2292361883574339</v>
      </c>
      <c r="N25" s="56">
        <v>21.146180941787168</v>
      </c>
      <c r="O25" s="40">
        <f t="shared" si="18"/>
        <v>2</v>
      </c>
      <c r="P25" s="40">
        <f t="shared" si="19"/>
        <v>3</v>
      </c>
      <c r="Q25" s="40">
        <v>57</v>
      </c>
      <c r="R25" s="40">
        <v>3</v>
      </c>
      <c r="S25" s="40">
        <v>0</v>
      </c>
      <c r="T25" s="40">
        <f t="shared" si="20"/>
        <v>1</v>
      </c>
      <c r="U25" s="40">
        <v>80</v>
      </c>
      <c r="V25" s="40">
        <v>1</v>
      </c>
      <c r="W25" s="40">
        <v>0</v>
      </c>
      <c r="X25" s="52">
        <v>8.4584723767148695</v>
      </c>
    </row>
    <row r="26" spans="1:24" ht="18.75" customHeight="1" x14ac:dyDescent="0.15">
      <c r="A26" s="3" t="s">
        <v>12</v>
      </c>
      <c r="B26" s="42">
        <f t="shared" si="14"/>
        <v>-13</v>
      </c>
      <c r="C26" s="42">
        <v>0</v>
      </c>
      <c r="D26" s="69">
        <f t="shared" si="2"/>
        <v>0</v>
      </c>
      <c r="E26" s="42">
        <f t="shared" si="15"/>
        <v>-164</v>
      </c>
      <c r="F26" s="69">
        <f t="shared" si="3"/>
        <v>-1.0860927152317881</v>
      </c>
      <c r="G26" s="42">
        <f t="shared" si="16"/>
        <v>-9</v>
      </c>
      <c r="H26" s="42">
        <v>0</v>
      </c>
      <c r="I26" s="42">
        <v>25</v>
      </c>
      <c r="J26" s="42">
        <v>9</v>
      </c>
      <c r="K26" s="42">
        <v>126</v>
      </c>
      <c r="L26" s="49">
        <f t="shared" si="17"/>
        <v>-16.855056773577836</v>
      </c>
      <c r="M26" s="58">
        <v>0</v>
      </c>
      <c r="N26" s="58">
        <v>16.855056773577836</v>
      </c>
      <c r="O26" s="42">
        <f t="shared" si="18"/>
        <v>-4</v>
      </c>
      <c r="P26" s="42">
        <f t="shared" si="19"/>
        <v>10</v>
      </c>
      <c r="Q26" s="42">
        <v>141</v>
      </c>
      <c r="R26" s="42">
        <v>8</v>
      </c>
      <c r="S26" s="42">
        <v>2</v>
      </c>
      <c r="T26" s="42">
        <f t="shared" si="20"/>
        <v>14</v>
      </c>
      <c r="U26" s="42">
        <v>204</v>
      </c>
      <c r="V26" s="42">
        <v>6</v>
      </c>
      <c r="W26" s="42">
        <v>8</v>
      </c>
      <c r="X26" s="49">
        <v>-7.4911363438123715</v>
      </c>
    </row>
    <row r="27" spans="1:24" ht="18.75" customHeight="1" x14ac:dyDescent="0.15">
      <c r="A27" s="1" t="s">
        <v>11</v>
      </c>
      <c r="B27" s="43">
        <f t="shared" si="14"/>
        <v>-34</v>
      </c>
      <c r="C27" s="43">
        <v>-14</v>
      </c>
      <c r="D27" s="70">
        <f t="shared" si="2"/>
        <v>0.7</v>
      </c>
      <c r="E27" s="43">
        <f t="shared" si="15"/>
        <v>-298</v>
      </c>
      <c r="F27" s="70">
        <f t="shared" si="3"/>
        <v>-1.1287878787878789</v>
      </c>
      <c r="G27" s="43">
        <f t="shared" si="16"/>
        <v>-11</v>
      </c>
      <c r="H27" s="43">
        <v>4</v>
      </c>
      <c r="I27" s="43">
        <v>72</v>
      </c>
      <c r="J27" s="44">
        <v>15</v>
      </c>
      <c r="K27" s="44">
        <v>251</v>
      </c>
      <c r="L27" s="50">
        <f t="shared" si="17"/>
        <v>-8.2736763148242041</v>
      </c>
      <c r="M27" s="57">
        <v>3.0086095690269823</v>
      </c>
      <c r="N27" s="57">
        <v>11.282285883851186</v>
      </c>
      <c r="O27" s="44">
        <f t="shared" si="18"/>
        <v>-23</v>
      </c>
      <c r="P27" s="44">
        <f t="shared" si="19"/>
        <v>7</v>
      </c>
      <c r="Q27" s="47">
        <v>304</v>
      </c>
      <c r="R27" s="47">
        <v>2</v>
      </c>
      <c r="S27" s="47">
        <v>5</v>
      </c>
      <c r="T27" s="47">
        <f t="shared" si="20"/>
        <v>30</v>
      </c>
      <c r="U27" s="47">
        <v>423</v>
      </c>
      <c r="V27" s="47">
        <v>15</v>
      </c>
      <c r="W27" s="47">
        <v>15</v>
      </c>
      <c r="X27" s="54">
        <v>-17.299505021905151</v>
      </c>
    </row>
    <row r="28" spans="1:24" ht="18.75" customHeight="1" x14ac:dyDescent="0.15">
      <c r="A28" s="5" t="s">
        <v>10</v>
      </c>
      <c r="B28" s="40">
        <f t="shared" si="14"/>
        <v>-13</v>
      </c>
      <c r="C28" s="40">
        <v>-7</v>
      </c>
      <c r="D28" s="68">
        <f t="shared" si="2"/>
        <v>1.1666666666666665</v>
      </c>
      <c r="E28" s="40">
        <f t="shared" si="15"/>
        <v>-152</v>
      </c>
      <c r="F28" s="68">
        <f t="shared" si="3"/>
        <v>-1.0935251798561152</v>
      </c>
      <c r="G28" s="40">
        <f>H28-J28</f>
        <v>-13</v>
      </c>
      <c r="H28" s="40">
        <v>3</v>
      </c>
      <c r="I28" s="40">
        <v>20</v>
      </c>
      <c r="J28" s="40">
        <v>16</v>
      </c>
      <c r="K28" s="40">
        <v>132</v>
      </c>
      <c r="L28" s="48">
        <f t="shared" si="17"/>
        <v>-25.790145935809985</v>
      </c>
      <c r="M28" s="56">
        <v>5.9515721390330727</v>
      </c>
      <c r="N28" s="56">
        <v>31.741718074843057</v>
      </c>
      <c r="O28" s="40">
        <f t="shared" si="18"/>
        <v>0</v>
      </c>
      <c r="P28" s="40">
        <f t="shared" si="19"/>
        <v>11</v>
      </c>
      <c r="Q28" s="40">
        <v>116</v>
      </c>
      <c r="R28" s="40">
        <v>8</v>
      </c>
      <c r="S28" s="40">
        <v>3</v>
      </c>
      <c r="T28" s="40">
        <f t="shared" si="20"/>
        <v>11</v>
      </c>
      <c r="U28" s="40">
        <v>156</v>
      </c>
      <c r="V28" s="40">
        <v>5</v>
      </c>
      <c r="W28" s="40">
        <v>6</v>
      </c>
      <c r="X28" s="48">
        <v>0</v>
      </c>
    </row>
    <row r="29" spans="1:24" ht="18.75" customHeight="1" x14ac:dyDescent="0.15">
      <c r="A29" s="3" t="s">
        <v>9</v>
      </c>
      <c r="B29" s="42">
        <f t="shared" si="14"/>
        <v>-14</v>
      </c>
      <c r="C29" s="42">
        <v>-3</v>
      </c>
      <c r="D29" s="69">
        <f t="shared" si="2"/>
        <v>0.27272727272727271</v>
      </c>
      <c r="E29" s="42">
        <f t="shared" si="15"/>
        <v>-97</v>
      </c>
      <c r="F29" s="69">
        <f t="shared" si="3"/>
        <v>-1.1686746987951806</v>
      </c>
      <c r="G29" s="42">
        <f t="shared" si="16"/>
        <v>-7</v>
      </c>
      <c r="H29" s="42">
        <v>9</v>
      </c>
      <c r="I29" s="42">
        <v>120</v>
      </c>
      <c r="J29" s="42">
        <v>16</v>
      </c>
      <c r="K29" s="42">
        <v>218</v>
      </c>
      <c r="L29" s="49">
        <f t="shared" si="17"/>
        <v>-5.1628260360003537</v>
      </c>
      <c r="M29" s="58">
        <v>6.6379191891433145</v>
      </c>
      <c r="N29" s="58">
        <v>11.800745225143668</v>
      </c>
      <c r="O29" s="41">
        <f t="shared" si="18"/>
        <v>-7</v>
      </c>
      <c r="P29" s="41">
        <f t="shared" si="19"/>
        <v>26</v>
      </c>
      <c r="Q29" s="42">
        <v>450</v>
      </c>
      <c r="R29" s="42">
        <v>11</v>
      </c>
      <c r="S29" s="42">
        <v>15</v>
      </c>
      <c r="T29" s="42">
        <f t="shared" si="20"/>
        <v>33</v>
      </c>
      <c r="U29" s="42">
        <v>449</v>
      </c>
      <c r="V29" s="42">
        <v>9</v>
      </c>
      <c r="W29" s="42">
        <v>24</v>
      </c>
      <c r="X29" s="49">
        <v>-5.1628260360003537</v>
      </c>
    </row>
    <row r="30" spans="1:24" ht="18.75" customHeight="1" x14ac:dyDescent="0.15">
      <c r="A30" s="3" t="s">
        <v>8</v>
      </c>
      <c r="B30" s="42">
        <f t="shared" si="14"/>
        <v>-10</v>
      </c>
      <c r="C30" s="42">
        <v>1</v>
      </c>
      <c r="D30" s="69">
        <f t="shared" si="2"/>
        <v>-9.0909090909090939E-2</v>
      </c>
      <c r="E30" s="42">
        <f t="shared" si="15"/>
        <v>-294</v>
      </c>
      <c r="F30" s="69">
        <f t="shared" si="3"/>
        <v>-1.0352112676056338</v>
      </c>
      <c r="G30" s="42">
        <f t="shared" si="16"/>
        <v>-7</v>
      </c>
      <c r="H30" s="42">
        <v>8</v>
      </c>
      <c r="I30" s="42">
        <v>105</v>
      </c>
      <c r="J30" s="42">
        <v>15</v>
      </c>
      <c r="K30" s="42">
        <v>256</v>
      </c>
      <c r="L30" s="52">
        <f t="shared" si="17"/>
        <v>-5.11857873796483</v>
      </c>
      <c r="M30" s="59">
        <v>5.8498042719598047</v>
      </c>
      <c r="N30" s="59">
        <v>10.968383009924635</v>
      </c>
      <c r="O30" s="42">
        <f t="shared" si="18"/>
        <v>-3</v>
      </c>
      <c r="P30" s="42">
        <f t="shared" si="19"/>
        <v>22</v>
      </c>
      <c r="Q30" s="42">
        <v>339</v>
      </c>
      <c r="R30" s="42">
        <v>13</v>
      </c>
      <c r="S30" s="42">
        <v>9</v>
      </c>
      <c r="T30" s="42">
        <f t="shared" si="20"/>
        <v>25</v>
      </c>
      <c r="U30" s="42">
        <v>482</v>
      </c>
      <c r="V30" s="42">
        <v>19</v>
      </c>
      <c r="W30" s="42">
        <v>6</v>
      </c>
      <c r="X30" s="49">
        <v>-2.1936766019849223</v>
      </c>
    </row>
    <row r="31" spans="1:24" ht="18.75" customHeight="1" x14ac:dyDescent="0.15">
      <c r="A31" s="1" t="s">
        <v>7</v>
      </c>
      <c r="B31" s="43">
        <f t="shared" si="14"/>
        <v>5</v>
      </c>
      <c r="C31" s="43">
        <v>12</v>
      </c>
      <c r="D31" s="70">
        <f t="shared" si="2"/>
        <v>-1.7142857142857144</v>
      </c>
      <c r="E31" s="43">
        <f t="shared" si="15"/>
        <v>-50</v>
      </c>
      <c r="F31" s="70">
        <f t="shared" si="3"/>
        <v>-0.90909090909090906</v>
      </c>
      <c r="G31" s="43">
        <f t="shared" si="16"/>
        <v>-1</v>
      </c>
      <c r="H31" s="43">
        <v>14</v>
      </c>
      <c r="I31" s="43">
        <v>90</v>
      </c>
      <c r="J31" s="43">
        <v>15</v>
      </c>
      <c r="K31" s="44">
        <v>200</v>
      </c>
      <c r="L31" s="50">
        <f t="shared" si="17"/>
        <v>-0.82963596028657527</v>
      </c>
      <c r="M31" s="57">
        <v>11.614903444012075</v>
      </c>
      <c r="N31" s="57">
        <v>12.44453940429865</v>
      </c>
      <c r="O31" s="43">
        <f t="shared" si="18"/>
        <v>6</v>
      </c>
      <c r="P31" s="43">
        <f t="shared" si="19"/>
        <v>24</v>
      </c>
      <c r="Q31" s="43">
        <v>400</v>
      </c>
      <c r="R31" s="43">
        <v>7</v>
      </c>
      <c r="S31" s="43">
        <v>17</v>
      </c>
      <c r="T31" s="43">
        <f t="shared" si="20"/>
        <v>18</v>
      </c>
      <c r="U31" s="43">
        <v>340</v>
      </c>
      <c r="V31" s="43">
        <v>5</v>
      </c>
      <c r="W31" s="43">
        <v>13</v>
      </c>
      <c r="X31" s="53">
        <v>4.9778157617194623</v>
      </c>
    </row>
    <row r="32" spans="1:24" ht="18.75" customHeight="1" x14ac:dyDescent="0.15">
      <c r="A32" s="5" t="s">
        <v>6</v>
      </c>
      <c r="B32" s="40">
        <f t="shared" si="14"/>
        <v>8</v>
      </c>
      <c r="C32" s="40">
        <v>8</v>
      </c>
      <c r="D32" s="68" t="str">
        <f t="shared" si="2"/>
        <v>-</v>
      </c>
      <c r="E32" s="40">
        <f t="shared" si="15"/>
        <v>28</v>
      </c>
      <c r="F32" s="68">
        <f t="shared" si="3"/>
        <v>-1.4</v>
      </c>
      <c r="G32" s="40">
        <f t="shared" si="16"/>
        <v>4</v>
      </c>
      <c r="H32" s="40">
        <v>4</v>
      </c>
      <c r="I32" s="40">
        <v>39</v>
      </c>
      <c r="J32" s="40">
        <v>0</v>
      </c>
      <c r="K32" s="40">
        <v>31</v>
      </c>
      <c r="L32" s="48">
        <f t="shared" si="17"/>
        <v>13.353210715494297</v>
      </c>
      <c r="M32" s="56">
        <v>13.353210715494297</v>
      </c>
      <c r="N32" s="56">
        <v>0</v>
      </c>
      <c r="O32" s="40">
        <f t="shared" si="18"/>
        <v>4</v>
      </c>
      <c r="P32" s="40">
        <f t="shared" si="19"/>
        <v>15</v>
      </c>
      <c r="Q32" s="41">
        <v>184</v>
      </c>
      <c r="R32" s="41">
        <v>3</v>
      </c>
      <c r="S32" s="41">
        <v>12</v>
      </c>
      <c r="T32" s="41">
        <f t="shared" si="20"/>
        <v>11</v>
      </c>
      <c r="U32" s="41">
        <v>164</v>
      </c>
      <c r="V32" s="41">
        <v>5</v>
      </c>
      <c r="W32" s="41">
        <v>6</v>
      </c>
      <c r="X32" s="52">
        <v>13.353210715494292</v>
      </c>
    </row>
    <row r="33" spans="1:24" ht="18.75" customHeight="1" x14ac:dyDescent="0.15">
      <c r="A33" s="3" t="s">
        <v>5</v>
      </c>
      <c r="B33" s="42">
        <f t="shared" si="14"/>
        <v>-26</v>
      </c>
      <c r="C33" s="42">
        <v>10</v>
      </c>
      <c r="D33" s="69">
        <f t="shared" si="2"/>
        <v>-0.27777777777777779</v>
      </c>
      <c r="E33" s="42">
        <f t="shared" si="15"/>
        <v>-262</v>
      </c>
      <c r="F33" s="69">
        <f t="shared" si="3"/>
        <v>-1.1101694915254237</v>
      </c>
      <c r="G33" s="42">
        <f t="shared" si="16"/>
        <v>-16</v>
      </c>
      <c r="H33" s="42">
        <v>7</v>
      </c>
      <c r="I33" s="42">
        <v>67</v>
      </c>
      <c r="J33" s="42">
        <v>23</v>
      </c>
      <c r="K33" s="42">
        <v>282</v>
      </c>
      <c r="L33" s="49">
        <f t="shared" si="17"/>
        <v>-12.420035388593982</v>
      </c>
      <c r="M33" s="58">
        <v>5.4337654825098678</v>
      </c>
      <c r="N33" s="58">
        <v>17.85380087110385</v>
      </c>
      <c r="O33" s="42">
        <f t="shared" si="18"/>
        <v>-10</v>
      </c>
      <c r="P33" s="42">
        <f t="shared" si="19"/>
        <v>16</v>
      </c>
      <c r="Q33" s="42">
        <v>370</v>
      </c>
      <c r="R33" s="42">
        <v>6</v>
      </c>
      <c r="S33" s="42">
        <v>10</v>
      </c>
      <c r="T33" s="42">
        <f t="shared" si="20"/>
        <v>26</v>
      </c>
      <c r="U33" s="42">
        <v>417</v>
      </c>
      <c r="V33" s="42">
        <v>8</v>
      </c>
      <c r="W33" s="42">
        <v>18</v>
      </c>
      <c r="X33" s="49">
        <v>-7.7625221178712405</v>
      </c>
    </row>
    <row r="34" spans="1:24" ht="18.75" customHeight="1" x14ac:dyDescent="0.15">
      <c r="A34" s="3" t="s">
        <v>4</v>
      </c>
      <c r="B34" s="42">
        <f t="shared" si="14"/>
        <v>-7</v>
      </c>
      <c r="C34" s="42">
        <v>0</v>
      </c>
      <c r="D34" s="69">
        <f t="shared" si="2"/>
        <v>0</v>
      </c>
      <c r="E34" s="42">
        <f t="shared" si="15"/>
        <v>-95</v>
      </c>
      <c r="F34" s="69">
        <f t="shared" si="3"/>
        <v>-1.0795454545454546</v>
      </c>
      <c r="G34" s="42">
        <f t="shared" si="16"/>
        <v>-6</v>
      </c>
      <c r="H34" s="42">
        <v>3</v>
      </c>
      <c r="I34" s="42">
        <v>50</v>
      </c>
      <c r="J34" s="42">
        <v>9</v>
      </c>
      <c r="K34" s="42">
        <v>138</v>
      </c>
      <c r="L34" s="49">
        <f t="shared" si="17"/>
        <v>-6.9124423963133648</v>
      </c>
      <c r="M34" s="58">
        <v>3.4562211981566819</v>
      </c>
      <c r="N34" s="58">
        <v>10.368663594470046</v>
      </c>
      <c r="O34" s="42">
        <f>P34-T34</f>
        <v>-1</v>
      </c>
      <c r="P34" s="42">
        <f t="shared" si="19"/>
        <v>19</v>
      </c>
      <c r="Q34" s="42">
        <v>261</v>
      </c>
      <c r="R34" s="42">
        <v>8</v>
      </c>
      <c r="S34" s="42">
        <v>11</v>
      </c>
      <c r="T34" s="42">
        <f t="shared" si="20"/>
        <v>20</v>
      </c>
      <c r="U34" s="42">
        <v>268</v>
      </c>
      <c r="V34" s="42">
        <v>9</v>
      </c>
      <c r="W34" s="42">
        <v>11</v>
      </c>
      <c r="X34" s="49">
        <v>-1.1520737327188897</v>
      </c>
    </row>
    <row r="35" spans="1:24" ht="18.75" customHeight="1" x14ac:dyDescent="0.15">
      <c r="A35" s="1" t="s">
        <v>3</v>
      </c>
      <c r="B35" s="43">
        <f t="shared" si="14"/>
        <v>-3</v>
      </c>
      <c r="C35" s="43">
        <v>5</v>
      </c>
      <c r="D35" s="70">
        <f t="shared" si="2"/>
        <v>-0.625</v>
      </c>
      <c r="E35" s="43">
        <f t="shared" si="15"/>
        <v>-102</v>
      </c>
      <c r="F35" s="70">
        <f t="shared" si="3"/>
        <v>-1.0303030303030303</v>
      </c>
      <c r="G35" s="43">
        <f t="shared" si="16"/>
        <v>-10</v>
      </c>
      <c r="H35" s="43">
        <v>4</v>
      </c>
      <c r="I35" s="43">
        <v>52</v>
      </c>
      <c r="J35" s="43">
        <v>14</v>
      </c>
      <c r="K35" s="44">
        <v>148</v>
      </c>
      <c r="L35" s="50">
        <f t="shared" si="17"/>
        <v>-11.087855305007157</v>
      </c>
      <c r="M35" s="57">
        <v>4.4351421220028611</v>
      </c>
      <c r="N35" s="57">
        <v>15.522997427010017</v>
      </c>
      <c r="O35" s="44">
        <f t="shared" si="18"/>
        <v>7</v>
      </c>
      <c r="P35" s="44">
        <f t="shared" si="19"/>
        <v>26</v>
      </c>
      <c r="Q35" s="47">
        <v>263</v>
      </c>
      <c r="R35" s="47">
        <v>5</v>
      </c>
      <c r="S35" s="47">
        <v>21</v>
      </c>
      <c r="T35" s="47">
        <f t="shared" si="20"/>
        <v>19</v>
      </c>
      <c r="U35" s="47">
        <v>269</v>
      </c>
      <c r="V35" s="47">
        <v>7</v>
      </c>
      <c r="W35" s="47">
        <v>12</v>
      </c>
      <c r="X35" s="54">
        <v>7.7614987135050058</v>
      </c>
    </row>
    <row r="36" spans="1:24" ht="18.75" customHeight="1" x14ac:dyDescent="0.15">
      <c r="A36" s="5" t="s">
        <v>2</v>
      </c>
      <c r="B36" s="40">
        <f t="shared" si="14"/>
        <v>-15</v>
      </c>
      <c r="C36" s="40">
        <v>-4</v>
      </c>
      <c r="D36" s="68">
        <f t="shared" si="2"/>
        <v>0.36363636363636354</v>
      </c>
      <c r="E36" s="40">
        <f t="shared" si="15"/>
        <v>-105</v>
      </c>
      <c r="F36" s="68">
        <f t="shared" si="3"/>
        <v>-1.1666666666666667</v>
      </c>
      <c r="G36" s="40">
        <f t="shared" si="16"/>
        <v>-8</v>
      </c>
      <c r="H36" s="40">
        <v>1</v>
      </c>
      <c r="I36" s="40">
        <v>13</v>
      </c>
      <c r="J36" s="40">
        <v>9</v>
      </c>
      <c r="K36" s="40">
        <v>114</v>
      </c>
      <c r="L36" s="48">
        <f t="shared" si="17"/>
        <v>-22.979640982458353</v>
      </c>
      <c r="M36" s="56">
        <v>2.8724551228072932</v>
      </c>
      <c r="N36" s="56">
        <v>25.852096105265645</v>
      </c>
      <c r="O36" s="40">
        <f t="shared" si="18"/>
        <v>-7</v>
      </c>
      <c r="P36" s="40">
        <f t="shared" si="19"/>
        <v>5</v>
      </c>
      <c r="Q36" s="40">
        <v>102</v>
      </c>
      <c r="R36" s="40">
        <v>4</v>
      </c>
      <c r="S36" s="40">
        <v>1</v>
      </c>
      <c r="T36" s="40">
        <f t="shared" si="20"/>
        <v>12</v>
      </c>
      <c r="U36" s="40">
        <v>106</v>
      </c>
      <c r="V36" s="40">
        <v>3</v>
      </c>
      <c r="W36" s="40">
        <v>9</v>
      </c>
      <c r="X36" s="48">
        <v>-20.107185859651047</v>
      </c>
    </row>
    <row r="37" spans="1:24" ht="18.75" customHeight="1" x14ac:dyDescent="0.15">
      <c r="A37" s="3" t="s">
        <v>1</v>
      </c>
      <c r="B37" s="42">
        <f t="shared" si="14"/>
        <v>-13</v>
      </c>
      <c r="C37" s="42">
        <v>-4</v>
      </c>
      <c r="D37" s="69">
        <f t="shared" si="2"/>
        <v>0.44444444444444442</v>
      </c>
      <c r="E37" s="42">
        <f t="shared" si="15"/>
        <v>-81</v>
      </c>
      <c r="F37" s="69">
        <f t="shared" si="3"/>
        <v>-1.1911764705882353</v>
      </c>
      <c r="G37" s="42">
        <f t="shared" si="16"/>
        <v>-8</v>
      </c>
      <c r="H37" s="42">
        <v>1</v>
      </c>
      <c r="I37" s="42">
        <v>10</v>
      </c>
      <c r="J37" s="42">
        <v>9</v>
      </c>
      <c r="K37" s="42">
        <v>70</v>
      </c>
      <c r="L37" s="49">
        <f t="shared" si="17"/>
        <v>-33.260433752505925</v>
      </c>
      <c r="M37" s="58">
        <v>4.1575542190632406</v>
      </c>
      <c r="N37" s="58">
        <v>37.417987971569168</v>
      </c>
      <c r="O37" s="42">
        <f>P37-T37</f>
        <v>-5</v>
      </c>
      <c r="P37" s="41">
        <f t="shared" si="19"/>
        <v>5</v>
      </c>
      <c r="Q37" s="42">
        <v>85</v>
      </c>
      <c r="R37" s="42">
        <v>2</v>
      </c>
      <c r="S37" s="42">
        <v>3</v>
      </c>
      <c r="T37" s="42">
        <f t="shared" si="20"/>
        <v>10</v>
      </c>
      <c r="U37" s="42">
        <v>106</v>
      </c>
      <c r="V37" s="42">
        <v>4</v>
      </c>
      <c r="W37" s="42">
        <v>6</v>
      </c>
      <c r="X37" s="49">
        <v>-20.787771095316199</v>
      </c>
    </row>
    <row r="38" spans="1:24" ht="18.75" customHeight="1" x14ac:dyDescent="0.15">
      <c r="A38" s="1" t="s">
        <v>0</v>
      </c>
      <c r="B38" s="43">
        <f t="shared" si="14"/>
        <v>-5</v>
      </c>
      <c r="C38" s="43">
        <v>-2</v>
      </c>
      <c r="D38" s="70">
        <f t="shared" si="2"/>
        <v>0.66666666666666674</v>
      </c>
      <c r="E38" s="43">
        <f t="shared" si="15"/>
        <v>-81</v>
      </c>
      <c r="F38" s="70">
        <f t="shared" si="3"/>
        <v>-1.0657894736842106</v>
      </c>
      <c r="G38" s="43">
        <f t="shared" si="16"/>
        <v>-2</v>
      </c>
      <c r="H38" s="43">
        <v>0</v>
      </c>
      <c r="I38" s="43">
        <v>9</v>
      </c>
      <c r="J38" s="43">
        <v>2</v>
      </c>
      <c r="K38" s="44">
        <v>75</v>
      </c>
      <c r="L38" s="50">
        <f t="shared" si="17"/>
        <v>-9.0292895309717007</v>
      </c>
      <c r="M38" s="57">
        <v>0</v>
      </c>
      <c r="N38" s="57">
        <v>9.0292895309717007</v>
      </c>
      <c r="O38" s="44">
        <f t="shared" si="18"/>
        <v>-3</v>
      </c>
      <c r="P38" s="43">
        <f t="shared" si="19"/>
        <v>5</v>
      </c>
      <c r="Q38" s="43">
        <v>58</v>
      </c>
      <c r="R38" s="43">
        <v>2</v>
      </c>
      <c r="S38" s="43">
        <v>3</v>
      </c>
      <c r="T38" s="43">
        <f t="shared" si="20"/>
        <v>8</v>
      </c>
      <c r="U38" s="43">
        <v>73</v>
      </c>
      <c r="V38" s="43">
        <v>3</v>
      </c>
      <c r="W38" s="43">
        <v>5</v>
      </c>
      <c r="X38" s="53">
        <v>-13.543934296457554</v>
      </c>
    </row>
    <row r="39" spans="1:24" x14ac:dyDescent="0.15">
      <c r="A39" s="60" t="s">
        <v>59</v>
      </c>
      <c r="F39" s="72"/>
    </row>
    <row r="40" spans="1:24" x14ac:dyDescent="0.15">
      <c r="A40" s="60" t="s">
        <v>60</v>
      </c>
    </row>
    <row r="41" spans="1:24" x14ac:dyDescent="0.15">
      <c r="A41" s="60" t="s">
        <v>61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/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62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53</v>
      </c>
      <c r="H6" s="33"/>
      <c r="I6" s="74" t="s">
        <v>53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53</v>
      </c>
      <c r="P7" s="74" t="s">
        <v>31</v>
      </c>
      <c r="Q7" s="32" t="s">
        <v>30</v>
      </c>
      <c r="R7" s="28" t="s">
        <v>32</v>
      </c>
      <c r="S7" s="74" t="s">
        <v>53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-40</v>
      </c>
      <c r="C9" s="34">
        <f t="shared" si="0"/>
        <v>59</v>
      </c>
      <c r="D9" s="34">
        <f t="shared" si="0"/>
        <v>-2104</v>
      </c>
      <c r="E9" s="34">
        <f t="shared" si="0"/>
        <v>-76</v>
      </c>
      <c r="F9" s="34">
        <f t="shared" si="0"/>
        <v>184</v>
      </c>
      <c r="G9" s="34">
        <f t="shared" si="0"/>
        <v>1943</v>
      </c>
      <c r="H9" s="34">
        <f t="shared" si="0"/>
        <v>260</v>
      </c>
      <c r="I9" s="34">
        <f>I10+I11</f>
        <v>3550</v>
      </c>
      <c r="J9" s="51">
        <f>K9-L9</f>
        <v>-3.4084289440247257</v>
      </c>
      <c r="K9" s="51">
        <v>8.251985864480913</v>
      </c>
      <c r="L9" s="51">
        <v>11.660414808505639</v>
      </c>
      <c r="M9" s="34">
        <f t="shared" ref="M9:U9" si="1">M10+M11</f>
        <v>36</v>
      </c>
      <c r="N9" s="34">
        <f t="shared" si="1"/>
        <v>488</v>
      </c>
      <c r="O9" s="34">
        <f t="shared" si="1"/>
        <v>8102</v>
      </c>
      <c r="P9" s="34">
        <f t="shared" si="1"/>
        <v>327</v>
      </c>
      <c r="Q9" s="34">
        <f t="shared" si="1"/>
        <v>161</v>
      </c>
      <c r="R9" s="34">
        <f>R10+R11</f>
        <v>452</v>
      </c>
      <c r="S9" s="34">
        <f t="shared" si="1"/>
        <v>8599</v>
      </c>
      <c r="T9" s="34">
        <f t="shared" si="1"/>
        <v>291</v>
      </c>
      <c r="U9" s="34">
        <f t="shared" si="1"/>
        <v>161</v>
      </c>
      <c r="V9" s="51">
        <v>1.6145189734853957</v>
      </c>
    </row>
    <row r="10" spans="1:22" ht="15" customHeight="1" x14ac:dyDescent="0.15">
      <c r="A10" s="6" t="s">
        <v>28</v>
      </c>
      <c r="B10" s="35">
        <f t="shared" ref="B10:I10" si="2">B20+B21+B22+B23</f>
        <v>15</v>
      </c>
      <c r="C10" s="35">
        <f t="shared" si="2"/>
        <v>50</v>
      </c>
      <c r="D10" s="35">
        <f t="shared" si="2"/>
        <v>-1240</v>
      </c>
      <c r="E10" s="35">
        <f t="shared" si="2"/>
        <v>-43</v>
      </c>
      <c r="F10" s="35">
        <f t="shared" si="2"/>
        <v>145</v>
      </c>
      <c r="G10" s="35">
        <f t="shared" si="2"/>
        <v>1531</v>
      </c>
      <c r="H10" s="35">
        <f t="shared" si="2"/>
        <v>188</v>
      </c>
      <c r="I10" s="35">
        <f t="shared" si="2"/>
        <v>2501</v>
      </c>
      <c r="J10" s="48">
        <f t="shared" ref="J10:J38" si="3">K10-L10</f>
        <v>-2.5619257193347114</v>
      </c>
      <c r="K10" s="48">
        <v>8.6390518442682165</v>
      </c>
      <c r="L10" s="48">
        <v>11.200977563602928</v>
      </c>
      <c r="M10" s="35">
        <f t="shared" ref="M10:U10" si="4">M20+M21+M22+M23</f>
        <v>58</v>
      </c>
      <c r="N10" s="35">
        <f t="shared" si="4"/>
        <v>383</v>
      </c>
      <c r="O10" s="35">
        <f t="shared" si="4"/>
        <v>6403</v>
      </c>
      <c r="P10" s="35">
        <f t="shared" si="4"/>
        <v>280</v>
      </c>
      <c r="Q10" s="35">
        <f t="shared" si="4"/>
        <v>103</v>
      </c>
      <c r="R10" s="35">
        <f t="shared" si="4"/>
        <v>325</v>
      </c>
      <c r="S10" s="35">
        <f t="shared" si="4"/>
        <v>6673</v>
      </c>
      <c r="T10" s="35">
        <f t="shared" si="4"/>
        <v>233</v>
      </c>
      <c r="U10" s="35">
        <f t="shared" si="4"/>
        <v>92</v>
      </c>
      <c r="V10" s="48">
        <v>3.4556207377072887</v>
      </c>
    </row>
    <row r="11" spans="1:22" ht="15" customHeight="1" x14ac:dyDescent="0.15">
      <c r="A11" s="2" t="s">
        <v>27</v>
      </c>
      <c r="B11" s="36">
        <f t="shared" ref="B11:I11" si="5">B12+B13+B14+B15+B16</f>
        <v>-55</v>
      </c>
      <c r="C11" s="36">
        <f t="shared" si="5"/>
        <v>9</v>
      </c>
      <c r="D11" s="36">
        <f t="shared" si="5"/>
        <v>-864</v>
      </c>
      <c r="E11" s="36">
        <f t="shared" si="5"/>
        <v>-33</v>
      </c>
      <c r="F11" s="36">
        <f t="shared" si="5"/>
        <v>39</v>
      </c>
      <c r="G11" s="36">
        <f t="shared" si="5"/>
        <v>412</v>
      </c>
      <c r="H11" s="36">
        <f t="shared" si="5"/>
        <v>72</v>
      </c>
      <c r="I11" s="36">
        <f t="shared" si="5"/>
        <v>1049</v>
      </c>
      <c r="J11" s="53">
        <f t="shared" si="3"/>
        <v>-5.9854024754571187</v>
      </c>
      <c r="K11" s="53">
        <v>7.0736574709947737</v>
      </c>
      <c r="L11" s="53">
        <v>13.059059946451892</v>
      </c>
      <c r="M11" s="36">
        <f t="shared" ref="M11:U11" si="6">M12+M13+M14+M15+M16</f>
        <v>-22</v>
      </c>
      <c r="N11" s="36">
        <f t="shared" si="6"/>
        <v>105</v>
      </c>
      <c r="O11" s="36">
        <f t="shared" si="6"/>
        <v>1699</v>
      </c>
      <c r="P11" s="36">
        <f t="shared" si="6"/>
        <v>47</v>
      </c>
      <c r="Q11" s="36">
        <f t="shared" si="6"/>
        <v>58</v>
      </c>
      <c r="R11" s="36">
        <f t="shared" si="6"/>
        <v>127</v>
      </c>
      <c r="S11" s="36">
        <f t="shared" si="6"/>
        <v>1926</v>
      </c>
      <c r="T11" s="36">
        <f t="shared" si="6"/>
        <v>58</v>
      </c>
      <c r="U11" s="36">
        <f t="shared" si="6"/>
        <v>69</v>
      </c>
      <c r="V11" s="53">
        <v>-3.990268316971413</v>
      </c>
    </row>
    <row r="12" spans="1:22" ht="15" customHeight="1" x14ac:dyDescent="0.15">
      <c r="A12" s="6" t="s">
        <v>26</v>
      </c>
      <c r="B12" s="35">
        <f t="shared" ref="B12:I12" si="7">B24</f>
        <v>-1</v>
      </c>
      <c r="C12" s="35">
        <f t="shared" si="7"/>
        <v>-11</v>
      </c>
      <c r="D12" s="35">
        <f t="shared" si="7"/>
        <v>-43</v>
      </c>
      <c r="E12" s="35">
        <f t="shared" si="7"/>
        <v>0</v>
      </c>
      <c r="F12" s="35">
        <f t="shared" si="7"/>
        <v>4</v>
      </c>
      <c r="G12" s="35">
        <f t="shared" si="7"/>
        <v>41</v>
      </c>
      <c r="H12" s="35">
        <f t="shared" si="7"/>
        <v>4</v>
      </c>
      <c r="I12" s="35">
        <f t="shared" si="7"/>
        <v>65</v>
      </c>
      <c r="J12" s="48">
        <f t="shared" si="3"/>
        <v>0</v>
      </c>
      <c r="K12" s="48">
        <v>9.1752920696568054</v>
      </c>
      <c r="L12" s="48">
        <v>9.1752920696568054</v>
      </c>
      <c r="M12" s="35">
        <f t="shared" ref="M12:U12" si="8">M24</f>
        <v>-1</v>
      </c>
      <c r="N12" s="35">
        <f t="shared" si="8"/>
        <v>7</v>
      </c>
      <c r="O12" s="35">
        <f t="shared" si="8"/>
        <v>135</v>
      </c>
      <c r="P12" s="35">
        <f t="shared" si="8"/>
        <v>4</v>
      </c>
      <c r="Q12" s="35">
        <f t="shared" si="8"/>
        <v>3</v>
      </c>
      <c r="R12" s="35">
        <f t="shared" si="8"/>
        <v>8</v>
      </c>
      <c r="S12" s="35">
        <f t="shared" si="8"/>
        <v>154</v>
      </c>
      <c r="T12" s="35">
        <f t="shared" si="8"/>
        <v>4</v>
      </c>
      <c r="U12" s="35">
        <f t="shared" si="8"/>
        <v>4</v>
      </c>
      <c r="V12" s="48">
        <v>-2.2938230174142014</v>
      </c>
    </row>
    <row r="13" spans="1:22" ht="15" customHeight="1" x14ac:dyDescent="0.15">
      <c r="A13" s="4" t="s">
        <v>25</v>
      </c>
      <c r="B13" s="37">
        <f t="shared" ref="B13:I13" si="9">B25+B26+B27</f>
        <v>-21</v>
      </c>
      <c r="C13" s="37">
        <f t="shared" si="9"/>
        <v>-4</v>
      </c>
      <c r="D13" s="37">
        <f t="shared" si="9"/>
        <v>-285</v>
      </c>
      <c r="E13" s="37">
        <f t="shared" si="9"/>
        <v>-6</v>
      </c>
      <c r="F13" s="37">
        <f t="shared" si="9"/>
        <v>3</v>
      </c>
      <c r="G13" s="37">
        <f t="shared" si="9"/>
        <v>52</v>
      </c>
      <c r="H13" s="37">
        <f t="shared" si="9"/>
        <v>9</v>
      </c>
      <c r="I13" s="37">
        <f t="shared" si="9"/>
        <v>212</v>
      </c>
      <c r="J13" s="49">
        <f t="shared" si="3"/>
        <v>-6.0375319451604632</v>
      </c>
      <c r="K13" s="49">
        <v>3.0187659725802312</v>
      </c>
      <c r="L13" s="49">
        <v>9.0562979177406948</v>
      </c>
      <c r="M13" s="37">
        <f t="shared" ref="M13:U13" si="10">M25+M26+M27</f>
        <v>-15</v>
      </c>
      <c r="N13" s="37">
        <f t="shared" si="10"/>
        <v>8</v>
      </c>
      <c r="O13" s="37">
        <f t="shared" si="10"/>
        <v>249</v>
      </c>
      <c r="P13" s="37">
        <f t="shared" si="10"/>
        <v>5</v>
      </c>
      <c r="Q13" s="37">
        <f t="shared" si="10"/>
        <v>3</v>
      </c>
      <c r="R13" s="37">
        <f t="shared" si="10"/>
        <v>23</v>
      </c>
      <c r="S13" s="37">
        <f t="shared" si="10"/>
        <v>374</v>
      </c>
      <c r="T13" s="37">
        <f t="shared" si="10"/>
        <v>13</v>
      </c>
      <c r="U13" s="37">
        <f t="shared" si="10"/>
        <v>10</v>
      </c>
      <c r="V13" s="49">
        <v>-15.093829862901162</v>
      </c>
    </row>
    <row r="14" spans="1:22" ht="15" customHeight="1" x14ac:dyDescent="0.15">
      <c r="A14" s="4" t="s">
        <v>24</v>
      </c>
      <c r="B14" s="37">
        <f t="shared" ref="B14:I14" si="11">B28+B29+B30+B31</f>
        <v>-13</v>
      </c>
      <c r="C14" s="37">
        <f t="shared" si="11"/>
        <v>4</v>
      </c>
      <c r="D14" s="37">
        <f t="shared" si="11"/>
        <v>-242</v>
      </c>
      <c r="E14" s="37">
        <f t="shared" si="11"/>
        <v>-10</v>
      </c>
      <c r="F14" s="37">
        <f t="shared" si="11"/>
        <v>19</v>
      </c>
      <c r="G14" s="37">
        <f t="shared" si="11"/>
        <v>189</v>
      </c>
      <c r="H14" s="37">
        <f t="shared" si="11"/>
        <v>29</v>
      </c>
      <c r="I14" s="37">
        <f t="shared" si="11"/>
        <v>385</v>
      </c>
      <c r="J14" s="49">
        <f t="shared" si="3"/>
        <v>-4.7476586888657639</v>
      </c>
      <c r="K14" s="49">
        <v>9.020551508844953</v>
      </c>
      <c r="L14" s="49">
        <v>13.768210197710717</v>
      </c>
      <c r="M14" s="37">
        <f t="shared" ref="M14:U14" si="12">M28+M29+M30+M31</f>
        <v>-3</v>
      </c>
      <c r="N14" s="37">
        <f t="shared" si="12"/>
        <v>41</v>
      </c>
      <c r="O14" s="37">
        <f t="shared" si="12"/>
        <v>647</v>
      </c>
      <c r="P14" s="37">
        <f t="shared" si="12"/>
        <v>21</v>
      </c>
      <c r="Q14" s="37">
        <f t="shared" si="12"/>
        <v>20</v>
      </c>
      <c r="R14" s="37">
        <f t="shared" si="12"/>
        <v>44</v>
      </c>
      <c r="S14" s="37">
        <f t="shared" si="12"/>
        <v>693</v>
      </c>
      <c r="T14" s="37">
        <f t="shared" si="12"/>
        <v>19</v>
      </c>
      <c r="U14" s="37">
        <f t="shared" si="12"/>
        <v>25</v>
      </c>
      <c r="V14" s="49">
        <v>-1.4242976066597315</v>
      </c>
    </row>
    <row r="15" spans="1:22" ht="15" customHeight="1" x14ac:dyDescent="0.15">
      <c r="A15" s="4" t="s">
        <v>23</v>
      </c>
      <c r="B15" s="37">
        <f t="shared" ref="B15:I15" si="13">B32+B33+B34+B35</f>
        <v>-5</v>
      </c>
      <c r="C15" s="37">
        <f t="shared" si="13"/>
        <v>21</v>
      </c>
      <c r="D15" s="37">
        <f t="shared" si="13"/>
        <v>-185</v>
      </c>
      <c r="E15" s="37">
        <f t="shared" si="13"/>
        <v>-8</v>
      </c>
      <c r="F15" s="37">
        <f t="shared" si="13"/>
        <v>12</v>
      </c>
      <c r="G15" s="37">
        <f t="shared" si="13"/>
        <v>114</v>
      </c>
      <c r="H15" s="37">
        <f t="shared" si="13"/>
        <v>20</v>
      </c>
      <c r="I15" s="37">
        <f t="shared" si="13"/>
        <v>265</v>
      </c>
      <c r="J15" s="49">
        <f t="shared" si="3"/>
        <v>-5.0015158703922262</v>
      </c>
      <c r="K15" s="49">
        <v>7.5022738055883371</v>
      </c>
      <c r="L15" s="49">
        <v>12.503789675980563</v>
      </c>
      <c r="M15" s="37">
        <f t="shared" ref="M15:U15" si="14">M32+M33+M34+M35</f>
        <v>3</v>
      </c>
      <c r="N15" s="37">
        <f t="shared" si="14"/>
        <v>40</v>
      </c>
      <c r="O15" s="37">
        <f t="shared" si="14"/>
        <v>524</v>
      </c>
      <c r="P15" s="37">
        <f t="shared" si="14"/>
        <v>13</v>
      </c>
      <c r="Q15" s="37">
        <f t="shared" si="14"/>
        <v>27</v>
      </c>
      <c r="R15" s="37">
        <f t="shared" si="14"/>
        <v>37</v>
      </c>
      <c r="S15" s="37">
        <f t="shared" si="14"/>
        <v>558</v>
      </c>
      <c r="T15" s="37">
        <f t="shared" si="14"/>
        <v>17</v>
      </c>
      <c r="U15" s="37">
        <f t="shared" si="14"/>
        <v>20</v>
      </c>
      <c r="V15" s="49">
        <v>1.8755684513970863</v>
      </c>
    </row>
    <row r="16" spans="1:22" ht="15" customHeight="1" x14ac:dyDescent="0.15">
      <c r="A16" s="2" t="s">
        <v>22</v>
      </c>
      <c r="B16" s="36">
        <f t="shared" ref="B16:I16" si="15">B36+B37+B38</f>
        <v>-15</v>
      </c>
      <c r="C16" s="36">
        <f t="shared" si="15"/>
        <v>-1</v>
      </c>
      <c r="D16" s="36">
        <f t="shared" si="15"/>
        <v>-109</v>
      </c>
      <c r="E16" s="36">
        <f t="shared" si="15"/>
        <v>-9</v>
      </c>
      <c r="F16" s="36">
        <f t="shared" si="15"/>
        <v>1</v>
      </c>
      <c r="G16" s="36">
        <f t="shared" si="15"/>
        <v>16</v>
      </c>
      <c r="H16" s="36">
        <f t="shared" si="15"/>
        <v>10</v>
      </c>
      <c r="I16" s="36">
        <f t="shared" si="15"/>
        <v>122</v>
      </c>
      <c r="J16" s="53">
        <f t="shared" si="3"/>
        <v>-23.818328149131013</v>
      </c>
      <c r="K16" s="53">
        <v>2.6464809054590015</v>
      </c>
      <c r="L16" s="53">
        <v>26.464809054590013</v>
      </c>
      <c r="M16" s="36">
        <f t="shared" ref="M16:U16" si="16">M36+M37+M38</f>
        <v>-6</v>
      </c>
      <c r="N16" s="36">
        <f t="shared" si="16"/>
        <v>9</v>
      </c>
      <c r="O16" s="36">
        <f t="shared" si="16"/>
        <v>144</v>
      </c>
      <c r="P16" s="36">
        <f t="shared" si="16"/>
        <v>4</v>
      </c>
      <c r="Q16" s="36">
        <f t="shared" si="16"/>
        <v>5</v>
      </c>
      <c r="R16" s="36">
        <f t="shared" si="16"/>
        <v>15</v>
      </c>
      <c r="S16" s="36">
        <f t="shared" si="16"/>
        <v>147</v>
      </c>
      <c r="T16" s="36">
        <f t="shared" si="16"/>
        <v>5</v>
      </c>
      <c r="U16" s="36">
        <f t="shared" si="16"/>
        <v>10</v>
      </c>
      <c r="V16" s="53">
        <v>-15.878885432754011</v>
      </c>
    </row>
    <row r="17" spans="1:22" ht="15" customHeight="1" x14ac:dyDescent="0.15">
      <c r="A17" s="6" t="s">
        <v>21</v>
      </c>
      <c r="B17" s="35">
        <f t="shared" ref="B17:I17" si="17">B12+B13+B20</f>
        <v>-50</v>
      </c>
      <c r="C17" s="35">
        <f t="shared" si="17"/>
        <v>0</v>
      </c>
      <c r="D17" s="35">
        <f t="shared" si="17"/>
        <v>-849</v>
      </c>
      <c r="E17" s="35">
        <f t="shared" si="17"/>
        <v>-35</v>
      </c>
      <c r="F17" s="35">
        <f t="shared" si="17"/>
        <v>67</v>
      </c>
      <c r="G17" s="35">
        <f t="shared" si="17"/>
        <v>785</v>
      </c>
      <c r="H17" s="35">
        <f t="shared" si="17"/>
        <v>102</v>
      </c>
      <c r="I17" s="35">
        <f t="shared" si="17"/>
        <v>1371</v>
      </c>
      <c r="J17" s="48">
        <f t="shared" si="3"/>
        <v>-3.8258422692829948</v>
      </c>
      <c r="K17" s="48">
        <v>7.3237552011988738</v>
      </c>
      <c r="L17" s="48">
        <v>11.149597470481869</v>
      </c>
      <c r="M17" s="35">
        <f t="shared" ref="M17:U17" si="18">M12+M13+M20</f>
        <v>-15</v>
      </c>
      <c r="N17" s="35">
        <f t="shared" si="18"/>
        <v>135</v>
      </c>
      <c r="O17" s="35">
        <f t="shared" si="18"/>
        <v>2809</v>
      </c>
      <c r="P17" s="35">
        <f t="shared" si="18"/>
        <v>101</v>
      </c>
      <c r="Q17" s="35">
        <f t="shared" si="18"/>
        <v>34</v>
      </c>
      <c r="R17" s="35">
        <f t="shared" si="18"/>
        <v>150</v>
      </c>
      <c r="S17" s="35">
        <f t="shared" si="18"/>
        <v>3072</v>
      </c>
      <c r="T17" s="35">
        <f t="shared" si="18"/>
        <v>111</v>
      </c>
      <c r="U17" s="35">
        <f t="shared" si="18"/>
        <v>39</v>
      </c>
      <c r="V17" s="48">
        <v>-1.6396466868355688</v>
      </c>
    </row>
    <row r="18" spans="1:22" ht="15" customHeight="1" x14ac:dyDescent="0.15">
      <c r="A18" s="4" t="s">
        <v>20</v>
      </c>
      <c r="B18" s="37">
        <f t="shared" ref="B18:I18" si="19">B14+B22</f>
        <v>-24</v>
      </c>
      <c r="C18" s="37">
        <f t="shared" si="19"/>
        <v>6</v>
      </c>
      <c r="D18" s="37">
        <f t="shared" si="19"/>
        <v>-533</v>
      </c>
      <c r="E18" s="37">
        <f t="shared" si="19"/>
        <v>-14</v>
      </c>
      <c r="F18" s="37">
        <f t="shared" si="19"/>
        <v>37</v>
      </c>
      <c r="G18" s="37">
        <f t="shared" si="19"/>
        <v>359</v>
      </c>
      <c r="H18" s="37">
        <f t="shared" si="19"/>
        <v>51</v>
      </c>
      <c r="I18" s="37">
        <f t="shared" si="19"/>
        <v>693</v>
      </c>
      <c r="J18" s="49">
        <f t="shared" si="3"/>
        <v>-3.5549334615242802</v>
      </c>
      <c r="K18" s="49">
        <v>9.3951812911713137</v>
      </c>
      <c r="L18" s="49">
        <v>12.950114752695594</v>
      </c>
      <c r="M18" s="37">
        <f t="shared" ref="M18:U18" si="20">M14+M22</f>
        <v>-10</v>
      </c>
      <c r="N18" s="37">
        <f t="shared" si="20"/>
        <v>74</v>
      </c>
      <c r="O18" s="37">
        <f t="shared" si="20"/>
        <v>1271</v>
      </c>
      <c r="P18" s="37">
        <f t="shared" si="20"/>
        <v>37</v>
      </c>
      <c r="Q18" s="37">
        <f t="shared" si="20"/>
        <v>37</v>
      </c>
      <c r="R18" s="37">
        <f t="shared" si="20"/>
        <v>84</v>
      </c>
      <c r="S18" s="37">
        <f t="shared" si="20"/>
        <v>1470</v>
      </c>
      <c r="T18" s="37">
        <f t="shared" si="20"/>
        <v>43</v>
      </c>
      <c r="U18" s="37">
        <f t="shared" si="20"/>
        <v>41</v>
      </c>
      <c r="V18" s="49">
        <v>-2.539238186803054</v>
      </c>
    </row>
    <row r="19" spans="1:22" ht="15" customHeight="1" x14ac:dyDescent="0.15">
      <c r="A19" s="2" t="s">
        <v>19</v>
      </c>
      <c r="B19" s="36">
        <f t="shared" ref="B19:I19" si="21">B15+B16+B21+B23</f>
        <v>34</v>
      </c>
      <c r="C19" s="36">
        <f t="shared" si="21"/>
        <v>53</v>
      </c>
      <c r="D19" s="36">
        <f t="shared" si="21"/>
        <v>-722</v>
      </c>
      <c r="E19" s="36">
        <f t="shared" si="21"/>
        <v>-27</v>
      </c>
      <c r="F19" s="36">
        <f t="shared" si="21"/>
        <v>80</v>
      </c>
      <c r="G19" s="36">
        <f t="shared" si="21"/>
        <v>799</v>
      </c>
      <c r="H19" s="36">
        <f t="shared" si="21"/>
        <v>107</v>
      </c>
      <c r="I19" s="36">
        <f t="shared" si="21"/>
        <v>1486</v>
      </c>
      <c r="J19" s="53">
        <f t="shared" si="3"/>
        <v>-2.9312263799071641</v>
      </c>
      <c r="K19" s="53">
        <v>8.6851151997249314</v>
      </c>
      <c r="L19" s="53">
        <v>11.616341579632095</v>
      </c>
      <c r="M19" s="36">
        <f t="shared" ref="M19:U19" si="22">M15+M16+M21+M23</f>
        <v>61</v>
      </c>
      <c r="N19" s="36">
        <f t="shared" si="22"/>
        <v>279</v>
      </c>
      <c r="O19" s="36">
        <f t="shared" si="22"/>
        <v>4022</v>
      </c>
      <c r="P19" s="36">
        <f t="shared" si="22"/>
        <v>189</v>
      </c>
      <c r="Q19" s="36">
        <f t="shared" si="22"/>
        <v>90</v>
      </c>
      <c r="R19" s="36">
        <f t="shared" si="22"/>
        <v>218</v>
      </c>
      <c r="S19" s="36">
        <f t="shared" si="22"/>
        <v>4057</v>
      </c>
      <c r="T19" s="36">
        <f t="shared" si="22"/>
        <v>137</v>
      </c>
      <c r="U19" s="36">
        <f t="shared" si="22"/>
        <v>81</v>
      </c>
      <c r="V19" s="53">
        <v>6.6224003397902607</v>
      </c>
    </row>
    <row r="20" spans="1:22" ht="15" customHeight="1" x14ac:dyDescent="0.15">
      <c r="A20" s="5" t="s">
        <v>18</v>
      </c>
      <c r="B20" s="40">
        <f>E20+M20</f>
        <v>-28</v>
      </c>
      <c r="C20" s="40">
        <v>15</v>
      </c>
      <c r="D20" s="40">
        <f>G20-I20+O20-S20</f>
        <v>-521</v>
      </c>
      <c r="E20" s="40">
        <f>F20-H20</f>
        <v>-29</v>
      </c>
      <c r="F20" s="40">
        <v>60</v>
      </c>
      <c r="G20" s="40">
        <v>692</v>
      </c>
      <c r="H20" s="40">
        <v>89</v>
      </c>
      <c r="I20" s="40">
        <v>1094</v>
      </c>
      <c r="J20" s="61">
        <f t="shared" si="3"/>
        <v>-3.757170036347115</v>
      </c>
      <c r="K20" s="61">
        <v>7.773455247614721</v>
      </c>
      <c r="L20" s="61">
        <v>11.530625283961836</v>
      </c>
      <c r="M20" s="40">
        <f>N20-R20</f>
        <v>1</v>
      </c>
      <c r="N20" s="40">
        <f>SUM(P20:Q20)</f>
        <v>120</v>
      </c>
      <c r="O20" s="41">
        <v>2425</v>
      </c>
      <c r="P20" s="41">
        <v>92</v>
      </c>
      <c r="Q20" s="41">
        <v>28</v>
      </c>
      <c r="R20" s="41">
        <f>SUM(T20:U20)</f>
        <v>119</v>
      </c>
      <c r="S20" s="41">
        <v>2544</v>
      </c>
      <c r="T20" s="41">
        <v>94</v>
      </c>
      <c r="U20" s="41">
        <v>25</v>
      </c>
      <c r="V20" s="52">
        <v>0.12955758746024415</v>
      </c>
    </row>
    <row r="21" spans="1:22" ht="15" customHeight="1" x14ac:dyDescent="0.15">
      <c r="A21" s="3" t="s">
        <v>17</v>
      </c>
      <c r="B21" s="42">
        <f t="shared" ref="B21:B38" si="23">E21+M21</f>
        <v>51</v>
      </c>
      <c r="C21" s="42">
        <v>35</v>
      </c>
      <c r="D21" s="42">
        <f t="shared" ref="D21:D38" si="24">G21-I21+O21-S21</f>
        <v>-270</v>
      </c>
      <c r="E21" s="42">
        <f t="shared" ref="E21:E38" si="25">F21-H21</f>
        <v>-3</v>
      </c>
      <c r="F21" s="42">
        <v>57</v>
      </c>
      <c r="G21" s="42">
        <v>578</v>
      </c>
      <c r="H21" s="42">
        <v>60</v>
      </c>
      <c r="I21" s="42">
        <v>858</v>
      </c>
      <c r="J21" s="62">
        <f t="shared" si="3"/>
        <v>-0.50801197516447871</v>
      </c>
      <c r="K21" s="62">
        <v>9.6522275281250742</v>
      </c>
      <c r="L21" s="62">
        <v>10.160239503289553</v>
      </c>
      <c r="M21" s="42">
        <f t="shared" ref="M21:M38" si="26">N21-R21</f>
        <v>54</v>
      </c>
      <c r="N21" s="42">
        <f>SUM(P21:Q21)</f>
        <v>177</v>
      </c>
      <c r="O21" s="42">
        <v>2658</v>
      </c>
      <c r="P21" s="42">
        <v>131</v>
      </c>
      <c r="Q21" s="42">
        <v>46</v>
      </c>
      <c r="R21" s="42">
        <f t="shared" ref="R21:R38" si="27">SUM(T21:U21)</f>
        <v>123</v>
      </c>
      <c r="S21" s="42">
        <v>2648</v>
      </c>
      <c r="T21" s="42">
        <v>89</v>
      </c>
      <c r="U21" s="42">
        <v>34</v>
      </c>
      <c r="V21" s="49">
        <v>9.1442155529605955</v>
      </c>
    </row>
    <row r="22" spans="1:22" ht="15" customHeight="1" x14ac:dyDescent="0.15">
      <c r="A22" s="3" t="s">
        <v>16</v>
      </c>
      <c r="B22" s="42">
        <f t="shared" si="23"/>
        <v>-11</v>
      </c>
      <c r="C22" s="42">
        <v>2</v>
      </c>
      <c r="D22" s="42">
        <f t="shared" si="24"/>
        <v>-291</v>
      </c>
      <c r="E22" s="42">
        <f t="shared" si="25"/>
        <v>-4</v>
      </c>
      <c r="F22" s="42">
        <v>18</v>
      </c>
      <c r="G22" s="42">
        <v>170</v>
      </c>
      <c r="H22" s="42">
        <v>22</v>
      </c>
      <c r="I22" s="42">
        <v>308</v>
      </c>
      <c r="J22" s="62">
        <f t="shared" si="3"/>
        <v>-2.183539996919114</v>
      </c>
      <c r="K22" s="62">
        <v>9.8259299861360176</v>
      </c>
      <c r="L22" s="62">
        <v>12.009469983055132</v>
      </c>
      <c r="M22" s="42">
        <f>N22-R22</f>
        <v>-7</v>
      </c>
      <c r="N22" s="42">
        <f t="shared" ref="N22:N38" si="28">SUM(P22:Q22)</f>
        <v>33</v>
      </c>
      <c r="O22" s="42">
        <v>624</v>
      </c>
      <c r="P22" s="42">
        <v>16</v>
      </c>
      <c r="Q22" s="42">
        <v>17</v>
      </c>
      <c r="R22" s="42">
        <f t="shared" si="27"/>
        <v>40</v>
      </c>
      <c r="S22" s="42">
        <v>777</v>
      </c>
      <c r="T22" s="42">
        <v>24</v>
      </c>
      <c r="U22" s="42">
        <v>16</v>
      </c>
      <c r="V22" s="49">
        <v>-3.8211949946084545</v>
      </c>
    </row>
    <row r="23" spans="1:22" ht="15" customHeight="1" x14ac:dyDescent="0.15">
      <c r="A23" s="1" t="s">
        <v>15</v>
      </c>
      <c r="B23" s="43">
        <f t="shared" si="23"/>
        <v>3</v>
      </c>
      <c r="C23" s="43">
        <v>-2</v>
      </c>
      <c r="D23" s="43">
        <f t="shared" si="24"/>
        <v>-158</v>
      </c>
      <c r="E23" s="43">
        <f t="shared" si="25"/>
        <v>-7</v>
      </c>
      <c r="F23" s="43">
        <v>10</v>
      </c>
      <c r="G23" s="43">
        <v>91</v>
      </c>
      <c r="H23" s="43">
        <v>17</v>
      </c>
      <c r="I23" s="43">
        <v>241</v>
      </c>
      <c r="J23" s="63">
        <f t="shared" si="3"/>
        <v>-5.2694428002499647</v>
      </c>
      <c r="K23" s="63">
        <v>7.5277754289285186</v>
      </c>
      <c r="L23" s="63">
        <v>12.797218229178483</v>
      </c>
      <c r="M23" s="43">
        <f t="shared" si="26"/>
        <v>10</v>
      </c>
      <c r="N23" s="43">
        <f t="shared" si="28"/>
        <v>53</v>
      </c>
      <c r="O23" s="43">
        <v>696</v>
      </c>
      <c r="P23" s="43">
        <v>41</v>
      </c>
      <c r="Q23" s="43">
        <v>12</v>
      </c>
      <c r="R23" s="43">
        <f t="shared" si="27"/>
        <v>43</v>
      </c>
      <c r="S23" s="47">
        <v>704</v>
      </c>
      <c r="T23" s="47">
        <v>26</v>
      </c>
      <c r="U23" s="47">
        <v>17</v>
      </c>
      <c r="V23" s="54">
        <v>7.527775428928507</v>
      </c>
    </row>
    <row r="24" spans="1:22" ht="15" customHeight="1" x14ac:dyDescent="0.15">
      <c r="A24" s="7" t="s">
        <v>14</v>
      </c>
      <c r="B24" s="45">
        <f t="shared" si="23"/>
        <v>-1</v>
      </c>
      <c r="C24" s="45">
        <v>-11</v>
      </c>
      <c r="D24" s="45">
        <f t="shared" si="24"/>
        <v>-43</v>
      </c>
      <c r="E24" s="40">
        <f t="shared" si="25"/>
        <v>0</v>
      </c>
      <c r="F24" s="45">
        <v>4</v>
      </c>
      <c r="G24" s="45">
        <v>41</v>
      </c>
      <c r="H24" s="45">
        <v>4</v>
      </c>
      <c r="I24" s="46">
        <v>65</v>
      </c>
      <c r="J24" s="73">
        <f t="shared" si="3"/>
        <v>0</v>
      </c>
      <c r="K24" s="73">
        <v>9.1752920696568054</v>
      </c>
      <c r="L24" s="73">
        <v>9.1752920696568054</v>
      </c>
      <c r="M24" s="40">
        <f t="shared" si="26"/>
        <v>-1</v>
      </c>
      <c r="N24" s="45">
        <f t="shared" si="28"/>
        <v>7</v>
      </c>
      <c r="O24" s="45">
        <v>135</v>
      </c>
      <c r="P24" s="45">
        <v>4</v>
      </c>
      <c r="Q24" s="45">
        <v>3</v>
      </c>
      <c r="R24" s="45">
        <f t="shared" si="27"/>
        <v>8</v>
      </c>
      <c r="S24" s="45">
        <v>154</v>
      </c>
      <c r="T24" s="45">
        <v>4</v>
      </c>
      <c r="U24" s="45">
        <v>4</v>
      </c>
      <c r="V24" s="51">
        <v>-2.2938230174142014</v>
      </c>
    </row>
    <row r="25" spans="1:22" ht="15" customHeight="1" x14ac:dyDescent="0.15">
      <c r="A25" s="5" t="s">
        <v>13</v>
      </c>
      <c r="B25" s="40">
        <f t="shared" si="23"/>
        <v>-1</v>
      </c>
      <c r="C25" s="40">
        <v>2</v>
      </c>
      <c r="D25" s="40">
        <f t="shared" si="24"/>
        <v>-40</v>
      </c>
      <c r="E25" s="40">
        <f t="shared" si="25"/>
        <v>-1</v>
      </c>
      <c r="F25" s="40">
        <v>1</v>
      </c>
      <c r="G25" s="40">
        <v>3</v>
      </c>
      <c r="H25" s="40">
        <v>2</v>
      </c>
      <c r="I25" s="40">
        <v>30</v>
      </c>
      <c r="J25" s="61">
        <f t="shared" si="3"/>
        <v>-8.9333790200205581</v>
      </c>
      <c r="K25" s="61">
        <v>8.9333790200205581</v>
      </c>
      <c r="L25" s="61">
        <v>17.866758040041116</v>
      </c>
      <c r="M25" s="40">
        <f t="shared" si="26"/>
        <v>0</v>
      </c>
      <c r="N25" s="40">
        <f t="shared" si="28"/>
        <v>0</v>
      </c>
      <c r="O25" s="40">
        <v>27</v>
      </c>
      <c r="P25" s="40">
        <v>0</v>
      </c>
      <c r="Q25" s="40">
        <v>0</v>
      </c>
      <c r="R25" s="40">
        <f t="shared" si="27"/>
        <v>0</v>
      </c>
      <c r="S25" s="41">
        <v>40</v>
      </c>
      <c r="T25" s="41">
        <v>0</v>
      </c>
      <c r="U25" s="41">
        <v>0</v>
      </c>
      <c r="V25" s="52">
        <v>0</v>
      </c>
    </row>
    <row r="26" spans="1:22" ht="15" customHeight="1" x14ac:dyDescent="0.15">
      <c r="A26" s="3" t="s">
        <v>12</v>
      </c>
      <c r="B26" s="42">
        <f t="shared" si="23"/>
        <v>-4</v>
      </c>
      <c r="C26" s="42">
        <v>-2</v>
      </c>
      <c r="D26" s="42">
        <f t="shared" si="24"/>
        <v>-76</v>
      </c>
      <c r="E26" s="42">
        <f t="shared" si="25"/>
        <v>-3</v>
      </c>
      <c r="F26" s="42">
        <v>0</v>
      </c>
      <c r="G26" s="42">
        <v>11</v>
      </c>
      <c r="H26" s="42">
        <v>3</v>
      </c>
      <c r="I26" s="42">
        <v>60</v>
      </c>
      <c r="J26" s="62">
        <f t="shared" si="3"/>
        <v>-12.026755412039936</v>
      </c>
      <c r="K26" s="62">
        <v>0</v>
      </c>
      <c r="L26" s="62">
        <v>12.026755412039936</v>
      </c>
      <c r="M26" s="42">
        <f t="shared" si="26"/>
        <v>-1</v>
      </c>
      <c r="N26" s="42">
        <f t="shared" si="28"/>
        <v>5</v>
      </c>
      <c r="O26" s="42">
        <v>72</v>
      </c>
      <c r="P26" s="42">
        <v>4</v>
      </c>
      <c r="Q26" s="42">
        <v>1</v>
      </c>
      <c r="R26" s="42">
        <f t="shared" si="27"/>
        <v>6</v>
      </c>
      <c r="S26" s="42">
        <v>99</v>
      </c>
      <c r="T26" s="42">
        <v>4</v>
      </c>
      <c r="U26" s="42">
        <v>2</v>
      </c>
      <c r="V26" s="49">
        <v>-4.0089184706799799</v>
      </c>
    </row>
    <row r="27" spans="1:22" ht="15" customHeight="1" x14ac:dyDescent="0.15">
      <c r="A27" s="1" t="s">
        <v>11</v>
      </c>
      <c r="B27" s="43">
        <f t="shared" si="23"/>
        <v>-16</v>
      </c>
      <c r="C27" s="43">
        <v>-4</v>
      </c>
      <c r="D27" s="43">
        <f t="shared" si="24"/>
        <v>-169</v>
      </c>
      <c r="E27" s="43">
        <f t="shared" si="25"/>
        <v>-2</v>
      </c>
      <c r="F27" s="43">
        <v>2</v>
      </c>
      <c r="G27" s="43">
        <v>38</v>
      </c>
      <c r="H27" s="43">
        <v>4</v>
      </c>
      <c r="I27" s="43">
        <v>122</v>
      </c>
      <c r="J27" s="63">
        <f t="shared" si="3"/>
        <v>-3.1625553447185326</v>
      </c>
      <c r="K27" s="63">
        <v>3.1625553447185326</v>
      </c>
      <c r="L27" s="63">
        <v>6.3251106894370652</v>
      </c>
      <c r="M27" s="43">
        <f t="shared" si="26"/>
        <v>-14</v>
      </c>
      <c r="N27" s="43">
        <f t="shared" si="28"/>
        <v>3</v>
      </c>
      <c r="O27" s="47">
        <v>150</v>
      </c>
      <c r="P27" s="47">
        <v>1</v>
      </c>
      <c r="Q27" s="47">
        <v>2</v>
      </c>
      <c r="R27" s="47">
        <f t="shared" si="27"/>
        <v>17</v>
      </c>
      <c r="S27" s="47">
        <v>235</v>
      </c>
      <c r="T27" s="47">
        <v>9</v>
      </c>
      <c r="U27" s="47">
        <v>8</v>
      </c>
      <c r="V27" s="54">
        <v>-22.137887413029731</v>
      </c>
    </row>
    <row r="28" spans="1:22" ht="15" customHeight="1" x14ac:dyDescent="0.15">
      <c r="A28" s="5" t="s">
        <v>10</v>
      </c>
      <c r="B28" s="40">
        <f t="shared" si="23"/>
        <v>-8</v>
      </c>
      <c r="C28" s="40">
        <v>-8</v>
      </c>
      <c r="D28" s="40">
        <f t="shared" si="24"/>
        <v>-62</v>
      </c>
      <c r="E28" s="40">
        <f t="shared" si="25"/>
        <v>-5</v>
      </c>
      <c r="F28" s="40">
        <v>1</v>
      </c>
      <c r="G28" s="40">
        <v>12</v>
      </c>
      <c r="H28" s="40">
        <v>6</v>
      </c>
      <c r="I28" s="40">
        <v>54</v>
      </c>
      <c r="J28" s="61">
        <f t="shared" si="3"/>
        <v>-20.854044541953765</v>
      </c>
      <c r="K28" s="61">
        <v>4.1708089083907529</v>
      </c>
      <c r="L28" s="61">
        <v>25.024853450344519</v>
      </c>
      <c r="M28" s="40">
        <f t="shared" si="26"/>
        <v>-3</v>
      </c>
      <c r="N28" s="40">
        <f t="shared" si="28"/>
        <v>4</v>
      </c>
      <c r="O28" s="40">
        <v>52</v>
      </c>
      <c r="P28" s="40">
        <v>3</v>
      </c>
      <c r="Q28" s="40">
        <v>1</v>
      </c>
      <c r="R28" s="40">
        <f t="shared" si="27"/>
        <v>7</v>
      </c>
      <c r="S28" s="40">
        <v>72</v>
      </c>
      <c r="T28" s="40">
        <v>5</v>
      </c>
      <c r="U28" s="40">
        <v>2</v>
      </c>
      <c r="V28" s="48">
        <v>-12.512426725172265</v>
      </c>
    </row>
    <row r="29" spans="1:22" ht="15" customHeight="1" x14ac:dyDescent="0.15">
      <c r="A29" s="3" t="s">
        <v>9</v>
      </c>
      <c r="B29" s="42">
        <f t="shared" si="23"/>
        <v>-5</v>
      </c>
      <c r="C29" s="42">
        <v>-1</v>
      </c>
      <c r="D29" s="42">
        <f t="shared" si="24"/>
        <v>-36</v>
      </c>
      <c r="E29" s="42">
        <f>F29-H29</f>
        <v>-1</v>
      </c>
      <c r="F29" s="42">
        <v>7</v>
      </c>
      <c r="G29" s="42">
        <v>75</v>
      </c>
      <c r="H29" s="42">
        <v>8</v>
      </c>
      <c r="I29" s="42">
        <v>113</v>
      </c>
      <c r="J29" s="62">
        <f t="shared" si="3"/>
        <v>-1.5467936873866392</v>
      </c>
      <c r="K29" s="62">
        <v>10.827555811706473</v>
      </c>
      <c r="L29" s="62">
        <v>12.374349499093112</v>
      </c>
      <c r="M29" s="42">
        <f t="shared" si="26"/>
        <v>-4</v>
      </c>
      <c r="N29" s="42">
        <f t="shared" si="28"/>
        <v>13</v>
      </c>
      <c r="O29" s="42">
        <v>224</v>
      </c>
      <c r="P29" s="42">
        <v>8</v>
      </c>
      <c r="Q29" s="42">
        <v>5</v>
      </c>
      <c r="R29" s="42">
        <f t="shared" si="27"/>
        <v>17</v>
      </c>
      <c r="S29" s="42">
        <v>222</v>
      </c>
      <c r="T29" s="42">
        <v>3</v>
      </c>
      <c r="U29" s="42">
        <v>14</v>
      </c>
      <c r="V29" s="49">
        <v>-6.1871747495465534</v>
      </c>
    </row>
    <row r="30" spans="1:22" ht="15" customHeight="1" x14ac:dyDescent="0.15">
      <c r="A30" s="3" t="s">
        <v>8</v>
      </c>
      <c r="B30" s="42">
        <f t="shared" si="23"/>
        <v>-1</v>
      </c>
      <c r="C30" s="42">
        <v>8</v>
      </c>
      <c r="D30" s="42">
        <f t="shared" si="24"/>
        <v>-104</v>
      </c>
      <c r="E30" s="42">
        <f t="shared" si="25"/>
        <v>-4</v>
      </c>
      <c r="F30" s="42">
        <v>2</v>
      </c>
      <c r="G30" s="42">
        <v>59</v>
      </c>
      <c r="H30" s="42">
        <v>6</v>
      </c>
      <c r="I30" s="42">
        <v>117</v>
      </c>
      <c r="J30" s="62">
        <f t="shared" si="3"/>
        <v>-6.2116557891781046</v>
      </c>
      <c r="K30" s="62">
        <v>3.1058278945890518</v>
      </c>
      <c r="L30" s="62">
        <v>9.317483683767156</v>
      </c>
      <c r="M30" s="42">
        <f t="shared" si="26"/>
        <v>3</v>
      </c>
      <c r="N30" s="42">
        <f t="shared" si="28"/>
        <v>13</v>
      </c>
      <c r="O30" s="42">
        <v>176</v>
      </c>
      <c r="P30" s="42">
        <v>8</v>
      </c>
      <c r="Q30" s="42">
        <v>5</v>
      </c>
      <c r="R30" s="42">
        <f t="shared" si="27"/>
        <v>10</v>
      </c>
      <c r="S30" s="42">
        <v>222</v>
      </c>
      <c r="T30" s="42">
        <v>8</v>
      </c>
      <c r="U30" s="42">
        <v>2</v>
      </c>
      <c r="V30" s="49">
        <v>4.6587418418835789</v>
      </c>
    </row>
    <row r="31" spans="1:22" ht="15" customHeight="1" x14ac:dyDescent="0.15">
      <c r="A31" s="1" t="s">
        <v>7</v>
      </c>
      <c r="B31" s="43">
        <f t="shared" si="23"/>
        <v>1</v>
      </c>
      <c r="C31" s="43">
        <v>5</v>
      </c>
      <c r="D31" s="43">
        <f t="shared" si="24"/>
        <v>-40</v>
      </c>
      <c r="E31" s="43">
        <f t="shared" si="25"/>
        <v>0</v>
      </c>
      <c r="F31" s="43">
        <v>9</v>
      </c>
      <c r="G31" s="43">
        <v>43</v>
      </c>
      <c r="H31" s="43">
        <v>9</v>
      </c>
      <c r="I31" s="43">
        <v>101</v>
      </c>
      <c r="J31" s="63">
        <f t="shared" si="3"/>
        <v>0</v>
      </c>
      <c r="K31" s="63">
        <v>15.622547830677261</v>
      </c>
      <c r="L31" s="63">
        <v>15.622547830677261</v>
      </c>
      <c r="M31" s="43">
        <f t="shared" si="26"/>
        <v>1</v>
      </c>
      <c r="N31" s="43">
        <f t="shared" si="28"/>
        <v>11</v>
      </c>
      <c r="O31" s="43">
        <v>195</v>
      </c>
      <c r="P31" s="43">
        <v>2</v>
      </c>
      <c r="Q31" s="43">
        <v>9</v>
      </c>
      <c r="R31" s="43">
        <f t="shared" si="27"/>
        <v>10</v>
      </c>
      <c r="S31" s="43">
        <v>177</v>
      </c>
      <c r="T31" s="43">
        <v>3</v>
      </c>
      <c r="U31" s="43">
        <v>7</v>
      </c>
      <c r="V31" s="53">
        <v>1.7358386478530328</v>
      </c>
    </row>
    <row r="32" spans="1:22" ht="15" customHeight="1" x14ac:dyDescent="0.15">
      <c r="A32" s="5" t="s">
        <v>6</v>
      </c>
      <c r="B32" s="40">
        <f t="shared" si="23"/>
        <v>4</v>
      </c>
      <c r="C32" s="40">
        <v>5</v>
      </c>
      <c r="D32" s="40">
        <f t="shared" si="24"/>
        <v>15</v>
      </c>
      <c r="E32" s="40">
        <f t="shared" si="25"/>
        <v>2</v>
      </c>
      <c r="F32" s="40">
        <v>2</v>
      </c>
      <c r="G32" s="40">
        <v>23</v>
      </c>
      <c r="H32" s="40">
        <v>0</v>
      </c>
      <c r="I32" s="40">
        <v>13</v>
      </c>
      <c r="J32" s="61">
        <f t="shared" si="3"/>
        <v>14.341283250166986</v>
      </c>
      <c r="K32" s="61">
        <v>14.341283250166986</v>
      </c>
      <c r="L32" s="61">
        <v>0</v>
      </c>
      <c r="M32" s="40">
        <f t="shared" si="26"/>
        <v>2</v>
      </c>
      <c r="N32" s="40">
        <f t="shared" si="28"/>
        <v>9</v>
      </c>
      <c r="O32" s="41">
        <v>83</v>
      </c>
      <c r="P32" s="41">
        <v>3</v>
      </c>
      <c r="Q32" s="41">
        <v>6</v>
      </c>
      <c r="R32" s="41">
        <f t="shared" si="27"/>
        <v>7</v>
      </c>
      <c r="S32" s="41">
        <v>78</v>
      </c>
      <c r="T32" s="41">
        <v>2</v>
      </c>
      <c r="U32" s="41">
        <v>5</v>
      </c>
      <c r="V32" s="52">
        <v>14.341283250166981</v>
      </c>
    </row>
    <row r="33" spans="1:22" ht="15" customHeight="1" x14ac:dyDescent="0.15">
      <c r="A33" s="3" t="s">
        <v>5</v>
      </c>
      <c r="B33" s="42">
        <f t="shared" si="23"/>
        <v>-9</v>
      </c>
      <c r="C33" s="42">
        <v>11</v>
      </c>
      <c r="D33" s="42">
        <f t="shared" si="24"/>
        <v>-134</v>
      </c>
      <c r="E33" s="42">
        <f t="shared" si="25"/>
        <v>-4</v>
      </c>
      <c r="F33" s="42">
        <v>6</v>
      </c>
      <c r="G33" s="42">
        <v>36</v>
      </c>
      <c r="H33" s="42">
        <v>10</v>
      </c>
      <c r="I33" s="42">
        <v>127</v>
      </c>
      <c r="J33" s="62">
        <f t="shared" si="3"/>
        <v>-6.4773448210078932</v>
      </c>
      <c r="K33" s="62">
        <v>9.716017231511838</v>
      </c>
      <c r="L33" s="62">
        <v>16.193362052519731</v>
      </c>
      <c r="M33" s="42">
        <f t="shared" si="26"/>
        <v>-5</v>
      </c>
      <c r="N33" s="42">
        <f t="shared" si="28"/>
        <v>9</v>
      </c>
      <c r="O33" s="42">
        <v>180</v>
      </c>
      <c r="P33" s="42">
        <v>4</v>
      </c>
      <c r="Q33" s="42">
        <v>5</v>
      </c>
      <c r="R33" s="42">
        <f t="shared" si="27"/>
        <v>14</v>
      </c>
      <c r="S33" s="42">
        <v>223</v>
      </c>
      <c r="T33" s="42">
        <v>6</v>
      </c>
      <c r="U33" s="42">
        <v>8</v>
      </c>
      <c r="V33" s="49">
        <v>-8.0966810262598656</v>
      </c>
    </row>
    <row r="34" spans="1:22" ht="15" customHeight="1" x14ac:dyDescent="0.15">
      <c r="A34" s="3" t="s">
        <v>4</v>
      </c>
      <c r="B34" s="42">
        <f t="shared" si="23"/>
        <v>-3</v>
      </c>
      <c r="C34" s="42">
        <v>-4</v>
      </c>
      <c r="D34" s="42">
        <f t="shared" si="24"/>
        <v>-32</v>
      </c>
      <c r="E34" s="42">
        <f t="shared" si="25"/>
        <v>-4</v>
      </c>
      <c r="F34" s="42">
        <v>2</v>
      </c>
      <c r="G34" s="42">
        <v>29</v>
      </c>
      <c r="H34" s="42">
        <v>6</v>
      </c>
      <c r="I34" s="42">
        <v>62</v>
      </c>
      <c r="J34" s="62">
        <f t="shared" si="3"/>
        <v>-9.623370288832934</v>
      </c>
      <c r="K34" s="62">
        <v>4.8116851444164679</v>
      </c>
      <c r="L34" s="62">
        <v>14.435055433249403</v>
      </c>
      <c r="M34" s="42">
        <f t="shared" si="26"/>
        <v>1</v>
      </c>
      <c r="N34" s="42">
        <f t="shared" si="28"/>
        <v>9</v>
      </c>
      <c r="O34" s="42">
        <v>129</v>
      </c>
      <c r="P34" s="42">
        <v>3</v>
      </c>
      <c r="Q34" s="42">
        <v>6</v>
      </c>
      <c r="R34" s="42">
        <f t="shared" si="27"/>
        <v>8</v>
      </c>
      <c r="S34" s="42">
        <v>128</v>
      </c>
      <c r="T34" s="42">
        <v>5</v>
      </c>
      <c r="U34" s="42">
        <v>3</v>
      </c>
      <c r="V34" s="49">
        <v>2.4058425722082326</v>
      </c>
    </row>
    <row r="35" spans="1:22" ht="15" customHeight="1" x14ac:dyDescent="0.15">
      <c r="A35" s="1" t="s">
        <v>3</v>
      </c>
      <c r="B35" s="43">
        <f t="shared" si="23"/>
        <v>3</v>
      </c>
      <c r="C35" s="43">
        <v>9</v>
      </c>
      <c r="D35" s="43">
        <f t="shared" si="24"/>
        <v>-34</v>
      </c>
      <c r="E35" s="43">
        <f t="shared" si="25"/>
        <v>-2</v>
      </c>
      <c r="F35" s="43">
        <v>2</v>
      </c>
      <c r="G35" s="43">
        <v>26</v>
      </c>
      <c r="H35" s="43">
        <v>4</v>
      </c>
      <c r="I35" s="43">
        <v>63</v>
      </c>
      <c r="J35" s="63">
        <f t="shared" si="3"/>
        <v>-4.6853137876590116</v>
      </c>
      <c r="K35" s="63">
        <v>4.6853137876590116</v>
      </c>
      <c r="L35" s="63">
        <v>9.3706275753180233</v>
      </c>
      <c r="M35" s="43">
        <f>N35-R35</f>
        <v>5</v>
      </c>
      <c r="N35" s="43">
        <f t="shared" si="28"/>
        <v>13</v>
      </c>
      <c r="O35" s="47">
        <v>132</v>
      </c>
      <c r="P35" s="47">
        <v>3</v>
      </c>
      <c r="Q35" s="47">
        <v>10</v>
      </c>
      <c r="R35" s="47">
        <f t="shared" si="27"/>
        <v>8</v>
      </c>
      <c r="S35" s="47">
        <v>129</v>
      </c>
      <c r="T35" s="47">
        <v>4</v>
      </c>
      <c r="U35" s="47">
        <v>4</v>
      </c>
      <c r="V35" s="54">
        <v>11.713284469147531</v>
      </c>
    </row>
    <row r="36" spans="1:22" ht="15" customHeight="1" x14ac:dyDescent="0.15">
      <c r="A36" s="5" t="s">
        <v>2</v>
      </c>
      <c r="B36" s="40">
        <f t="shared" si="23"/>
        <v>-9</v>
      </c>
      <c r="C36" s="40">
        <v>0</v>
      </c>
      <c r="D36" s="40">
        <f t="shared" si="24"/>
        <v>-34</v>
      </c>
      <c r="E36" s="40">
        <f t="shared" si="25"/>
        <v>-5</v>
      </c>
      <c r="F36" s="40">
        <v>0</v>
      </c>
      <c r="G36" s="40">
        <v>6</v>
      </c>
      <c r="H36" s="40">
        <v>5</v>
      </c>
      <c r="I36" s="40">
        <v>54</v>
      </c>
      <c r="J36" s="61">
        <f t="shared" si="3"/>
        <v>-30.190239867659219</v>
      </c>
      <c r="K36" s="61">
        <v>0</v>
      </c>
      <c r="L36" s="61">
        <v>30.190239867659219</v>
      </c>
      <c r="M36" s="40">
        <f t="shared" si="26"/>
        <v>-4</v>
      </c>
      <c r="N36" s="40">
        <f t="shared" si="28"/>
        <v>3</v>
      </c>
      <c r="O36" s="40">
        <v>64</v>
      </c>
      <c r="P36" s="40">
        <v>2</v>
      </c>
      <c r="Q36" s="40">
        <v>1</v>
      </c>
      <c r="R36" s="40">
        <f t="shared" si="27"/>
        <v>7</v>
      </c>
      <c r="S36" s="40">
        <v>50</v>
      </c>
      <c r="T36" s="40">
        <v>1</v>
      </c>
      <c r="U36" s="40">
        <v>6</v>
      </c>
      <c r="V36" s="48">
        <v>-24.152191894127373</v>
      </c>
    </row>
    <row r="37" spans="1:22" ht="15" customHeight="1" x14ac:dyDescent="0.15">
      <c r="A37" s="3" t="s">
        <v>1</v>
      </c>
      <c r="B37" s="42">
        <f t="shared" si="23"/>
        <v>-4</v>
      </c>
      <c r="C37" s="42">
        <v>-1</v>
      </c>
      <c r="D37" s="42">
        <f t="shared" si="24"/>
        <v>-32</v>
      </c>
      <c r="E37" s="42">
        <f t="shared" si="25"/>
        <v>-2</v>
      </c>
      <c r="F37" s="42">
        <v>1</v>
      </c>
      <c r="G37" s="42">
        <v>6</v>
      </c>
      <c r="H37" s="42">
        <v>3</v>
      </c>
      <c r="I37" s="42">
        <v>30</v>
      </c>
      <c r="J37" s="62">
        <f t="shared" si="3"/>
        <v>-18.212209664945235</v>
      </c>
      <c r="K37" s="62">
        <v>9.106104832472619</v>
      </c>
      <c r="L37" s="62">
        <v>27.318314497417855</v>
      </c>
      <c r="M37" s="42">
        <f t="shared" si="26"/>
        <v>-2</v>
      </c>
      <c r="N37" s="42">
        <f t="shared" si="28"/>
        <v>3</v>
      </c>
      <c r="O37" s="42">
        <v>51</v>
      </c>
      <c r="P37" s="42">
        <v>1</v>
      </c>
      <c r="Q37" s="42">
        <v>2</v>
      </c>
      <c r="R37" s="42">
        <f t="shared" si="27"/>
        <v>5</v>
      </c>
      <c r="S37" s="42">
        <v>59</v>
      </c>
      <c r="T37" s="42">
        <v>3</v>
      </c>
      <c r="U37" s="42">
        <v>2</v>
      </c>
      <c r="V37" s="49">
        <v>-18.212209664945238</v>
      </c>
    </row>
    <row r="38" spans="1:22" ht="15" customHeight="1" x14ac:dyDescent="0.15">
      <c r="A38" s="1" t="s">
        <v>0</v>
      </c>
      <c r="B38" s="43">
        <f t="shared" si="23"/>
        <v>-2</v>
      </c>
      <c r="C38" s="43">
        <v>0</v>
      </c>
      <c r="D38" s="43">
        <f t="shared" si="24"/>
        <v>-43</v>
      </c>
      <c r="E38" s="43">
        <f t="shared" si="25"/>
        <v>-2</v>
      </c>
      <c r="F38" s="43">
        <v>0</v>
      </c>
      <c r="G38" s="43">
        <v>4</v>
      </c>
      <c r="H38" s="43">
        <v>2</v>
      </c>
      <c r="I38" s="43">
        <v>38</v>
      </c>
      <c r="J38" s="63">
        <f t="shared" si="3"/>
        <v>-19.526025785053225</v>
      </c>
      <c r="K38" s="63">
        <v>0</v>
      </c>
      <c r="L38" s="63">
        <v>19.526025785053225</v>
      </c>
      <c r="M38" s="43">
        <f t="shared" si="26"/>
        <v>0</v>
      </c>
      <c r="N38" s="43">
        <f t="shared" si="28"/>
        <v>3</v>
      </c>
      <c r="O38" s="43">
        <v>29</v>
      </c>
      <c r="P38" s="43">
        <v>1</v>
      </c>
      <c r="Q38" s="43">
        <v>2</v>
      </c>
      <c r="R38" s="43">
        <f t="shared" si="27"/>
        <v>3</v>
      </c>
      <c r="S38" s="43">
        <v>38</v>
      </c>
      <c r="T38" s="43">
        <v>1</v>
      </c>
      <c r="U38" s="43">
        <v>2</v>
      </c>
      <c r="V38" s="53">
        <v>0</v>
      </c>
    </row>
    <row r="39" spans="1:22" x14ac:dyDescent="0.15">
      <c r="A39" s="60" t="s">
        <v>59</v>
      </c>
    </row>
    <row r="40" spans="1:22" x14ac:dyDescent="0.15">
      <c r="A40" s="60" t="s">
        <v>60</v>
      </c>
    </row>
    <row r="41" spans="1:22" x14ac:dyDescent="0.15">
      <c r="A41" s="60" t="s">
        <v>61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/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62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53</v>
      </c>
      <c r="H6" s="33"/>
      <c r="I6" s="74" t="s">
        <v>53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53</v>
      </c>
      <c r="P7" s="74" t="s">
        <v>31</v>
      </c>
      <c r="Q7" s="32" t="s">
        <v>30</v>
      </c>
      <c r="R7" s="28" t="s">
        <v>32</v>
      </c>
      <c r="S7" s="74" t="s">
        <v>53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-145</v>
      </c>
      <c r="C9" s="34">
        <f t="shared" si="0"/>
        <v>14</v>
      </c>
      <c r="D9" s="34">
        <f t="shared" si="0"/>
        <v>-2532</v>
      </c>
      <c r="E9" s="34">
        <f t="shared" si="0"/>
        <v>-169</v>
      </c>
      <c r="F9" s="34">
        <f t="shared" si="0"/>
        <v>149</v>
      </c>
      <c r="G9" s="34">
        <f t="shared" si="0"/>
        <v>1766</v>
      </c>
      <c r="H9" s="34">
        <f t="shared" si="0"/>
        <v>318</v>
      </c>
      <c r="I9" s="34">
        <f t="shared" si="0"/>
        <v>3838</v>
      </c>
      <c r="J9" s="51">
        <f>K9-L9</f>
        <v>-6.9341781973070171</v>
      </c>
      <c r="K9" s="51">
        <v>6.1135653928919877</v>
      </c>
      <c r="L9" s="51">
        <v>13.047743590199005</v>
      </c>
      <c r="M9" s="34">
        <f t="shared" ref="M9:U9" si="1">M10+M11</f>
        <v>24</v>
      </c>
      <c r="N9" s="34">
        <f t="shared" si="1"/>
        <v>454</v>
      </c>
      <c r="O9" s="34">
        <f t="shared" si="1"/>
        <v>6981</v>
      </c>
      <c r="P9" s="34">
        <f t="shared" si="1"/>
        <v>280</v>
      </c>
      <c r="Q9" s="34">
        <f t="shared" si="1"/>
        <v>174</v>
      </c>
      <c r="R9" s="34">
        <f>R10+R11</f>
        <v>430</v>
      </c>
      <c r="S9" s="34">
        <f t="shared" si="1"/>
        <v>7441</v>
      </c>
      <c r="T9" s="34">
        <f t="shared" si="1"/>
        <v>256</v>
      </c>
      <c r="U9" s="34">
        <f t="shared" si="1"/>
        <v>174</v>
      </c>
      <c r="V9" s="51">
        <v>0.98473536529803596</v>
      </c>
    </row>
    <row r="10" spans="1:22" ht="15" customHeight="1" x14ac:dyDescent="0.15">
      <c r="A10" s="6" t="s">
        <v>28</v>
      </c>
      <c r="B10" s="35">
        <f t="shared" ref="B10:I10" si="2">B20+B21+B22+B23</f>
        <v>-52</v>
      </c>
      <c r="C10" s="35">
        <f t="shared" si="2"/>
        <v>33</v>
      </c>
      <c r="D10" s="35">
        <f t="shared" si="2"/>
        <v>-1424</v>
      </c>
      <c r="E10" s="35">
        <f t="shared" si="2"/>
        <v>-99</v>
      </c>
      <c r="F10" s="35">
        <f t="shared" si="2"/>
        <v>121</v>
      </c>
      <c r="G10" s="35">
        <f t="shared" si="2"/>
        <v>1433</v>
      </c>
      <c r="H10" s="35">
        <f t="shared" si="2"/>
        <v>220</v>
      </c>
      <c r="I10" s="35">
        <f t="shared" si="2"/>
        <v>2617</v>
      </c>
      <c r="J10" s="48">
        <f t="shared" ref="J10:J38" si="3">K10-L10</f>
        <v>-5.4164157193122993</v>
      </c>
      <c r="K10" s="48">
        <v>6.6200636569372548</v>
      </c>
      <c r="L10" s="48">
        <v>12.036479376249554</v>
      </c>
      <c r="M10" s="35">
        <f t="shared" ref="M10:U10" si="4">M20+M21+M22+M23</f>
        <v>47</v>
      </c>
      <c r="N10" s="35">
        <f t="shared" si="4"/>
        <v>351</v>
      </c>
      <c r="O10" s="35">
        <f t="shared" si="4"/>
        <v>5266</v>
      </c>
      <c r="P10" s="35">
        <f t="shared" si="4"/>
        <v>236</v>
      </c>
      <c r="Q10" s="35">
        <f t="shared" si="4"/>
        <v>115</v>
      </c>
      <c r="R10" s="35">
        <f t="shared" si="4"/>
        <v>304</v>
      </c>
      <c r="S10" s="35">
        <f t="shared" si="4"/>
        <v>5506</v>
      </c>
      <c r="T10" s="35">
        <f t="shared" si="4"/>
        <v>207</v>
      </c>
      <c r="U10" s="35">
        <f t="shared" si="4"/>
        <v>97</v>
      </c>
      <c r="V10" s="48">
        <v>2.571429684926045</v>
      </c>
    </row>
    <row r="11" spans="1:22" ht="15" customHeight="1" x14ac:dyDescent="0.15">
      <c r="A11" s="2" t="s">
        <v>27</v>
      </c>
      <c r="B11" s="36">
        <f t="shared" ref="B11:I11" si="5">B12+B13+B14+B15+B16</f>
        <v>-93</v>
      </c>
      <c r="C11" s="36">
        <f t="shared" si="5"/>
        <v>-19</v>
      </c>
      <c r="D11" s="36">
        <f t="shared" si="5"/>
        <v>-1108</v>
      </c>
      <c r="E11" s="36">
        <f t="shared" si="5"/>
        <v>-70</v>
      </c>
      <c r="F11" s="36">
        <f t="shared" si="5"/>
        <v>28</v>
      </c>
      <c r="G11" s="36">
        <f t="shared" si="5"/>
        <v>333</v>
      </c>
      <c r="H11" s="36">
        <f t="shared" si="5"/>
        <v>98</v>
      </c>
      <c r="I11" s="36">
        <f t="shared" si="5"/>
        <v>1221</v>
      </c>
      <c r="J11" s="53">
        <f t="shared" si="3"/>
        <v>-11.48621766270081</v>
      </c>
      <c r="K11" s="53">
        <v>4.5944870650803251</v>
      </c>
      <c r="L11" s="53">
        <v>16.080704727781136</v>
      </c>
      <c r="M11" s="36">
        <f t="shared" ref="M11:U11" si="6">M12+M13+M14+M15+M16</f>
        <v>-23</v>
      </c>
      <c r="N11" s="36">
        <f t="shared" si="6"/>
        <v>103</v>
      </c>
      <c r="O11" s="36">
        <f t="shared" si="6"/>
        <v>1715</v>
      </c>
      <c r="P11" s="36">
        <f t="shared" si="6"/>
        <v>44</v>
      </c>
      <c r="Q11" s="36">
        <f t="shared" si="6"/>
        <v>59</v>
      </c>
      <c r="R11" s="36">
        <f t="shared" si="6"/>
        <v>126</v>
      </c>
      <c r="S11" s="36">
        <f t="shared" si="6"/>
        <v>1935</v>
      </c>
      <c r="T11" s="36">
        <f t="shared" si="6"/>
        <v>49</v>
      </c>
      <c r="U11" s="36">
        <f t="shared" si="6"/>
        <v>77</v>
      </c>
      <c r="V11" s="53">
        <v>-3.7740429463159764</v>
      </c>
    </row>
    <row r="12" spans="1:22" ht="15" customHeight="1" x14ac:dyDescent="0.15">
      <c r="A12" s="6" t="s">
        <v>26</v>
      </c>
      <c r="B12" s="35">
        <f t="shared" ref="B12:I12" si="7">B24</f>
        <v>-5</v>
      </c>
      <c r="C12" s="35">
        <f t="shared" si="7"/>
        <v>-4</v>
      </c>
      <c r="D12" s="35">
        <f t="shared" si="7"/>
        <v>-86</v>
      </c>
      <c r="E12" s="35">
        <f t="shared" si="7"/>
        <v>-5</v>
      </c>
      <c r="F12" s="35">
        <f t="shared" si="7"/>
        <v>4</v>
      </c>
      <c r="G12" s="35">
        <f t="shared" si="7"/>
        <v>29</v>
      </c>
      <c r="H12" s="35">
        <f t="shared" si="7"/>
        <v>9</v>
      </c>
      <c r="I12" s="35">
        <f t="shared" si="7"/>
        <v>94</v>
      </c>
      <c r="J12" s="48">
        <f t="shared" si="3"/>
        <v>-10.613118395878042</v>
      </c>
      <c r="K12" s="48">
        <v>8.4904947167024307</v>
      </c>
      <c r="L12" s="48">
        <v>19.103613112580472</v>
      </c>
      <c r="M12" s="35">
        <f t="shared" ref="M12:U12" si="8">M24</f>
        <v>0</v>
      </c>
      <c r="N12" s="35">
        <f t="shared" si="8"/>
        <v>7</v>
      </c>
      <c r="O12" s="35">
        <f t="shared" si="8"/>
        <v>149</v>
      </c>
      <c r="P12" s="35">
        <f t="shared" si="8"/>
        <v>5</v>
      </c>
      <c r="Q12" s="35">
        <f t="shared" si="8"/>
        <v>2</v>
      </c>
      <c r="R12" s="35">
        <f t="shared" si="8"/>
        <v>7</v>
      </c>
      <c r="S12" s="35">
        <f t="shared" si="8"/>
        <v>170</v>
      </c>
      <c r="T12" s="35">
        <f t="shared" si="8"/>
        <v>4</v>
      </c>
      <c r="U12" s="35">
        <f t="shared" si="8"/>
        <v>3</v>
      </c>
      <c r="V12" s="48">
        <v>0</v>
      </c>
    </row>
    <row r="13" spans="1:22" ht="15" customHeight="1" x14ac:dyDescent="0.15">
      <c r="A13" s="4" t="s">
        <v>25</v>
      </c>
      <c r="B13" s="37">
        <f t="shared" ref="B13:I13" si="9">B25+B26+B27</f>
        <v>-28</v>
      </c>
      <c r="C13" s="37">
        <f t="shared" si="9"/>
        <v>-7</v>
      </c>
      <c r="D13" s="37">
        <f t="shared" si="9"/>
        <v>-267</v>
      </c>
      <c r="E13" s="37">
        <f t="shared" si="9"/>
        <v>-18</v>
      </c>
      <c r="F13" s="37">
        <f t="shared" si="9"/>
        <v>2</v>
      </c>
      <c r="G13" s="37">
        <f t="shared" si="9"/>
        <v>48</v>
      </c>
      <c r="H13" s="37">
        <f t="shared" si="9"/>
        <v>20</v>
      </c>
      <c r="I13" s="37">
        <f t="shared" si="9"/>
        <v>235</v>
      </c>
      <c r="J13" s="49">
        <f t="shared" si="3"/>
        <v>-16.272687643655384</v>
      </c>
      <c r="K13" s="49">
        <v>1.8080764048505984</v>
      </c>
      <c r="L13" s="49">
        <v>18.080764048505984</v>
      </c>
      <c r="M13" s="37">
        <f t="shared" ref="M13:U13" si="10">M25+M26+M27</f>
        <v>-10</v>
      </c>
      <c r="N13" s="37">
        <f t="shared" si="10"/>
        <v>12</v>
      </c>
      <c r="O13" s="37">
        <f t="shared" si="10"/>
        <v>253</v>
      </c>
      <c r="P13" s="37">
        <f t="shared" si="10"/>
        <v>8</v>
      </c>
      <c r="Q13" s="37">
        <f t="shared" si="10"/>
        <v>4</v>
      </c>
      <c r="R13" s="37">
        <f t="shared" si="10"/>
        <v>22</v>
      </c>
      <c r="S13" s="37">
        <f t="shared" si="10"/>
        <v>333</v>
      </c>
      <c r="T13" s="37">
        <f t="shared" si="10"/>
        <v>9</v>
      </c>
      <c r="U13" s="37">
        <f t="shared" si="10"/>
        <v>13</v>
      </c>
      <c r="V13" s="49">
        <v>-9.0403820242529935</v>
      </c>
    </row>
    <row r="14" spans="1:22" ht="15" customHeight="1" x14ac:dyDescent="0.15">
      <c r="A14" s="4" t="s">
        <v>24</v>
      </c>
      <c r="B14" s="37">
        <f t="shared" ref="B14:I14" si="11">B28+B29+B30+B31</f>
        <v>-19</v>
      </c>
      <c r="C14" s="37">
        <f t="shared" si="11"/>
        <v>-1</v>
      </c>
      <c r="D14" s="37">
        <f t="shared" si="11"/>
        <v>-351</v>
      </c>
      <c r="E14" s="37">
        <f t="shared" si="11"/>
        <v>-18</v>
      </c>
      <c r="F14" s="37">
        <f t="shared" si="11"/>
        <v>15</v>
      </c>
      <c r="G14" s="37">
        <f t="shared" si="11"/>
        <v>146</v>
      </c>
      <c r="H14" s="37">
        <f t="shared" si="11"/>
        <v>33</v>
      </c>
      <c r="I14" s="37">
        <f t="shared" si="11"/>
        <v>421</v>
      </c>
      <c r="J14" s="49">
        <f t="shared" si="3"/>
        <v>-7.7368482411918258</v>
      </c>
      <c r="K14" s="49">
        <v>6.4473735343265233</v>
      </c>
      <c r="L14" s="49">
        <v>14.184221775518349</v>
      </c>
      <c r="M14" s="37">
        <f t="shared" ref="M14:U14" si="12">M28+M29+M30+M31</f>
        <v>-1</v>
      </c>
      <c r="N14" s="37">
        <f t="shared" si="12"/>
        <v>42</v>
      </c>
      <c r="O14" s="37">
        <f t="shared" si="12"/>
        <v>658</v>
      </c>
      <c r="P14" s="37">
        <f t="shared" si="12"/>
        <v>18</v>
      </c>
      <c r="Q14" s="37">
        <f t="shared" si="12"/>
        <v>24</v>
      </c>
      <c r="R14" s="37">
        <f t="shared" si="12"/>
        <v>43</v>
      </c>
      <c r="S14" s="37">
        <f t="shared" si="12"/>
        <v>734</v>
      </c>
      <c r="T14" s="37">
        <f t="shared" si="12"/>
        <v>19</v>
      </c>
      <c r="U14" s="37">
        <f t="shared" si="12"/>
        <v>24</v>
      </c>
      <c r="V14" s="49">
        <v>-0.42982490228843773</v>
      </c>
    </row>
    <row r="15" spans="1:22" ht="15" customHeight="1" x14ac:dyDescent="0.15">
      <c r="A15" s="4" t="s">
        <v>23</v>
      </c>
      <c r="B15" s="37">
        <f t="shared" ref="B15:I15" si="13">B32+B33+B34+B35</f>
        <v>-23</v>
      </c>
      <c r="C15" s="37">
        <f t="shared" si="13"/>
        <v>2</v>
      </c>
      <c r="D15" s="37">
        <f t="shared" si="13"/>
        <v>-246</v>
      </c>
      <c r="E15" s="37">
        <f t="shared" si="13"/>
        <v>-20</v>
      </c>
      <c r="F15" s="37">
        <f t="shared" si="13"/>
        <v>6</v>
      </c>
      <c r="G15" s="37">
        <f t="shared" si="13"/>
        <v>94</v>
      </c>
      <c r="H15" s="37">
        <f t="shared" si="13"/>
        <v>26</v>
      </c>
      <c r="I15" s="37">
        <f t="shared" si="13"/>
        <v>334</v>
      </c>
      <c r="J15" s="49">
        <f t="shared" si="3"/>
        <v>-11.375482873665133</v>
      </c>
      <c r="K15" s="49">
        <v>3.41264486209954</v>
      </c>
      <c r="L15" s="49">
        <v>14.788127735764673</v>
      </c>
      <c r="M15" s="37">
        <f t="shared" ref="M15:U15" si="14">M32+M33+M34+M35</f>
        <v>-3</v>
      </c>
      <c r="N15" s="37">
        <f t="shared" si="14"/>
        <v>36</v>
      </c>
      <c r="O15" s="37">
        <f t="shared" si="14"/>
        <v>554</v>
      </c>
      <c r="P15" s="37">
        <f t="shared" si="14"/>
        <v>9</v>
      </c>
      <c r="Q15" s="37">
        <f t="shared" si="14"/>
        <v>27</v>
      </c>
      <c r="R15" s="37">
        <f t="shared" si="14"/>
        <v>39</v>
      </c>
      <c r="S15" s="37">
        <f t="shared" si="14"/>
        <v>560</v>
      </c>
      <c r="T15" s="37">
        <f t="shared" si="14"/>
        <v>12</v>
      </c>
      <c r="U15" s="37">
        <f t="shared" si="14"/>
        <v>27</v>
      </c>
      <c r="V15" s="49">
        <v>-1.7063224310497702</v>
      </c>
    </row>
    <row r="16" spans="1:22" ht="15" customHeight="1" x14ac:dyDescent="0.15">
      <c r="A16" s="2" t="s">
        <v>22</v>
      </c>
      <c r="B16" s="36">
        <f t="shared" ref="B16:I16" si="15">B36+B37+B38</f>
        <v>-18</v>
      </c>
      <c r="C16" s="36">
        <f t="shared" si="15"/>
        <v>-9</v>
      </c>
      <c r="D16" s="36">
        <f t="shared" si="15"/>
        <v>-158</v>
      </c>
      <c r="E16" s="36">
        <f t="shared" si="15"/>
        <v>-9</v>
      </c>
      <c r="F16" s="36">
        <f t="shared" si="15"/>
        <v>1</v>
      </c>
      <c r="G16" s="36">
        <f t="shared" si="15"/>
        <v>16</v>
      </c>
      <c r="H16" s="36">
        <f t="shared" si="15"/>
        <v>10</v>
      </c>
      <c r="I16" s="36">
        <f t="shared" si="15"/>
        <v>137</v>
      </c>
      <c r="J16" s="53">
        <f t="shared" si="3"/>
        <v>-20.818809810507634</v>
      </c>
      <c r="K16" s="53">
        <v>2.313201090056404</v>
      </c>
      <c r="L16" s="53">
        <v>23.132010900564037</v>
      </c>
      <c r="M16" s="36">
        <f t="shared" ref="M16:U16" si="16">M36+M37+M38</f>
        <v>-9</v>
      </c>
      <c r="N16" s="36">
        <f t="shared" si="16"/>
        <v>6</v>
      </c>
      <c r="O16" s="36">
        <f t="shared" si="16"/>
        <v>101</v>
      </c>
      <c r="P16" s="36">
        <f t="shared" si="16"/>
        <v>4</v>
      </c>
      <c r="Q16" s="36">
        <f t="shared" si="16"/>
        <v>2</v>
      </c>
      <c r="R16" s="36">
        <f t="shared" si="16"/>
        <v>15</v>
      </c>
      <c r="S16" s="36">
        <f t="shared" si="16"/>
        <v>138</v>
      </c>
      <c r="T16" s="36">
        <f t="shared" si="16"/>
        <v>5</v>
      </c>
      <c r="U16" s="36">
        <f t="shared" si="16"/>
        <v>10</v>
      </c>
      <c r="V16" s="53">
        <v>-20.818809810507645</v>
      </c>
    </row>
    <row r="17" spans="1:22" ht="15" customHeight="1" x14ac:dyDescent="0.15">
      <c r="A17" s="6" t="s">
        <v>21</v>
      </c>
      <c r="B17" s="35">
        <f t="shared" ref="B17:I17" si="17">B12+B13+B20</f>
        <v>-51</v>
      </c>
      <c r="C17" s="35">
        <f t="shared" si="17"/>
        <v>21</v>
      </c>
      <c r="D17" s="35">
        <f t="shared" si="17"/>
        <v>-970</v>
      </c>
      <c r="E17" s="35">
        <f t="shared" si="17"/>
        <v>-76</v>
      </c>
      <c r="F17" s="35">
        <f t="shared" si="17"/>
        <v>55</v>
      </c>
      <c r="G17" s="35">
        <f t="shared" si="17"/>
        <v>717</v>
      </c>
      <c r="H17" s="35">
        <f t="shared" si="17"/>
        <v>131</v>
      </c>
      <c r="I17" s="35">
        <f t="shared" si="17"/>
        <v>1484</v>
      </c>
      <c r="J17" s="48">
        <f t="shared" si="3"/>
        <v>-7.7674274302751565</v>
      </c>
      <c r="K17" s="48">
        <v>5.6211645876991279</v>
      </c>
      <c r="L17" s="48">
        <v>13.388592017974284</v>
      </c>
      <c r="M17" s="35">
        <f t="shared" ref="M17:U17" si="18">M12+M13+M20</f>
        <v>25</v>
      </c>
      <c r="N17" s="35">
        <f t="shared" si="18"/>
        <v>145</v>
      </c>
      <c r="O17" s="35">
        <f t="shared" si="18"/>
        <v>2358</v>
      </c>
      <c r="P17" s="35">
        <f t="shared" si="18"/>
        <v>102</v>
      </c>
      <c r="Q17" s="35">
        <f t="shared" si="18"/>
        <v>43</v>
      </c>
      <c r="R17" s="35">
        <f t="shared" si="18"/>
        <v>120</v>
      </c>
      <c r="S17" s="35">
        <f t="shared" si="18"/>
        <v>2561</v>
      </c>
      <c r="T17" s="35">
        <f t="shared" si="18"/>
        <v>81</v>
      </c>
      <c r="U17" s="35">
        <f t="shared" si="18"/>
        <v>39</v>
      </c>
      <c r="V17" s="48">
        <v>2.5550748125905116</v>
      </c>
    </row>
    <row r="18" spans="1:22" ht="15" customHeight="1" x14ac:dyDescent="0.15">
      <c r="A18" s="4" t="s">
        <v>20</v>
      </c>
      <c r="B18" s="37">
        <f t="shared" ref="B18:I18" si="19">B14+B22</f>
        <v>-47</v>
      </c>
      <c r="C18" s="37">
        <f t="shared" si="19"/>
        <v>10</v>
      </c>
      <c r="D18" s="37">
        <f t="shared" si="19"/>
        <v>-728</v>
      </c>
      <c r="E18" s="37">
        <f t="shared" si="19"/>
        <v>-32</v>
      </c>
      <c r="F18" s="37">
        <f t="shared" si="19"/>
        <v>26</v>
      </c>
      <c r="G18" s="37">
        <f t="shared" si="19"/>
        <v>287</v>
      </c>
      <c r="H18" s="37">
        <f t="shared" si="19"/>
        <v>58</v>
      </c>
      <c r="I18" s="37">
        <f t="shared" si="19"/>
        <v>776</v>
      </c>
      <c r="J18" s="49">
        <f t="shared" si="3"/>
        <v>-7.2838980329109964</v>
      </c>
      <c r="K18" s="49">
        <v>5.9181671517401844</v>
      </c>
      <c r="L18" s="49">
        <v>13.202065184651181</v>
      </c>
      <c r="M18" s="37">
        <f t="shared" ref="M18:U18" si="20">M14+M22</f>
        <v>-15</v>
      </c>
      <c r="N18" s="37">
        <f t="shared" si="20"/>
        <v>74</v>
      </c>
      <c r="O18" s="37">
        <f t="shared" si="20"/>
        <v>1207</v>
      </c>
      <c r="P18" s="37">
        <f t="shared" si="20"/>
        <v>33</v>
      </c>
      <c r="Q18" s="37">
        <f t="shared" si="20"/>
        <v>41</v>
      </c>
      <c r="R18" s="37">
        <f t="shared" si="20"/>
        <v>89</v>
      </c>
      <c r="S18" s="37">
        <f t="shared" si="20"/>
        <v>1446</v>
      </c>
      <c r="T18" s="37">
        <f t="shared" si="20"/>
        <v>39</v>
      </c>
      <c r="U18" s="37">
        <f t="shared" si="20"/>
        <v>50</v>
      </c>
      <c r="V18" s="49">
        <v>-3.4143272029270264</v>
      </c>
    </row>
    <row r="19" spans="1:22" ht="15" customHeight="1" x14ac:dyDescent="0.15">
      <c r="A19" s="2" t="s">
        <v>19</v>
      </c>
      <c r="B19" s="36">
        <f t="shared" ref="B19:I19" si="21">B15+B16+B21+B23</f>
        <v>-47</v>
      </c>
      <c r="C19" s="36">
        <f t="shared" si="21"/>
        <v>-17</v>
      </c>
      <c r="D19" s="36">
        <f t="shared" si="21"/>
        <v>-834</v>
      </c>
      <c r="E19" s="36">
        <f t="shared" si="21"/>
        <v>-61</v>
      </c>
      <c r="F19" s="36">
        <f t="shared" si="21"/>
        <v>68</v>
      </c>
      <c r="G19" s="36">
        <f t="shared" si="21"/>
        <v>762</v>
      </c>
      <c r="H19" s="36">
        <f t="shared" si="21"/>
        <v>129</v>
      </c>
      <c r="I19" s="36">
        <f t="shared" si="21"/>
        <v>1578</v>
      </c>
      <c r="J19" s="53">
        <f t="shared" si="3"/>
        <v>-5.9837191239824428</v>
      </c>
      <c r="K19" s="53">
        <v>6.6703754168984641</v>
      </c>
      <c r="L19" s="53">
        <v>12.654094540880907</v>
      </c>
      <c r="M19" s="36">
        <f t="shared" ref="M19:U19" si="22">M15+M16+M21+M23</f>
        <v>14</v>
      </c>
      <c r="N19" s="36">
        <f t="shared" si="22"/>
        <v>235</v>
      </c>
      <c r="O19" s="36">
        <f t="shared" si="22"/>
        <v>3416</v>
      </c>
      <c r="P19" s="36">
        <f t="shared" si="22"/>
        <v>145</v>
      </c>
      <c r="Q19" s="36">
        <f t="shared" si="22"/>
        <v>90</v>
      </c>
      <c r="R19" s="36">
        <f t="shared" si="22"/>
        <v>221</v>
      </c>
      <c r="S19" s="36">
        <f t="shared" si="22"/>
        <v>3434</v>
      </c>
      <c r="T19" s="36">
        <f t="shared" si="22"/>
        <v>136</v>
      </c>
      <c r="U19" s="36">
        <f t="shared" si="22"/>
        <v>85</v>
      </c>
      <c r="V19" s="53">
        <v>1.3733125858320392</v>
      </c>
    </row>
    <row r="20" spans="1:22" ht="15" customHeight="1" x14ac:dyDescent="0.15">
      <c r="A20" s="5" t="s">
        <v>18</v>
      </c>
      <c r="B20" s="40">
        <f>E20+M20</f>
        <v>-18</v>
      </c>
      <c r="C20" s="40">
        <v>32</v>
      </c>
      <c r="D20" s="40">
        <f>G20-I20+O20-S20</f>
        <v>-617</v>
      </c>
      <c r="E20" s="40">
        <f>F20-H20</f>
        <v>-53</v>
      </c>
      <c r="F20" s="40">
        <v>49</v>
      </c>
      <c r="G20" s="40">
        <v>640</v>
      </c>
      <c r="H20" s="40">
        <v>102</v>
      </c>
      <c r="I20" s="40">
        <v>1155</v>
      </c>
      <c r="J20" s="61">
        <f t="shared" si="3"/>
        <v>-6.4577551981674608</v>
      </c>
      <c r="K20" s="61">
        <v>5.9703774473623676</v>
      </c>
      <c r="L20" s="61">
        <v>12.428132645529828</v>
      </c>
      <c r="M20" s="40">
        <f>N20-R20</f>
        <v>35</v>
      </c>
      <c r="N20" s="40">
        <f>SUM(P20:Q20)</f>
        <v>126</v>
      </c>
      <c r="O20" s="41">
        <v>1956</v>
      </c>
      <c r="P20" s="41">
        <v>89</v>
      </c>
      <c r="Q20" s="41">
        <v>37</v>
      </c>
      <c r="R20" s="41">
        <f>SUM(T20:U20)</f>
        <v>91</v>
      </c>
      <c r="S20" s="41">
        <v>2058</v>
      </c>
      <c r="T20" s="41">
        <v>68</v>
      </c>
      <c r="U20" s="41">
        <v>23</v>
      </c>
      <c r="V20" s="52">
        <v>4.2645553195445487</v>
      </c>
    </row>
    <row r="21" spans="1:22" ht="15" customHeight="1" x14ac:dyDescent="0.15">
      <c r="A21" s="3" t="s">
        <v>17</v>
      </c>
      <c r="B21" s="42">
        <f t="shared" ref="B21:B38" si="23">E21+M21</f>
        <v>5</v>
      </c>
      <c r="C21" s="42">
        <v>-13</v>
      </c>
      <c r="D21" s="42">
        <f t="shared" ref="D21:D38" si="24">G21-I21+O21-S21</f>
        <v>-252</v>
      </c>
      <c r="E21" s="42">
        <f t="shared" ref="E21:E38" si="25">F21-H21</f>
        <v>-26</v>
      </c>
      <c r="F21" s="42">
        <v>51</v>
      </c>
      <c r="G21" s="42">
        <v>561</v>
      </c>
      <c r="H21" s="42">
        <v>77</v>
      </c>
      <c r="I21" s="42">
        <v>896</v>
      </c>
      <c r="J21" s="62">
        <f t="shared" si="3"/>
        <v>-3.9546445195461102</v>
      </c>
      <c r="K21" s="62">
        <v>7.7571873268019891</v>
      </c>
      <c r="L21" s="62">
        <v>11.711831846348099</v>
      </c>
      <c r="M21" s="42">
        <f t="shared" ref="M21:M38" si="26">N21-R21</f>
        <v>31</v>
      </c>
      <c r="N21" s="42">
        <f>SUM(P21:Q21)</f>
        <v>160</v>
      </c>
      <c r="O21" s="42">
        <v>2296</v>
      </c>
      <c r="P21" s="42">
        <v>111</v>
      </c>
      <c r="Q21" s="42">
        <v>49</v>
      </c>
      <c r="R21" s="42">
        <f t="shared" ref="R21:R38" si="27">SUM(T21:U21)</f>
        <v>129</v>
      </c>
      <c r="S21" s="42">
        <v>2213</v>
      </c>
      <c r="T21" s="42">
        <v>90</v>
      </c>
      <c r="U21" s="42">
        <v>39</v>
      </c>
      <c r="V21" s="49">
        <v>4.7151530809972861</v>
      </c>
    </row>
    <row r="22" spans="1:22" ht="15" customHeight="1" x14ac:dyDescent="0.15">
      <c r="A22" s="3" t="s">
        <v>16</v>
      </c>
      <c r="B22" s="42">
        <f t="shared" si="23"/>
        <v>-28</v>
      </c>
      <c r="C22" s="42">
        <v>11</v>
      </c>
      <c r="D22" s="42">
        <f t="shared" si="24"/>
        <v>-377</v>
      </c>
      <c r="E22" s="42">
        <f t="shared" si="25"/>
        <v>-14</v>
      </c>
      <c r="F22" s="42">
        <v>11</v>
      </c>
      <c r="G22" s="42">
        <v>141</v>
      </c>
      <c r="H22" s="42">
        <v>25</v>
      </c>
      <c r="I22" s="42">
        <v>355</v>
      </c>
      <c r="J22" s="62">
        <f t="shared" si="3"/>
        <v>-6.7740079591279416</v>
      </c>
      <c r="K22" s="62">
        <v>5.3224348250290978</v>
      </c>
      <c r="L22" s="62">
        <v>12.096442784157039</v>
      </c>
      <c r="M22" s="42">
        <f t="shared" si="26"/>
        <v>-14</v>
      </c>
      <c r="N22" s="42">
        <f t="shared" ref="N22:N38" si="28">SUM(P22:Q22)</f>
        <v>32</v>
      </c>
      <c r="O22" s="42">
        <v>549</v>
      </c>
      <c r="P22" s="42">
        <v>15</v>
      </c>
      <c r="Q22" s="42">
        <v>17</v>
      </c>
      <c r="R22" s="42">
        <f t="shared" si="27"/>
        <v>46</v>
      </c>
      <c r="S22" s="42">
        <v>712</v>
      </c>
      <c r="T22" s="42">
        <v>20</v>
      </c>
      <c r="U22" s="42">
        <v>26</v>
      </c>
      <c r="V22" s="49">
        <v>-6.7740079591279443</v>
      </c>
    </row>
    <row r="23" spans="1:22" ht="15" customHeight="1" x14ac:dyDescent="0.15">
      <c r="A23" s="1" t="s">
        <v>15</v>
      </c>
      <c r="B23" s="43">
        <f t="shared" si="23"/>
        <v>-11</v>
      </c>
      <c r="C23" s="43">
        <v>3</v>
      </c>
      <c r="D23" s="43">
        <f t="shared" si="24"/>
        <v>-178</v>
      </c>
      <c r="E23" s="43">
        <f t="shared" si="25"/>
        <v>-6</v>
      </c>
      <c r="F23" s="43">
        <v>10</v>
      </c>
      <c r="G23" s="43">
        <v>91</v>
      </c>
      <c r="H23" s="43">
        <v>16</v>
      </c>
      <c r="I23" s="43">
        <v>211</v>
      </c>
      <c r="J23" s="63">
        <f t="shared" si="3"/>
        <v>-4.1978228825433819</v>
      </c>
      <c r="K23" s="63">
        <v>6.996371470905637</v>
      </c>
      <c r="L23" s="63">
        <v>11.194194353449019</v>
      </c>
      <c r="M23" s="43">
        <f t="shared" si="26"/>
        <v>-5</v>
      </c>
      <c r="N23" s="43">
        <f t="shared" si="28"/>
        <v>33</v>
      </c>
      <c r="O23" s="43">
        <v>465</v>
      </c>
      <c r="P23" s="43">
        <v>21</v>
      </c>
      <c r="Q23" s="43">
        <v>12</v>
      </c>
      <c r="R23" s="43">
        <f t="shared" si="27"/>
        <v>38</v>
      </c>
      <c r="S23" s="47">
        <v>523</v>
      </c>
      <c r="T23" s="47">
        <v>29</v>
      </c>
      <c r="U23" s="47">
        <v>9</v>
      </c>
      <c r="V23" s="54">
        <v>-3.4981857354528216</v>
      </c>
    </row>
    <row r="24" spans="1:22" ht="15" customHeight="1" x14ac:dyDescent="0.15">
      <c r="A24" s="7" t="s">
        <v>14</v>
      </c>
      <c r="B24" s="45">
        <f t="shared" si="23"/>
        <v>-5</v>
      </c>
      <c r="C24" s="45">
        <v>-4</v>
      </c>
      <c r="D24" s="45">
        <f t="shared" si="24"/>
        <v>-86</v>
      </c>
      <c r="E24" s="40">
        <f t="shared" si="25"/>
        <v>-5</v>
      </c>
      <c r="F24" s="45">
        <v>4</v>
      </c>
      <c r="G24" s="45">
        <v>29</v>
      </c>
      <c r="H24" s="45">
        <v>9</v>
      </c>
      <c r="I24" s="46">
        <v>94</v>
      </c>
      <c r="J24" s="73">
        <f t="shared" si="3"/>
        <v>-10.613118395878042</v>
      </c>
      <c r="K24" s="73">
        <v>8.4904947167024307</v>
      </c>
      <c r="L24" s="73">
        <v>19.103613112580472</v>
      </c>
      <c r="M24" s="40">
        <f t="shared" si="26"/>
        <v>0</v>
      </c>
      <c r="N24" s="45">
        <f t="shared" si="28"/>
        <v>7</v>
      </c>
      <c r="O24" s="45">
        <v>149</v>
      </c>
      <c r="P24" s="45">
        <v>5</v>
      </c>
      <c r="Q24" s="45">
        <v>2</v>
      </c>
      <c r="R24" s="45">
        <f t="shared" si="27"/>
        <v>7</v>
      </c>
      <c r="S24" s="45">
        <v>170</v>
      </c>
      <c r="T24" s="45">
        <v>4</v>
      </c>
      <c r="U24" s="45">
        <v>3</v>
      </c>
      <c r="V24" s="51">
        <v>0</v>
      </c>
    </row>
    <row r="25" spans="1:22" ht="15" customHeight="1" x14ac:dyDescent="0.15">
      <c r="A25" s="5" t="s">
        <v>13</v>
      </c>
      <c r="B25" s="40">
        <f t="shared" si="23"/>
        <v>-1</v>
      </c>
      <c r="C25" s="40">
        <v>1</v>
      </c>
      <c r="D25" s="40">
        <f t="shared" si="24"/>
        <v>-50</v>
      </c>
      <c r="E25" s="40">
        <f t="shared" si="25"/>
        <v>-3</v>
      </c>
      <c r="F25" s="40">
        <v>0</v>
      </c>
      <c r="G25" s="40">
        <v>0</v>
      </c>
      <c r="H25" s="40">
        <v>3</v>
      </c>
      <c r="I25" s="40">
        <v>40</v>
      </c>
      <c r="J25" s="61">
        <f t="shared" si="3"/>
        <v>-24.09452977159706</v>
      </c>
      <c r="K25" s="61">
        <v>0</v>
      </c>
      <c r="L25" s="61">
        <v>24.09452977159706</v>
      </c>
      <c r="M25" s="40">
        <f t="shared" si="26"/>
        <v>2</v>
      </c>
      <c r="N25" s="40">
        <f t="shared" si="28"/>
        <v>3</v>
      </c>
      <c r="O25" s="40">
        <v>30</v>
      </c>
      <c r="P25" s="40">
        <v>3</v>
      </c>
      <c r="Q25" s="40">
        <v>0</v>
      </c>
      <c r="R25" s="40">
        <f t="shared" si="27"/>
        <v>1</v>
      </c>
      <c r="S25" s="41">
        <v>40</v>
      </c>
      <c r="T25" s="41">
        <v>1</v>
      </c>
      <c r="U25" s="41">
        <v>0</v>
      </c>
      <c r="V25" s="52">
        <v>16.063019847731375</v>
      </c>
    </row>
    <row r="26" spans="1:22" ht="15" customHeight="1" x14ac:dyDescent="0.15">
      <c r="A26" s="3" t="s">
        <v>12</v>
      </c>
      <c r="B26" s="42">
        <f t="shared" si="23"/>
        <v>-9</v>
      </c>
      <c r="C26" s="42">
        <v>2</v>
      </c>
      <c r="D26" s="42">
        <f t="shared" si="24"/>
        <v>-88</v>
      </c>
      <c r="E26" s="42">
        <f t="shared" si="25"/>
        <v>-6</v>
      </c>
      <c r="F26" s="42">
        <v>0</v>
      </c>
      <c r="G26" s="42">
        <v>14</v>
      </c>
      <c r="H26" s="42">
        <v>6</v>
      </c>
      <c r="I26" s="42">
        <v>66</v>
      </c>
      <c r="J26" s="62">
        <f t="shared" si="3"/>
        <v>-21.088107847857483</v>
      </c>
      <c r="K26" s="62">
        <v>0</v>
      </c>
      <c r="L26" s="62">
        <v>21.088107847857483</v>
      </c>
      <c r="M26" s="42">
        <f t="shared" si="26"/>
        <v>-3</v>
      </c>
      <c r="N26" s="42">
        <f t="shared" si="28"/>
        <v>5</v>
      </c>
      <c r="O26" s="42">
        <v>69</v>
      </c>
      <c r="P26" s="42">
        <v>4</v>
      </c>
      <c r="Q26" s="42">
        <v>1</v>
      </c>
      <c r="R26" s="42">
        <f t="shared" si="27"/>
        <v>8</v>
      </c>
      <c r="S26" s="42">
        <v>105</v>
      </c>
      <c r="T26" s="42">
        <v>2</v>
      </c>
      <c r="U26" s="42">
        <v>6</v>
      </c>
      <c r="V26" s="49">
        <v>-10.544053923928743</v>
      </c>
    </row>
    <row r="27" spans="1:22" ht="15" customHeight="1" x14ac:dyDescent="0.15">
      <c r="A27" s="1" t="s">
        <v>11</v>
      </c>
      <c r="B27" s="43">
        <f t="shared" si="23"/>
        <v>-18</v>
      </c>
      <c r="C27" s="43">
        <v>-10</v>
      </c>
      <c r="D27" s="43">
        <f t="shared" si="24"/>
        <v>-129</v>
      </c>
      <c r="E27" s="43">
        <f t="shared" si="25"/>
        <v>-9</v>
      </c>
      <c r="F27" s="43">
        <v>2</v>
      </c>
      <c r="G27" s="43">
        <v>34</v>
      </c>
      <c r="H27" s="43">
        <v>11</v>
      </c>
      <c r="I27" s="43">
        <v>129</v>
      </c>
      <c r="J27" s="63">
        <f t="shared" si="3"/>
        <v>-12.910299943406908</v>
      </c>
      <c r="K27" s="63">
        <v>2.8689555429793119</v>
      </c>
      <c r="L27" s="63">
        <v>15.779255486386219</v>
      </c>
      <c r="M27" s="43">
        <f t="shared" si="26"/>
        <v>-9</v>
      </c>
      <c r="N27" s="43">
        <f t="shared" si="28"/>
        <v>4</v>
      </c>
      <c r="O27" s="47">
        <v>154</v>
      </c>
      <c r="P27" s="47">
        <v>1</v>
      </c>
      <c r="Q27" s="47">
        <v>3</v>
      </c>
      <c r="R27" s="47">
        <f t="shared" si="27"/>
        <v>13</v>
      </c>
      <c r="S27" s="47">
        <v>188</v>
      </c>
      <c r="T27" s="47">
        <v>6</v>
      </c>
      <c r="U27" s="47">
        <v>7</v>
      </c>
      <c r="V27" s="54">
        <v>-12.910299943406907</v>
      </c>
    </row>
    <row r="28" spans="1:22" ht="15" customHeight="1" x14ac:dyDescent="0.15">
      <c r="A28" s="5" t="s">
        <v>10</v>
      </c>
      <c r="B28" s="40">
        <f t="shared" si="23"/>
        <v>-5</v>
      </c>
      <c r="C28" s="40">
        <v>1</v>
      </c>
      <c r="D28" s="40">
        <f t="shared" si="24"/>
        <v>-90</v>
      </c>
      <c r="E28" s="40">
        <f t="shared" si="25"/>
        <v>-8</v>
      </c>
      <c r="F28" s="40">
        <v>2</v>
      </c>
      <c r="G28" s="40">
        <v>8</v>
      </c>
      <c r="H28" s="40">
        <v>10</v>
      </c>
      <c r="I28" s="40">
        <v>78</v>
      </c>
      <c r="J28" s="61">
        <f t="shared" si="3"/>
        <v>-30.26784973878431</v>
      </c>
      <c r="K28" s="61">
        <v>7.5669624346960767</v>
      </c>
      <c r="L28" s="61">
        <v>37.834812173480387</v>
      </c>
      <c r="M28" s="40">
        <f t="shared" si="26"/>
        <v>3</v>
      </c>
      <c r="N28" s="40">
        <f t="shared" si="28"/>
        <v>7</v>
      </c>
      <c r="O28" s="40">
        <v>64</v>
      </c>
      <c r="P28" s="40">
        <v>5</v>
      </c>
      <c r="Q28" s="40">
        <v>2</v>
      </c>
      <c r="R28" s="40">
        <f t="shared" si="27"/>
        <v>4</v>
      </c>
      <c r="S28" s="40">
        <v>84</v>
      </c>
      <c r="T28" s="40">
        <v>0</v>
      </c>
      <c r="U28" s="40">
        <v>4</v>
      </c>
      <c r="V28" s="48">
        <v>11.35044365204412</v>
      </c>
    </row>
    <row r="29" spans="1:22" ht="15" customHeight="1" x14ac:dyDescent="0.15">
      <c r="A29" s="3" t="s">
        <v>9</v>
      </c>
      <c r="B29" s="42">
        <f t="shared" si="23"/>
        <v>-9</v>
      </c>
      <c r="C29" s="42">
        <v>-2</v>
      </c>
      <c r="D29" s="42">
        <f t="shared" si="24"/>
        <v>-61</v>
      </c>
      <c r="E29" s="42">
        <f t="shared" si="25"/>
        <v>-6</v>
      </c>
      <c r="F29" s="42">
        <v>2</v>
      </c>
      <c r="G29" s="42">
        <v>45</v>
      </c>
      <c r="H29" s="42">
        <v>8</v>
      </c>
      <c r="I29" s="42">
        <v>105</v>
      </c>
      <c r="J29" s="62">
        <f t="shared" si="3"/>
        <v>-8.4584723767148677</v>
      </c>
      <c r="K29" s="62">
        <v>2.8194907922382892</v>
      </c>
      <c r="L29" s="62">
        <v>11.277963168953157</v>
      </c>
      <c r="M29" s="42">
        <f t="shared" si="26"/>
        <v>-3</v>
      </c>
      <c r="N29" s="42">
        <f t="shared" si="28"/>
        <v>13</v>
      </c>
      <c r="O29" s="42">
        <v>226</v>
      </c>
      <c r="P29" s="42">
        <v>3</v>
      </c>
      <c r="Q29" s="42">
        <v>10</v>
      </c>
      <c r="R29" s="42">
        <f t="shared" si="27"/>
        <v>16</v>
      </c>
      <c r="S29" s="42">
        <v>227</v>
      </c>
      <c r="T29" s="42">
        <v>6</v>
      </c>
      <c r="U29" s="42">
        <v>10</v>
      </c>
      <c r="V29" s="49">
        <v>-4.229236188357433</v>
      </c>
    </row>
    <row r="30" spans="1:22" ht="15" customHeight="1" x14ac:dyDescent="0.15">
      <c r="A30" s="3" t="s">
        <v>8</v>
      </c>
      <c r="B30" s="42">
        <f t="shared" si="23"/>
        <v>-9</v>
      </c>
      <c r="C30" s="42">
        <v>-7</v>
      </c>
      <c r="D30" s="42">
        <f t="shared" si="24"/>
        <v>-190</v>
      </c>
      <c r="E30" s="42">
        <f t="shared" si="25"/>
        <v>-3</v>
      </c>
      <c r="F30" s="42">
        <v>6</v>
      </c>
      <c r="G30" s="42">
        <v>46</v>
      </c>
      <c r="H30" s="42">
        <v>9</v>
      </c>
      <c r="I30" s="42">
        <v>139</v>
      </c>
      <c r="J30" s="62">
        <f t="shared" si="3"/>
        <v>-4.1458427987278501</v>
      </c>
      <c r="K30" s="62">
        <v>8.291685597455702</v>
      </c>
      <c r="L30" s="62">
        <v>12.437528396183552</v>
      </c>
      <c r="M30" s="42">
        <f t="shared" si="26"/>
        <v>-6</v>
      </c>
      <c r="N30" s="42">
        <f t="shared" si="28"/>
        <v>9</v>
      </c>
      <c r="O30" s="42">
        <v>163</v>
      </c>
      <c r="P30" s="42">
        <v>5</v>
      </c>
      <c r="Q30" s="42">
        <v>4</v>
      </c>
      <c r="R30" s="42">
        <f t="shared" si="27"/>
        <v>15</v>
      </c>
      <c r="S30" s="42">
        <v>260</v>
      </c>
      <c r="T30" s="42">
        <v>11</v>
      </c>
      <c r="U30" s="42">
        <v>4</v>
      </c>
      <c r="V30" s="49">
        <v>-8.2916855974557038</v>
      </c>
    </row>
    <row r="31" spans="1:22" ht="15" customHeight="1" x14ac:dyDescent="0.15">
      <c r="A31" s="1" t="s">
        <v>7</v>
      </c>
      <c r="B31" s="43">
        <f t="shared" si="23"/>
        <v>4</v>
      </c>
      <c r="C31" s="43">
        <v>7</v>
      </c>
      <c r="D31" s="43">
        <f t="shared" si="24"/>
        <v>-10</v>
      </c>
      <c r="E31" s="43">
        <f t="shared" si="25"/>
        <v>-1</v>
      </c>
      <c r="F31" s="43">
        <v>5</v>
      </c>
      <c r="G31" s="43">
        <v>47</v>
      </c>
      <c r="H31" s="43">
        <v>6</v>
      </c>
      <c r="I31" s="43">
        <v>99</v>
      </c>
      <c r="J31" s="63">
        <f t="shared" si="3"/>
        <v>-1.5891744565241055</v>
      </c>
      <c r="K31" s="63">
        <v>7.9458722826205257</v>
      </c>
      <c r="L31" s="63">
        <v>9.5350467391446312</v>
      </c>
      <c r="M31" s="43">
        <f t="shared" si="26"/>
        <v>5</v>
      </c>
      <c r="N31" s="43">
        <f t="shared" si="28"/>
        <v>13</v>
      </c>
      <c r="O31" s="43">
        <v>205</v>
      </c>
      <c r="P31" s="43">
        <v>5</v>
      </c>
      <c r="Q31" s="43">
        <v>8</v>
      </c>
      <c r="R31" s="43">
        <f t="shared" si="27"/>
        <v>8</v>
      </c>
      <c r="S31" s="43">
        <v>163</v>
      </c>
      <c r="T31" s="43">
        <v>2</v>
      </c>
      <c r="U31" s="43">
        <v>6</v>
      </c>
      <c r="V31" s="53">
        <v>7.9458722826205292</v>
      </c>
    </row>
    <row r="32" spans="1:22" ht="15" customHeight="1" x14ac:dyDescent="0.15">
      <c r="A32" s="5" t="s">
        <v>6</v>
      </c>
      <c r="B32" s="40">
        <f t="shared" si="23"/>
        <v>4</v>
      </c>
      <c r="C32" s="40">
        <v>3</v>
      </c>
      <c r="D32" s="40">
        <f t="shared" si="24"/>
        <v>13</v>
      </c>
      <c r="E32" s="40">
        <f t="shared" si="25"/>
        <v>2</v>
      </c>
      <c r="F32" s="40">
        <v>2</v>
      </c>
      <c r="G32" s="40">
        <v>16</v>
      </c>
      <c r="H32" s="40">
        <v>0</v>
      </c>
      <c r="I32" s="40">
        <v>18</v>
      </c>
      <c r="J32" s="61">
        <f t="shared" si="3"/>
        <v>12.492513048686574</v>
      </c>
      <c r="K32" s="61">
        <v>12.492513048686574</v>
      </c>
      <c r="L32" s="61">
        <v>0</v>
      </c>
      <c r="M32" s="40">
        <f t="shared" si="26"/>
        <v>2</v>
      </c>
      <c r="N32" s="40">
        <f t="shared" si="28"/>
        <v>6</v>
      </c>
      <c r="O32" s="41">
        <v>101</v>
      </c>
      <c r="P32" s="41">
        <v>0</v>
      </c>
      <c r="Q32" s="41">
        <v>6</v>
      </c>
      <c r="R32" s="41">
        <f t="shared" si="27"/>
        <v>4</v>
      </c>
      <c r="S32" s="41">
        <v>86</v>
      </c>
      <c r="T32" s="41">
        <v>3</v>
      </c>
      <c r="U32" s="41">
        <v>1</v>
      </c>
      <c r="V32" s="52">
        <v>12.492513048686579</v>
      </c>
    </row>
    <row r="33" spans="1:22" ht="15" customHeight="1" x14ac:dyDescent="0.15">
      <c r="A33" s="3" t="s">
        <v>5</v>
      </c>
      <c r="B33" s="42">
        <f t="shared" si="23"/>
        <v>-17</v>
      </c>
      <c r="C33" s="42">
        <v>-1</v>
      </c>
      <c r="D33" s="42">
        <f t="shared" si="24"/>
        <v>-128</v>
      </c>
      <c r="E33" s="42">
        <f>F33-H33</f>
        <v>-12</v>
      </c>
      <c r="F33" s="42">
        <v>1</v>
      </c>
      <c r="G33" s="42">
        <v>31</v>
      </c>
      <c r="H33" s="42">
        <v>13</v>
      </c>
      <c r="I33" s="42">
        <v>155</v>
      </c>
      <c r="J33" s="62">
        <f t="shared" si="3"/>
        <v>-17.891645255241883</v>
      </c>
      <c r="K33" s="62">
        <v>1.4909704379368236</v>
      </c>
      <c r="L33" s="62">
        <v>19.382615693178707</v>
      </c>
      <c r="M33" s="42">
        <f>N33-R33</f>
        <v>-5</v>
      </c>
      <c r="N33" s="42">
        <f t="shared" si="28"/>
        <v>7</v>
      </c>
      <c r="O33" s="42">
        <v>190</v>
      </c>
      <c r="P33" s="42">
        <v>2</v>
      </c>
      <c r="Q33" s="42">
        <v>5</v>
      </c>
      <c r="R33" s="42">
        <f t="shared" si="27"/>
        <v>12</v>
      </c>
      <c r="S33" s="42">
        <v>194</v>
      </c>
      <c r="T33" s="42">
        <v>2</v>
      </c>
      <c r="U33" s="42">
        <v>10</v>
      </c>
      <c r="V33" s="49">
        <v>-7.454852189684118</v>
      </c>
    </row>
    <row r="34" spans="1:22" ht="15" customHeight="1" x14ac:dyDescent="0.15">
      <c r="A34" s="3" t="s">
        <v>4</v>
      </c>
      <c r="B34" s="42">
        <f t="shared" si="23"/>
        <v>-4</v>
      </c>
      <c r="C34" s="42">
        <v>4</v>
      </c>
      <c r="D34" s="42">
        <f t="shared" si="24"/>
        <v>-63</v>
      </c>
      <c r="E34" s="42">
        <f t="shared" si="25"/>
        <v>-2</v>
      </c>
      <c r="F34" s="42">
        <v>1</v>
      </c>
      <c r="G34" s="42">
        <v>21</v>
      </c>
      <c r="H34" s="42">
        <v>3</v>
      </c>
      <c r="I34" s="42">
        <v>76</v>
      </c>
      <c r="J34" s="62">
        <f t="shared" si="3"/>
        <v>-4.4214020084067212</v>
      </c>
      <c r="K34" s="62">
        <v>2.2107010042033601</v>
      </c>
      <c r="L34" s="62">
        <v>6.6321030126100808</v>
      </c>
      <c r="M34" s="42">
        <f t="shared" si="26"/>
        <v>-2</v>
      </c>
      <c r="N34" s="42">
        <f t="shared" si="28"/>
        <v>10</v>
      </c>
      <c r="O34" s="42">
        <v>132</v>
      </c>
      <c r="P34" s="42">
        <v>5</v>
      </c>
      <c r="Q34" s="42">
        <v>5</v>
      </c>
      <c r="R34" s="42">
        <f t="shared" si="27"/>
        <v>12</v>
      </c>
      <c r="S34" s="42">
        <v>140</v>
      </c>
      <c r="T34" s="42">
        <v>4</v>
      </c>
      <c r="U34" s="42">
        <v>8</v>
      </c>
      <c r="V34" s="49">
        <v>-4.4214020084067229</v>
      </c>
    </row>
    <row r="35" spans="1:22" ht="15" customHeight="1" x14ac:dyDescent="0.15">
      <c r="A35" s="1" t="s">
        <v>3</v>
      </c>
      <c r="B35" s="43">
        <f t="shared" si="23"/>
        <v>-6</v>
      </c>
      <c r="C35" s="43">
        <v>-4</v>
      </c>
      <c r="D35" s="43">
        <f t="shared" si="24"/>
        <v>-68</v>
      </c>
      <c r="E35" s="43">
        <f t="shared" si="25"/>
        <v>-8</v>
      </c>
      <c r="F35" s="43">
        <v>2</v>
      </c>
      <c r="G35" s="43">
        <v>26</v>
      </c>
      <c r="H35" s="43">
        <v>10</v>
      </c>
      <c r="I35" s="43">
        <v>85</v>
      </c>
      <c r="J35" s="63">
        <f t="shared" si="3"/>
        <v>-16.841328157893219</v>
      </c>
      <c r="K35" s="63">
        <v>4.2103320394733048</v>
      </c>
      <c r="L35" s="63">
        <v>21.051660197366523</v>
      </c>
      <c r="M35" s="43">
        <f t="shared" si="26"/>
        <v>2</v>
      </c>
      <c r="N35" s="43">
        <f t="shared" si="28"/>
        <v>13</v>
      </c>
      <c r="O35" s="47">
        <v>131</v>
      </c>
      <c r="P35" s="47">
        <v>2</v>
      </c>
      <c r="Q35" s="47">
        <v>11</v>
      </c>
      <c r="R35" s="47">
        <f t="shared" si="27"/>
        <v>11</v>
      </c>
      <c r="S35" s="47">
        <v>140</v>
      </c>
      <c r="T35" s="47">
        <v>3</v>
      </c>
      <c r="U35" s="47">
        <v>8</v>
      </c>
      <c r="V35" s="54">
        <v>4.2103320394733039</v>
      </c>
    </row>
    <row r="36" spans="1:22" ht="15" customHeight="1" x14ac:dyDescent="0.15">
      <c r="A36" s="5" t="s">
        <v>2</v>
      </c>
      <c r="B36" s="40">
        <f t="shared" si="23"/>
        <v>-6</v>
      </c>
      <c r="C36" s="40">
        <v>-4</v>
      </c>
      <c r="D36" s="40">
        <f t="shared" si="24"/>
        <v>-71</v>
      </c>
      <c r="E36" s="40">
        <f t="shared" si="25"/>
        <v>-3</v>
      </c>
      <c r="F36" s="40">
        <v>1</v>
      </c>
      <c r="G36" s="40">
        <v>7</v>
      </c>
      <c r="H36" s="40">
        <v>4</v>
      </c>
      <c r="I36" s="40">
        <v>60</v>
      </c>
      <c r="J36" s="61">
        <f t="shared" si="3"/>
        <v>-16.436752277878682</v>
      </c>
      <c r="K36" s="61">
        <v>5.478917425959561</v>
      </c>
      <c r="L36" s="61">
        <v>21.915669703838244</v>
      </c>
      <c r="M36" s="40">
        <f t="shared" si="26"/>
        <v>-3</v>
      </c>
      <c r="N36" s="40">
        <f t="shared" si="28"/>
        <v>2</v>
      </c>
      <c r="O36" s="40">
        <v>38</v>
      </c>
      <c r="P36" s="40">
        <v>2</v>
      </c>
      <c r="Q36" s="40">
        <v>0</v>
      </c>
      <c r="R36" s="40">
        <f t="shared" si="27"/>
        <v>5</v>
      </c>
      <c r="S36" s="40">
        <v>56</v>
      </c>
      <c r="T36" s="40">
        <v>2</v>
      </c>
      <c r="U36" s="40">
        <v>3</v>
      </c>
      <c r="V36" s="48">
        <v>-16.436752277878682</v>
      </c>
    </row>
    <row r="37" spans="1:22" ht="15" customHeight="1" x14ac:dyDescent="0.15">
      <c r="A37" s="3" t="s">
        <v>1</v>
      </c>
      <c r="B37" s="42">
        <f t="shared" si="23"/>
        <v>-9</v>
      </c>
      <c r="C37" s="42">
        <v>-3</v>
      </c>
      <c r="D37" s="42">
        <f t="shared" si="24"/>
        <v>-49</v>
      </c>
      <c r="E37" s="42">
        <f t="shared" si="25"/>
        <v>-6</v>
      </c>
      <c r="F37" s="42">
        <v>0</v>
      </c>
      <c r="G37" s="42">
        <v>4</v>
      </c>
      <c r="H37" s="42">
        <v>6</v>
      </c>
      <c r="I37" s="42">
        <v>40</v>
      </c>
      <c r="J37" s="62">
        <f t="shared" si="3"/>
        <v>-45.90328868766899</v>
      </c>
      <c r="K37" s="62">
        <v>0</v>
      </c>
      <c r="L37" s="62">
        <v>45.90328868766899</v>
      </c>
      <c r="M37" s="42">
        <f t="shared" si="26"/>
        <v>-3</v>
      </c>
      <c r="N37" s="42">
        <f t="shared" si="28"/>
        <v>2</v>
      </c>
      <c r="O37" s="42">
        <v>34</v>
      </c>
      <c r="P37" s="42">
        <v>1</v>
      </c>
      <c r="Q37" s="42">
        <v>1</v>
      </c>
      <c r="R37" s="42">
        <f t="shared" si="27"/>
        <v>5</v>
      </c>
      <c r="S37" s="42">
        <v>47</v>
      </c>
      <c r="T37" s="42">
        <v>1</v>
      </c>
      <c r="U37" s="42">
        <v>4</v>
      </c>
      <c r="V37" s="49">
        <v>-22.951644343834495</v>
      </c>
    </row>
    <row r="38" spans="1:22" ht="15" customHeight="1" x14ac:dyDescent="0.15">
      <c r="A38" s="1" t="s">
        <v>0</v>
      </c>
      <c r="B38" s="43">
        <f t="shared" si="23"/>
        <v>-3</v>
      </c>
      <c r="C38" s="43">
        <v>-2</v>
      </c>
      <c r="D38" s="43">
        <f t="shared" si="24"/>
        <v>-38</v>
      </c>
      <c r="E38" s="43">
        <f t="shared" si="25"/>
        <v>0</v>
      </c>
      <c r="F38" s="43">
        <v>0</v>
      </c>
      <c r="G38" s="43">
        <v>5</v>
      </c>
      <c r="H38" s="43">
        <v>0</v>
      </c>
      <c r="I38" s="43">
        <v>37</v>
      </c>
      <c r="J38" s="63">
        <f t="shared" si="3"/>
        <v>0</v>
      </c>
      <c r="K38" s="63">
        <v>0</v>
      </c>
      <c r="L38" s="63">
        <v>0</v>
      </c>
      <c r="M38" s="43">
        <f t="shared" si="26"/>
        <v>-3</v>
      </c>
      <c r="N38" s="43">
        <f t="shared" si="28"/>
        <v>2</v>
      </c>
      <c r="O38" s="43">
        <v>29</v>
      </c>
      <c r="P38" s="43">
        <v>1</v>
      </c>
      <c r="Q38" s="43">
        <v>1</v>
      </c>
      <c r="R38" s="43">
        <f t="shared" si="27"/>
        <v>5</v>
      </c>
      <c r="S38" s="43">
        <v>35</v>
      </c>
      <c r="T38" s="43">
        <v>2</v>
      </c>
      <c r="U38" s="43">
        <v>3</v>
      </c>
      <c r="V38" s="53">
        <v>-25.194422714095065</v>
      </c>
    </row>
    <row r="39" spans="1:22" x14ac:dyDescent="0.15">
      <c r="A39" s="60" t="s">
        <v>59</v>
      </c>
    </row>
    <row r="40" spans="1:22" x14ac:dyDescent="0.15">
      <c r="A40" s="60" t="s">
        <v>60</v>
      </c>
    </row>
    <row r="41" spans="1:22" x14ac:dyDescent="0.15">
      <c r="A41" s="60" t="s">
        <v>61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2021-09-16T02:17:14Z</cp:lastPrinted>
  <dcterms:created xsi:type="dcterms:W3CDTF">2017-09-15T07:21:02Z</dcterms:created>
  <dcterms:modified xsi:type="dcterms:W3CDTF">2021-09-16T02:17:25Z</dcterms:modified>
</cp:coreProperties>
</file>