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hidesato0243\Desktop\【経営比較分析表】2020_312029_46_010\"/>
    </mc:Choice>
  </mc:AlternateContent>
  <xr:revisionPtr revIDLastSave="0" documentId="13_ncr:1_{484FB1A0-364B-4CCE-8BEF-5DB3D406F442}" xr6:coauthVersionLast="46" xr6:coauthVersionMax="46" xr10:uidLastSave="{00000000-0000-0000-0000-000000000000}"/>
  <workbookProtection workbookAlgorithmName="SHA-512" workbookHashValue="8dZvsLUoa6RpnVeknjeaQux7tfD7FK+QWvJgFClCM3UHhVFUHOed+f6XrJLoDp6wnvWu/4TLyxn98t956PGM7Q==" workbookSaltValue="cfqtTkoEeVYCNG6jfyFWT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I10" i="4"/>
  <c r="B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<sst xmlns="http://schemas.openxmlformats.org/spreadsheetml/2006/main" count="228" uniqueCount="114">
  <si>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</si>
  <si>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</si>
  <si>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</si>
  <si>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</si>
  <si>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</si>
  <si>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</si>
  <si>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</si>
  <si>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</si>
  <si>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</si>
  <si>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</si>
  <si>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</si>
  <si>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</si>
  <si>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</si>
  <si>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</si>
  <si>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</si>
  <si>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</si>
  <si>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</si>
  <si>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</si>
  <si>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</si>
  <si>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</si>
  <si>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</si>
  <si>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</si>
  <si>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</si>
  <si>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</si>
  <si>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</si>
  <si>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</si>
  <si>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</si>
  <si>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</si>
  <si>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</si>
  <si>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</si>
  <si>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</si>
  <si>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</si>
  <si>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</si>
  <si>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</si>
  <si>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</si>
  <si>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</si>
  <si>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</si>
  <si>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</si>
  <si>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</si>
  <si>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</si>
  <si>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</si>
  <si>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</si>
  <si>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</si>
  <si>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</si>
  <si>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</si>
  <si>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</si>
  <si>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</si>
  <si>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</si>
  <si>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</si>
  <si>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</si>
  <si>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</si>
  <si>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</si>
  <si>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</si>
  <si>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</si>
  <si>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</si>
  <si>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</si>
  <si>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</si>
  <si>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</si>
  <si>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</si>
  <si>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</si>
  <si>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</si>
  <si>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</si>
  <si>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</si>
  <si>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</si>
  <si>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</si>
  <si>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</si>
  <si>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</si>
  <si>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</si>
  <si>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</si>
  <si>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</si>
  <si>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</si>
  <si>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</si>
  <si>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</si>
  <si>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</si>
  <si>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</si>
  <si>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</si>
  <si>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</si>
  <si>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</si>
  <si>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</si>
  <si>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</si>
  <si>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</si>
  <si>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</si>
  <si>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</si>
  <si>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</si>
  <si>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</si>
  <si>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</si>
  <si>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</si>
  <si>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</si>
  <si>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</si>
  <si>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</si>
  <si>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</si>
  <si>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</si>
  <si>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</si>
  <si>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</si>
  <si>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</si>
  <si>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</si>
  <si>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</si>
  <si>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</si>
  <si>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</si>
  <si>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</si>
  <si>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</si>
  <si>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</si>
  <si>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</si>
  <si>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</si>
  <si>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</si>
  <si>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</si>
  <si>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</si>
  <si>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</si>
  <si>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</si>
  <si>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</si>
  <si>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</si>
  <si>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管路、施設ともに老朽化の傾向にある。中長期的な視野に立ち、財政状況を踏まえた適正な計画のもと更新を実施していく必要がある。
①有形固定資産減価償却率
類似団体と同様に、保有している施設の老朽化が進んでいる。
②管路経年化率
拡張時期に布設した管路が法定耐用年数をむかえるため、上昇傾向は続く見込みである。
③管路更新率
毎年、継続して更新を行っているため、0.7％から0.9％を推移していく見込みである。</t>
    <rPh sb="1" eb="3">
      <t>カンロ</t>
    </rPh>
    <rPh sb="4" eb="6">
      <t>シセツ</t>
    </rPh>
    <rPh sb="9" eb="12">
      <t>ロウキュウカ</t>
    </rPh>
    <rPh sb="13" eb="15">
      <t>ケイコウ</t>
    </rPh>
    <rPh sb="19" eb="23">
      <t>チュウチョウキテキ</t>
    </rPh>
    <rPh sb="24" eb="26">
      <t>シヤ</t>
    </rPh>
    <rPh sb="27" eb="28">
      <t>タ</t>
    </rPh>
    <rPh sb="118" eb="120">
      <t>フセツ</t>
    </rPh>
    <rPh sb="122" eb="124">
      <t>カンロ</t>
    </rPh>
    <rPh sb="125" eb="127">
      <t>ホウテイ</t>
    </rPh>
    <rPh sb="127" eb="129">
      <t>タイヨウ</t>
    </rPh>
    <rPh sb="129" eb="131">
      <t>ネンスウ</t>
    </rPh>
    <rPh sb="139" eb="143">
      <t>ジョウショウケイコウ</t>
    </rPh>
    <rPh sb="144" eb="145">
      <t>ツヅ</t>
    </rPh>
    <rPh sb="146" eb="148">
      <t>ミコ</t>
    </rPh>
    <rPh sb="155" eb="157">
      <t>カンロ</t>
    </rPh>
    <rPh sb="157" eb="159">
      <t>コウシン</t>
    </rPh>
    <rPh sb="159" eb="160">
      <t>リツ</t>
    </rPh>
    <rPh sb="161" eb="163">
      <t>マイトシ</t>
    </rPh>
    <rPh sb="164" eb="166">
      <t>ケイゾク</t>
    </rPh>
    <rPh sb="168" eb="170">
      <t>コウシン</t>
    </rPh>
    <rPh sb="171" eb="172">
      <t>オコナ</t>
    </rPh>
    <rPh sb="190" eb="192">
      <t>スイイ</t>
    </rPh>
    <rPh sb="196" eb="198">
      <t>ミコ</t>
    </rPh>
    <phoneticPr fontId="4"/>
  </si>
  <si>
    <t>全体として、類似団体と比較しすると、同程度あるいは、良好に保たれている。
　全国傾向と同様、本市でも施設更新時期を迎えるものが多い反面、給水収益は減少している。事務的経費のさらなる効率化をし、投資的経費は、水道事業経営戦略を検証、見直しして推進を図っていく。</t>
    <rPh sb="0" eb="2">
      <t>ゼンタイ</t>
    </rPh>
    <rPh sb="6" eb="8">
      <t>ルイジ</t>
    </rPh>
    <rPh sb="8" eb="10">
      <t>ダンタイ</t>
    </rPh>
    <rPh sb="11" eb="13">
      <t>ヒカク</t>
    </rPh>
    <rPh sb="18" eb="21">
      <t>ドウテイド</t>
    </rPh>
    <rPh sb="26" eb="28">
      <t>リョウコウ</t>
    </rPh>
    <rPh sb="29" eb="30">
      <t>タモ</t>
    </rPh>
    <phoneticPr fontId="4"/>
  </si>
  <si>
    <t xml:space="preserve">おおむね効率的で健全な経営を維持している。
①経常収支率
100％を超え、単年度収支は黒字を維持している。大規模施設撤去工事費用の減により、前年度より上昇した。
③流動比率
建設改良費の増加により、前年度比は減少したが、300％を超えて推移しており、現状、短期的債務に対する支払い能力は確保できている。
④企業債残高対給水収益比率
類似団体より高い水準にあり、横ばいの傾向にある。収益が減少する中、今後は計画的に借入残高を抑制していかなければならない。
⑤料金回収率
100％を超える水準で推移しており、給水原価は給水収益で賄える状態が継続できている。
⑥給水原価
施設撤去工事費及び更新投資の増加に伴う減価償却費の増加などにより上昇傾向にあるが、平均より大きく低い水準である。
⑦施設利用率
平均値と同水準である。
⑧有収率
凍結災害により、前年度より減少した。
</t>
    <rPh sb="4" eb="7">
      <t>コウリツテキ</t>
    </rPh>
    <rPh sb="8" eb="10">
      <t>ケンゼン</t>
    </rPh>
    <rPh sb="11" eb="13">
      <t>ケイエイ</t>
    </rPh>
    <rPh sb="14" eb="16">
      <t>イジ</t>
    </rPh>
    <rPh sb="23" eb="25">
      <t>ケイジョウ</t>
    </rPh>
    <rPh sb="25" eb="27">
      <t>シュウシ</t>
    </rPh>
    <rPh sb="27" eb="28">
      <t>リツ</t>
    </rPh>
    <rPh sb="34" eb="35">
      <t>コ</t>
    </rPh>
    <rPh sb="37" eb="40">
      <t>タンネンド</t>
    </rPh>
    <rPh sb="40" eb="42">
      <t>シュウシ</t>
    </rPh>
    <rPh sb="87" eb="89">
      <t>ケンセツ</t>
    </rPh>
    <rPh sb="89" eb="92">
      <t>カイリョウヒ</t>
    </rPh>
    <rPh sb="93" eb="95">
      <t>ゾウカ</t>
    </rPh>
    <rPh sb="99" eb="102">
      <t>ゼンネンド</t>
    </rPh>
    <rPh sb="102" eb="103">
      <t>ヒ</t>
    </rPh>
    <rPh sb="104" eb="106">
      <t>ゲンショウ</t>
    </rPh>
    <rPh sb="153" eb="156">
      <t>キギョウサイ</t>
    </rPh>
    <rPh sb="156" eb="158">
      <t>ザンダカ</t>
    </rPh>
    <rPh sb="158" eb="159">
      <t>タイ</t>
    </rPh>
    <rPh sb="159" eb="163">
      <t>キュウスイシュウエキ</t>
    </rPh>
    <rPh sb="163" eb="165">
      <t>ヒリツ</t>
    </rPh>
    <rPh sb="166" eb="168">
      <t>ルイジ</t>
    </rPh>
    <rPh sb="168" eb="170">
      <t>ダンタイ</t>
    </rPh>
    <rPh sb="172" eb="173">
      <t>タカ</t>
    </rPh>
    <rPh sb="174" eb="176">
      <t>スイジュン</t>
    </rPh>
    <rPh sb="228" eb="230">
      <t>リョウキン</t>
    </rPh>
    <rPh sb="230" eb="233">
      <t>カイシュウリツ</t>
    </rPh>
    <rPh sb="239" eb="240">
      <t>コ</t>
    </rPh>
    <rPh sb="242" eb="244">
      <t>スイジュン</t>
    </rPh>
    <rPh sb="245" eb="247">
      <t>スイイ</t>
    </rPh>
    <rPh sb="252" eb="256">
      <t>キュウスイゲンカ</t>
    </rPh>
    <rPh sb="257" eb="261">
      <t>キュウスイシュウエキ</t>
    </rPh>
    <rPh sb="262" eb="263">
      <t>マカナ</t>
    </rPh>
    <rPh sb="265" eb="267">
      <t>ジョウタイ</t>
    </rPh>
    <rPh sb="268" eb="270">
      <t>ケイゾク</t>
    </rPh>
    <rPh sb="278" eb="282">
      <t>キュウスイゲンカ</t>
    </rPh>
    <rPh sb="283" eb="285">
      <t>シセツ</t>
    </rPh>
    <rPh sb="285" eb="287">
      <t>テッキョ</t>
    </rPh>
    <rPh sb="287" eb="290">
      <t>コウジヒ</t>
    </rPh>
    <rPh sb="290" eb="291">
      <t>オヨ</t>
    </rPh>
    <rPh sb="292" eb="294">
      <t>コウシン</t>
    </rPh>
    <rPh sb="294" eb="296">
      <t>トウシ</t>
    </rPh>
    <rPh sb="297" eb="299">
      <t>ゾウカ</t>
    </rPh>
    <rPh sb="300" eb="301">
      <t>トモナ</t>
    </rPh>
    <rPh sb="302" eb="304">
      <t>ゲンカ</t>
    </rPh>
    <rPh sb="304" eb="306">
      <t>ショウキャク</t>
    </rPh>
    <rPh sb="306" eb="307">
      <t>ヒ</t>
    </rPh>
    <rPh sb="308" eb="310">
      <t>ゾウカ</t>
    </rPh>
    <rPh sb="315" eb="317">
      <t>ジョウショウ</t>
    </rPh>
    <rPh sb="317" eb="319">
      <t>ケイコウ</t>
    </rPh>
    <rPh sb="324" eb="326">
      <t>ヘイキン</t>
    </rPh>
    <rPh sb="328" eb="329">
      <t>オオ</t>
    </rPh>
    <rPh sb="331" eb="332">
      <t>ヒク</t>
    </rPh>
    <rPh sb="333" eb="335">
      <t>スイジュン</t>
    </rPh>
    <rPh sb="341" eb="346">
      <t>シセツリヨウリツ</t>
    </rPh>
    <rPh sb="347" eb="350">
      <t>ヘイキンチ</t>
    </rPh>
    <rPh sb="351" eb="354">
      <t>ドウスイジュン</t>
    </rPh>
    <rPh sb="360" eb="363">
      <t>ユウシュウリツ</t>
    </rPh>
    <rPh sb="364" eb="366">
      <t>トウケツ</t>
    </rPh>
    <rPh sb="366" eb="368">
      <t>サイガイ</t>
    </rPh>
    <rPh sb="372" eb="375">
      <t>ゼンネンド</t>
    </rPh>
    <rPh sb="377" eb="37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</si>
</sst>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0.69</c:v>
                </c:pt>
                <c:pt idx="1">
                  <c:v>0.71</c:v>
                </c:pt>
                <c:pt idx="2">
                  <c:v>0.91</c:v>
                </c:pt>
                <c:pt idx="3">
                  <c:v>0.88</c:v>
                </c:pt>
                <c:pt idx="4">
                  <c:v>0.83</c:v>
                </c:pt>
              </c:numCache>
            </c:numRef>
          </c:val>
          <c:extLst>
            <c:ext xmlns:c16="http://schemas.microsoft.com/office/drawing/2014/chart" uri="{C3380CC4-5D6E-409C-BE32-E72D297353CC}">
              <c16:uniqueId val="{00000000-610F-4FB0-B5CC-A755A373D6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610F-4FB0-B5CC-A755A373D6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85.18</c:v>
                </c:pt>
                <c:pt idx="1">
                  <c:v>85.08</c:v>
                </c:pt>
                <c:pt idx="2">
                  <c:v>83.2</c:v>
                </c:pt>
                <c:pt idx="3">
                  <c:v>63.37</c:v>
                </c:pt>
                <c:pt idx="4">
                  <c:v>64.180000000000007</c:v>
                </c:pt>
              </c:numCache>
            </c:numRef>
          </c:val>
          <c:extLst>
            <c:ext xmlns:c16="http://schemas.microsoft.com/office/drawing/2014/chart" uri="{C3380CC4-5D6E-409C-BE32-E72D297353CC}">
              <c16:uniqueId val="{00000000-89B2-4594-8D41-A270DB73D1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89B2-4594-8D41-A270DB73D1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90.97</c:v>
                </c:pt>
                <c:pt idx="1">
                  <c:v>91.19</c:v>
                </c:pt>
                <c:pt idx="2">
                  <c:v>91.86</c:v>
                </c:pt>
                <c:pt idx="3">
                  <c:v>91.45</c:v>
                </c:pt>
                <c:pt idx="4">
                  <c:v>91.06</c:v>
                </c:pt>
              </c:numCache>
            </c:numRef>
          </c:val>
          <c:extLst>
            <c:ext xmlns:c16="http://schemas.microsoft.com/office/drawing/2014/chart" uri="{C3380CC4-5D6E-409C-BE32-E72D297353CC}">
              <c16:uniqueId val="{00000000-481C-4E89-9702-50DBE3B09F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481C-4E89-9702-50DBE3B09F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125.07</c:v>
                </c:pt>
                <c:pt idx="1">
                  <c:v>121.3</c:v>
                </c:pt>
                <c:pt idx="2">
                  <c:v>113.6</c:v>
                </c:pt>
                <c:pt idx="3">
                  <c:v>117.45</c:v>
                </c:pt>
                <c:pt idx="4">
                  <c:v>113.14</c:v>
                </c:pt>
              </c:numCache>
            </c:numRef>
          </c:val>
          <c:extLst>
            <c:ext xmlns:c16="http://schemas.microsoft.com/office/drawing/2014/chart" uri="{C3380CC4-5D6E-409C-BE32-E72D297353CC}">
              <c16:uniqueId val="{00000000-3334-4009-99D1-B21D45A803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334-4009-99D1-B21D45A803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c:v>
                </c:pt>
                <c:pt idx="1">
                  <c:v>43.41</c:v>
                </c:pt>
                <c:pt idx="2">
                  <c:v>44.38</c:v>
                </c:pt>
                <c:pt idx="3">
                  <c:v>45.45</c:v>
                </c:pt>
                <c:pt idx="4">
                  <c:v>46.07</c:v>
                </c:pt>
              </c:numCache>
            </c:numRef>
          </c:val>
          <c:extLst>
            <c:ext xmlns:c16="http://schemas.microsoft.com/office/drawing/2014/chart" uri="{C3380CC4-5D6E-409C-BE32-E72D297353CC}">
              <c16:uniqueId val="{00000000-C486-4803-9184-467D237EFA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C486-4803-9184-467D237EFA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10.96</c:v>
                </c:pt>
                <c:pt idx="1">
                  <c:v>11.91</c:v>
                </c:pt>
                <c:pt idx="2">
                  <c:v>13.05</c:v>
                </c:pt>
                <c:pt idx="3">
                  <c:v>13.46</c:v>
                </c:pt>
                <c:pt idx="4">
                  <c:v>13.66</c:v>
                </c:pt>
              </c:numCache>
            </c:numRef>
          </c:val>
          <c:extLst>
            <c:ext xmlns:c16="http://schemas.microsoft.com/office/drawing/2014/chart" uri="{C3380CC4-5D6E-409C-BE32-E72D297353CC}">
              <c16:uniqueId val="{00000000-0AD6-472C-B3BF-8F0BD767EF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AD6-472C-B3BF-8F0BD767EF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FF-4F69-A608-2536C0EF52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4CFF-4F69-A608-2536C0EF52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337.67</c:v>
                </c:pt>
                <c:pt idx="1">
                  <c:v>368.87</c:v>
                </c:pt>
                <c:pt idx="2">
                  <c:v>452.45</c:v>
                </c:pt>
                <c:pt idx="3">
                  <c:v>463.41</c:v>
                </c:pt>
                <c:pt idx="4">
                  <c:v>306.14999999999998</c:v>
                </c:pt>
              </c:numCache>
            </c:numRef>
          </c:val>
          <c:extLst>
            <c:ext xmlns:c16="http://schemas.microsoft.com/office/drawing/2014/chart" uri="{C3380CC4-5D6E-409C-BE32-E72D297353CC}">
              <c16:uniqueId val="{00000000-9B9D-42A4-950C-DF8577E0CE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9B9D-42A4-950C-DF8577E0CE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462.26</c:v>
                </c:pt>
                <c:pt idx="1">
                  <c:v>450.34</c:v>
                </c:pt>
                <c:pt idx="2">
                  <c:v>447.63</c:v>
                </c:pt>
                <c:pt idx="3">
                  <c:v>446.8</c:v>
                </c:pt>
                <c:pt idx="4">
                  <c:v>459.99</c:v>
                </c:pt>
              </c:numCache>
            </c:numRef>
          </c:val>
          <c:extLst>
            <c:ext xmlns:c16="http://schemas.microsoft.com/office/drawing/2014/chart" uri="{C3380CC4-5D6E-409C-BE32-E72D297353CC}">
              <c16:uniqueId val="{00000000-5CF4-4262-82B0-8C59EA544B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5CF4-4262-82B0-8C59EA544B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122.24</c:v>
                </c:pt>
                <c:pt idx="1">
                  <c:v>118.61</c:v>
                </c:pt>
                <c:pt idx="2">
                  <c:v>109.49</c:v>
                </c:pt>
                <c:pt idx="3">
                  <c:v>113.44</c:v>
                </c:pt>
                <c:pt idx="4">
                  <c:v>108.35</c:v>
                </c:pt>
              </c:numCache>
            </c:numRef>
          </c:val>
          <c:extLst>
            <c:ext xmlns:c16="http://schemas.microsoft.com/office/drawing/2014/chart" uri="{C3380CC4-5D6E-409C-BE32-E72D297353CC}">
              <c16:uniqueId val="{00000000-83BF-4A5B-BD73-F1BF9270CD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3BF-4A5B-BD73-F1BF9270CD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112.19</c:v>
                </c:pt>
                <c:pt idx="1">
                  <c:v>115.9</c:v>
                </c:pt>
                <c:pt idx="2">
                  <c:v>125.69</c:v>
                </c:pt>
                <c:pt idx="3">
                  <c:v>121.1</c:v>
                </c:pt>
                <c:pt idx="4">
                  <c:v>124.56</c:v>
                </c:pt>
              </c:numCache>
            </c:numRef>
          </c:val>
          <c:extLst>
            <c:ext xmlns:c16="http://schemas.microsoft.com/office/drawing/2014/chart" uri="{C3380CC4-5D6E-409C-BE32-E72D297353CC}">
              <c16:uniqueId val="{00000000-FEE7-4595-B301-52BE4E967C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FEE7-4595-B301-52BE4E967C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米子市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147536</v>
      </c>
      <c r="AM8" s="71"/>
      <c r="AN8" s="71"/>
      <c r="AO8" s="71"/>
      <c r="AP8" s="71"/>
      <c r="AQ8" s="71"/>
      <c r="AR8" s="71"/>
      <c r="AS8" s="71"/>
      <c r="AT8" s="67">
        <f>データ!$S$6</f>
        <v>132.41999999999999</v>
      </c>
      <c r="AU8" s="68"/>
      <c r="AV8" s="68"/>
      <c r="AW8" s="68"/>
      <c r="AX8" s="68"/>
      <c r="AY8" s="68"/>
      <c r="AZ8" s="68"/>
      <c r="BA8" s="68"/>
      <c r="BB8" s="70">
        <f>データ!$T$6</f>
        <v>1114.1500000000001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61.29</v>
      </c>
      <c r="J10" s="68"/>
      <c r="K10" s="68"/>
      <c r="L10" s="68"/>
      <c r="M10" s="68"/>
      <c r="N10" s="68"/>
      <c r="O10" s="69"/>
      <c r="P10" s="70">
        <f>データ!$P$6</f>
        <v>99.26</v>
      </c>
      <c r="Q10" s="70"/>
      <c r="R10" s="70"/>
      <c r="S10" s="70"/>
      <c r="T10" s="70"/>
      <c r="U10" s="70"/>
      <c r="V10" s="70"/>
      <c r="W10" s="71">
        <f>データ!$Q$6</f>
        <v>2235</v>
      </c>
      <c r="X10" s="71"/>
      <c r="Y10" s="71"/>
      <c r="Z10" s="71"/>
      <c r="AA10" s="71"/>
      <c r="AB10" s="71"/>
      <c r="AC10" s="71"/>
      <c r="AD10" s="2"/>
      <c r="AE10" s="2"/>
      <c r="AF10" s="2"/>
      <c r="AG10" s="2"/>
      <c r="AH10" s="4"/>
      <c r="AI10" s="4"/>
      <c r="AJ10" s="4"/>
      <c r="AK10" s="4"/>
      <c r="AL10" s="71">
        <f>データ!$U$6</f>
        <v>182320</v>
      </c>
      <c r="AM10" s="71"/>
      <c r="AN10" s="71"/>
      <c r="AO10" s="71"/>
      <c r="AP10" s="71"/>
      <c r="AQ10" s="71"/>
      <c r="AR10" s="71"/>
      <c r="AS10" s="71"/>
      <c r="AT10" s="67">
        <f>データ!$V$6</f>
        <v>165.73</v>
      </c>
      <c r="AU10" s="68"/>
      <c r="AV10" s="68"/>
      <c r="AW10" s="68"/>
      <c r="AX10" s="68"/>
      <c r="AY10" s="68"/>
      <c r="AZ10" s="68"/>
      <c r="BA10" s="68"/>
      <c r="BB10" s="70">
        <f>データ!$W$6</f>
        <v>1100.0999999999999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o8a8ePzWLT6s9J2sUttTu1humQ/vB01D40d+pujRnrkIPyB2ELOowD0ypHyQZaA4Q4Xlt2jf/hO2ofRWpaWgQ==" saltValue="cjznwvy7Uv6ZlUaaVV8z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312029</v>
      </c>
      <c r="D6" s="34">
        <f t="shared" si="3"/>
        <v>46</v>
      </c>
      <c r="E6" s="34">
        <f t="shared" si="3"/>
        <v>1</v>
      </c>
      <c r="F6" s="34">
        <f t="shared" si="3"/>
        <v>0</v>
      </c>
      <c r="G6" s="34">
        <f t="shared" si="3"/>
        <v>1</v>
      </c>
      <c r="H6" s="34" t="str">
        <f t="shared" si="3"/>
        <v>鳥取県　米子市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61.29</v>
      </c>
      <c r="P6" s="35">
        <f t="shared" si="3"/>
        <v>99.26</v>
      </c>
      <c r="Q6" s="35">
        <f t="shared" si="3"/>
        <v>2235</v>
      </c>
      <c r="R6" s="35">
        <f t="shared" si="3"/>
        <v>147536</v>
      </c>
      <c r="S6" s="35">
        <f t="shared" si="3"/>
        <v>132.41999999999999</v>
      </c>
      <c r="T6" s="35">
        <f t="shared" si="3"/>
        <v>1114.1500000000001</v>
      </c>
      <c r="U6" s="35">
        <f t="shared" si="3"/>
        <v>182320</v>
      </c>
      <c r="V6" s="35">
        <f t="shared" si="3"/>
        <v>165.73</v>
      </c>
      <c r="W6" s="35">
        <f t="shared" si="3"/>
        <v>1100.0999999999999</v>
      </c>
      <c r="X6" s="36">
        <f>IF(X7="",NA(),X7)</f>
        <v>125.07</v>
      </c>
      <c r="Y6" s="36">
        <f t="shared" ref="Y6:AG6" si="4">IF(Y7="",NA(),Y7)</f>
        <v>121.3</v>
      </c>
      <c r="Z6" s="36">
        <f t="shared" si="4"/>
        <v>113.6</v>
      </c>
      <c r="AA6" s="36">
        <f t="shared" si="4"/>
        <v>117.45</v>
      </c>
      <c r="AB6" s="36">
        <f t="shared" si="4"/>
        <v>113.14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337.67</v>
      </c>
      <c r="AU6" s="36">
        <f t="shared" ref="AU6:BC6" si="6">IF(AU7="",NA(),AU7)</f>
        <v>368.87</v>
      </c>
      <c r="AV6" s="36">
        <f t="shared" si="6"/>
        <v>452.45</v>
      </c>
      <c r="AW6" s="36">
        <f t="shared" si="6"/>
        <v>463.41</v>
      </c>
      <c r="AX6" s="36">
        <f t="shared" si="6"/>
        <v>306.14999999999998</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462.26</v>
      </c>
      <c r="BF6" s="36">
        <f t="shared" ref="BF6:BN6" si="7">IF(BF7="",NA(),BF7)</f>
        <v>450.34</v>
      </c>
      <c r="BG6" s="36">
        <f t="shared" si="7"/>
        <v>447.63</v>
      </c>
      <c r="BH6" s="36">
        <f t="shared" si="7"/>
        <v>446.8</v>
      </c>
      <c r="BI6" s="36">
        <f t="shared" si="7"/>
        <v>459.99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122.24</v>
      </c>
      <c r="BQ6" s="36">
        <f t="shared" ref="BQ6:BY6" si="8">IF(BQ7="",NA(),BQ7)</f>
        <v>118.61</v>
      </c>
      <c r="BR6" s="36">
        <f t="shared" si="8"/>
        <v>109.49</v>
      </c>
      <c r="BS6" s="36">
        <f t="shared" si="8"/>
        <v>113.44</v>
      </c>
      <c r="BT6" s="36">
        <f t="shared" si="8"/>
        <v>108.35</v>
      </c>
      <c r="BU6" s="36">
        <f t="shared" si="8"/>
        <v>107.61</v>
      </c>
      <c r="BV6" s="36">
        <f t="shared" si="8"/>
        <v>106.02</v>
      </c>
      <c r="BW6" s="36">
        <f t="shared" si="8"/>
        <v>104.84</v>
      </c>
      <c r="BX6" s="36">
        <f t="shared" si="8"/>
        <v>106.11</v>
      </c>
      <c r="BY6" s="36">
        <f t="shared" si="8"/>
        <v>103.75</v>
      </c>
      <c r="BZ6" s="35" t="str">
        <f>IF(BZ7="","",IF(BZ7="-","【-】","【"&amp;SUBSTITUTE(TEXT(BZ7,"#,##0.00"),"-","△")&amp;"】"))</f>
        <v>【100.05】</v>
      </c>
      <c r="CA6" s="36">
        <f>IF(CA7="",NA(),CA7)</f>
        <v>112.19</v>
      </c>
      <c r="CB6" s="36">
        <f t="shared" ref="CB6:CJ6" si="9">IF(CB7="",NA(),CB7)</f>
        <v>115.9</v>
      </c>
      <c r="CC6" s="36">
        <f t="shared" si="9"/>
        <v>125.69</v>
      </c>
      <c r="CD6" s="36">
        <f t="shared" si="9"/>
        <v>121.1</v>
      </c>
      <c r="CE6" s="36">
        <f t="shared" si="9"/>
        <v>124.56</v>
      </c>
      <c r="CF6" s="36">
        <f t="shared" si="9"/>
        <v>155.69</v>
      </c>
      <c r="CG6" s="36">
        <f t="shared" si="9"/>
        <v>158.6</v>
      </c>
      <c r="CH6" s="36">
        <f t="shared" si="9"/>
        <v>161.82</v>
      </c>
      <c r="CI6" s="36">
        <f t="shared" si="9"/>
        <v>161.03</v>
      </c>
      <c r="CJ6" s="36">
        <f t="shared" si="9"/>
        <v>159.93</v>
      </c>
      <c r="CK6" s="35" t="str">
        <f>IF(CK7="","",IF(CK7="-","【-】","【"&amp;SUBSTITUTE(TEXT(CK7,"#,##0.00"),"-","△")&amp;"】"))</f>
        <v>【166.40】</v>
      </c>
      <c r="CL6" s="36">
        <f>IF(CL7="",NA(),CL7)</f>
        <v>85.18</v>
      </c>
      <c r="CM6" s="36">
        <f t="shared" ref="CM6:CU6" si="10">IF(CM7="",NA(),CM7)</f>
        <v>85.08</v>
      </c>
      <c r="CN6" s="36">
        <f t="shared" si="10"/>
        <v>83.2</v>
      </c>
      <c r="CO6" s="36">
        <f t="shared" si="10"/>
        <v>63.37</v>
      </c>
      <c r="CP6" s="36">
        <f t="shared" si="10"/>
        <v>64.180000000000007</v>
      </c>
      <c r="CQ6" s="36">
        <f t="shared" si="10"/>
        <v>62.46</v>
      </c>
      <c r="CR6" s="36">
        <f t="shared" si="10"/>
        <v>62.88</v>
      </c>
      <c r="CS6" s="36">
        <f t="shared" si="10"/>
        <v>62.32</v>
      </c>
      <c r="CT6" s="36">
        <f t="shared" si="10"/>
        <v>61.71</v>
      </c>
      <c r="CU6" s="36">
        <f t="shared" si="10"/>
        <v>63.12</v>
      </c>
      <c r="CV6" s="35" t="str">
        <f>IF(CV7="","",IF(CV7="-","【-】","【"&amp;SUBSTITUTE(TEXT(CV7,"#,##0.00"),"-","△")&amp;"】"))</f>
        <v>【60.69】</v>
      </c>
      <c r="CW6" s="36">
        <f>IF(CW7="",NA(),CW7)</f>
        <v>90.97</v>
      </c>
      <c r="CX6" s="36">
        <f t="shared" ref="CX6:DF6" si="11">IF(CX7="",NA(),CX7)</f>
        <v>91.19</v>
      </c>
      <c r="CY6" s="36">
        <f t="shared" si="11"/>
        <v>91.86</v>
      </c>
      <c r="CZ6" s="36">
        <f t="shared" si="11"/>
        <v>91.45</v>
      </c>
      <c r="DA6" s="36">
        <f t="shared" si="11"/>
        <v>91.06</v>
      </c>
      <c r="DB6" s="36">
        <f t="shared" si="11"/>
        <v>90.62</v>
      </c>
      <c r="DC6" s="36">
        <f t="shared" si="11"/>
        <v>90.13</v>
      </c>
      <c r="DD6" s="36">
        <f t="shared" si="11"/>
        <v>90.19</v>
      </c>
      <c r="DE6" s="36">
        <f t="shared" si="11"/>
        <v>90.03</v>
      </c>
      <c r="DF6" s="36">
        <f t="shared" si="11"/>
        <v>90.09</v>
      </c>
      <c r="DG6" s="35" t="str">
        <f>IF(DG7="","",IF(DG7="-","【-】","【"&amp;SUBSTITUTE(TEXT(DG7,"#,##0.00"),"-","△")&amp;"】"))</f>
        <v>【89.82】</v>
      </c>
      <c r="DH6" s="36">
        <f>IF(DH7="",NA(),DH7)</f>
        <v>43.7</v>
      </c>
      <c r="DI6" s="36">
        <f t="shared" ref="DI6:DQ6" si="12">IF(DI7="",NA(),DI7)</f>
        <v>43.41</v>
      </c>
      <c r="DJ6" s="36">
        <f t="shared" si="12"/>
        <v>44.38</v>
      </c>
      <c r="DK6" s="36">
        <f t="shared" si="12"/>
        <v>45.45</v>
      </c>
      <c r="DL6" s="36">
        <f t="shared" si="12"/>
        <v>46.07</v>
      </c>
      <c r="DM6" s="36">
        <f t="shared" si="12"/>
        <v>48.01</v>
      </c>
      <c r="DN6" s="36">
        <f t="shared" si="12"/>
        <v>48.01</v>
      </c>
      <c r="DO6" s="36">
        <f t="shared" si="12"/>
        <v>48.86</v>
      </c>
      <c r="DP6" s="36">
        <f t="shared" si="12"/>
        <v>49.6</v>
      </c>
      <c r="DQ6" s="36">
        <f t="shared" si="12"/>
        <v>50.31</v>
      </c>
      <c r="DR6" s="35" t="str">
        <f>IF(DR7="","",IF(DR7="-","【-】","【"&amp;SUBSTITUTE(TEXT(DR7,"#,##0.00"),"-","△")&amp;"】"))</f>
        <v>【50.19】</v>
      </c>
      <c r="DS6" s="36">
        <f>IF(DS7="",NA(),DS7)</f>
        <v>10.96</v>
      </c>
      <c r="DT6" s="36">
        <f t="shared" ref="DT6:EB6" si="13">IF(DT7="",NA(),DT7)</f>
        <v>11.91</v>
      </c>
      <c r="DU6" s="36">
        <f t="shared" si="13"/>
        <v>13.05</v>
      </c>
      <c r="DV6" s="36">
        <f t="shared" si="13"/>
        <v>13.46</v>
      </c>
      <c r="DW6" s="36">
        <f t="shared" si="13"/>
        <v>13.66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0.69</v>
      </c>
      <c r="EE6" s="36">
        <f t="shared" ref="EE6:EM6" si="14">IF(EE7="",NA(),EE7)</f>
        <v>0.71</v>
      </c>
      <c r="EF6" s="36">
        <f t="shared" si="14"/>
        <v>0.91</v>
      </c>
      <c r="EG6" s="36">
        <f t="shared" si="14"/>
        <v>0.88</v>
      </c>
      <c r="EH6" s="36">
        <f t="shared" si="14"/>
        <v>0.83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312029</v>
      </c>
      <c r="D7" s="38">
        <v>46</v>
      </c>
      <c r="E7" s="38">
        <v>1</v>
      </c>
      <c r="F7" s="38">
        <v>0</v>
      </c>
      <c r="G7" s="38">
        <v>1</v>
      </c>
      <c r="H7" s="38" t="s">
        <v>93</v>
      </c>
      <c r="I7" s="38" t="s">
        <v>94</v>
      </c>
      <c r="J7" s="38" t="s">
        <v>95</v>
      </c>
      <c r="K7" s="38" t="s">
        <v>96</v>
      </c>
      <c r="L7" s="38" t="s">
        <v>97</v>
      </c>
      <c r="M7" s="38" t="s">
        <v>98</v>
      </c>
      <c r="N7" s="39" t="s">
        <v>99</v>
      </c>
      <c r="O7" s="39">
        <v>61.29</v>
      </c>
      <c r="P7" s="39">
        <v>99.26</v>
      </c>
      <c r="Q7" s="39">
        <v>2235</v>
      </c>
      <c r="R7" s="39">
        <v>147536</v>
      </c>
      <c r="S7" s="39">
        <v>132.41999999999999</v>
      </c>
      <c r="T7" s="39">
        <v>1114.1500000000001</v>
      </c>
      <c r="U7" s="39">
        <v>182320</v>
      </c>
      <c r="V7" s="39">
        <v>165.73</v>
      </c>
      <c r="W7" s="39">
        <v>1100.0999999999999</v>
      </c>
      <c r="X7" s="39">
        <v>125.07</v>
      </c>
      <c r="Y7" s="39">
        <v>121.3</v>
      </c>
      <c r="Z7" s="39">
        <v>113.6</v>
      </c>
      <c r="AA7" s="39">
        <v>117.45</v>
      </c>
      <c r="AB7" s="39">
        <v>113.14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337.67</v>
      </c>
      <c r="AU7" s="39">
        <v>368.87</v>
      </c>
      <c r="AV7" s="39">
        <v>452.45</v>
      </c>
      <c r="AW7" s="39">
        <v>463.41</v>
      </c>
      <c r="AX7" s="39">
        <v>306.14999999999998</v>
      </c>
      <c r="AY7" s="39">
        <v>311.99</v>
      </c>
      <c r="AZ7" s="39">
        <v>307.83</v>
      </c>
      <c r="BA7" s="39">
        <v>318.89</v>
      </c>
      <c r="BB7" s="39">
        <v>309.10000000000002</v>
      </c>
      <c r="BC7" s="39">
        <v>306.08</v>
      </c>
      <c r="BD7" s="39">
        <v>260.31</v>
      </c>
      <c r="BE7" s="39">
        <v>462.26</v>
      </c>
      <c r="BF7" s="39">
        <v>450.34</v>
      </c>
      <c r="BG7" s="39">
        <v>447.63</v>
      </c>
      <c r="BH7" s="39">
        <v>446.8</v>
      </c>
      <c r="BI7" s="39">
        <v>459.99</v>
      </c>
      <c r="BJ7" s="39">
        <v>291.77999999999997</v>
      </c>
      <c r="BK7" s="39">
        <v>295.44</v>
      </c>
      <c r="BL7" s="39">
        <v>290.07</v>
      </c>
      <c r="BM7" s="39">
        <v>290.42</v>
      </c>
      <c r="BN7" s="39">
        <v>294.66000000000003</v>
      </c>
      <c r="BO7" s="39">
        <v>275.67</v>
      </c>
      <c r="BP7" s="39">
        <v>122.24</v>
      </c>
      <c r="BQ7" s="39">
        <v>118.61</v>
      </c>
      <c r="BR7" s="39">
        <v>109.49</v>
      </c>
      <c r="BS7" s="39">
        <v>113.44</v>
      </c>
      <c r="BT7" s="39">
        <v>108.35</v>
      </c>
      <c r="BU7" s="39">
        <v>107.61</v>
      </c>
      <c r="BV7" s="39">
        <v>106.02</v>
      </c>
      <c r="BW7" s="39">
        <v>104.84</v>
      </c>
      <c r="BX7" s="39">
        <v>106.11</v>
      </c>
      <c r="BY7" s="39">
        <v>103.75</v>
      </c>
      <c r="BZ7" s="39">
        <v>100.05</v>
      </c>
      <c r="CA7" s="39">
        <v>112.19</v>
      </c>
      <c r="CB7" s="39">
        <v>115.9</v>
      </c>
      <c r="CC7" s="39">
        <v>125.69</v>
      </c>
      <c r="CD7" s="39">
        <v>121.1</v>
      </c>
      <c r="CE7" s="39">
        <v>124.56</v>
      </c>
      <c r="CF7" s="39">
        <v>155.69</v>
      </c>
      <c r="CG7" s="39">
        <v>158.6</v>
      </c>
      <c r="CH7" s="39">
        <v>161.82</v>
      </c>
      <c r="CI7" s="39">
        <v>161.03</v>
      </c>
      <c r="CJ7" s="39">
        <v>159.93</v>
      </c>
      <c r="CK7" s="39">
        <v>166.4</v>
      </c>
      <c r="CL7" s="39">
        <v>85.18</v>
      </c>
      <c r="CM7" s="39">
        <v>85.08</v>
      </c>
      <c r="CN7" s="39">
        <v>83.2</v>
      </c>
      <c r="CO7" s="39">
        <v>63.37</v>
      </c>
      <c r="CP7" s="39">
        <v>64.180000000000007</v>
      </c>
      <c r="CQ7" s="39">
        <v>62.46</v>
      </c>
      <c r="CR7" s="39">
        <v>62.88</v>
      </c>
      <c r="CS7" s="39">
        <v>62.32</v>
      </c>
      <c r="CT7" s="39">
        <v>61.71</v>
      </c>
      <c r="CU7" s="39">
        <v>63.12</v>
      </c>
      <c r="CV7" s="39">
        <v>60.69</v>
      </c>
      <c r="CW7" s="39">
        <v>90.97</v>
      </c>
      <c r="CX7" s="39">
        <v>91.19</v>
      </c>
      <c r="CY7" s="39">
        <v>91.86</v>
      </c>
      <c r="CZ7" s="39">
        <v>91.45</v>
      </c>
      <c r="DA7" s="39">
        <v>91.06</v>
      </c>
      <c r="DB7" s="39">
        <v>90.62</v>
      </c>
      <c r="DC7" s="39">
        <v>90.13</v>
      </c>
      <c r="DD7" s="39">
        <v>90.19</v>
      </c>
      <c r="DE7" s="39">
        <v>90.03</v>
      </c>
      <c r="DF7" s="39">
        <v>90.09</v>
      </c>
      <c r="DG7" s="39">
        <v>89.82</v>
      </c>
      <c r="DH7" s="39">
        <v>43.7</v>
      </c>
      <c r="DI7" s="39">
        <v>43.41</v>
      </c>
      <c r="DJ7" s="39">
        <v>44.38</v>
      </c>
      <c r="DK7" s="39">
        <v>45.45</v>
      </c>
      <c r="DL7" s="39">
        <v>46.07</v>
      </c>
      <c r="DM7" s="39">
        <v>48.01</v>
      </c>
      <c r="DN7" s="39">
        <v>48.01</v>
      </c>
      <c r="DO7" s="39">
        <v>48.86</v>
      </c>
      <c r="DP7" s="39">
        <v>49.6</v>
      </c>
      <c r="DQ7" s="39">
        <v>50.31</v>
      </c>
      <c r="DR7" s="39">
        <v>50.19</v>
      </c>
      <c r="DS7" s="39">
        <v>10.96</v>
      </c>
      <c r="DT7" s="39">
        <v>11.91</v>
      </c>
      <c r="DU7" s="39">
        <v>13.05</v>
      </c>
      <c r="DV7" s="39">
        <v>13.46</v>
      </c>
      <c r="DW7" s="39">
        <v>13.66</v>
      </c>
      <c r="DX7" s="39">
        <v>16.170000000000002</v>
      </c>
      <c r="DY7" s="39">
        <v>16.600000000000001</v>
      </c>
      <c r="DZ7" s="39">
        <v>18.510000000000002</v>
      </c>
      <c r="EA7" s="39">
        <v>20.49</v>
      </c>
      <c r="EB7" s="39">
        <v>21.34</v>
      </c>
      <c r="EC7" s="39">
        <v>20.63</v>
      </c>
      <c r="ED7" s="39">
        <v>0.69</v>
      </c>
      <c r="EE7" s="39">
        <v>0.71</v>
      </c>
      <c r="EF7" s="39">
        <v>0.91</v>
      </c>
      <c r="EG7" s="39">
        <v>0.88</v>
      </c>
      <c r="EH7" s="39">
        <v>0.83</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秀聰</cp:lastModifiedBy>
  <cp:lastPrinted>2022-01-26T06:14:57Z</cp:lastPrinted>
  <dcterms:created xsi:type="dcterms:W3CDTF">2021-12-03T06:54:53Z</dcterms:created>
  <dcterms:modified xsi:type="dcterms:W3CDTF">2022-01-26T06:17:23Z</dcterms:modified>
  <cp:category/>
</cp:coreProperties>
</file>